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190\"/>
    </mc:Choice>
  </mc:AlternateContent>
  <xr:revisionPtr revIDLastSave="0" documentId="13_ncr:1_{4311D76C-236D-4429-9F04-09FC8F3AC6A9}" xr6:coauthVersionLast="45" xr6:coauthVersionMax="45" xr10:uidLastSave="{00000000-0000-0000-0000-000000000000}"/>
  <bookViews>
    <workbookView xWindow="-28920" yWindow="-30" windowWidth="29040" windowHeight="15840" xr2:uid="{80B92A1D-5E45-A045-8E48-B9368E601F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" i="1" l="1"/>
  <c r="I137" i="1"/>
  <c r="K137" i="1" s="1"/>
  <c r="G137" i="1"/>
  <c r="F137" i="1"/>
  <c r="H137" i="1" s="1"/>
  <c r="D137" i="1"/>
  <c r="M137" i="1" s="1"/>
  <c r="C137" i="1"/>
  <c r="E137" i="1" s="1"/>
  <c r="J136" i="1"/>
  <c r="I136" i="1"/>
  <c r="K136" i="1" s="1"/>
  <c r="G136" i="1"/>
  <c r="F136" i="1"/>
  <c r="D136" i="1"/>
  <c r="C136" i="1"/>
  <c r="J135" i="1"/>
  <c r="I135" i="1"/>
  <c r="K135" i="1" s="1"/>
  <c r="G135" i="1"/>
  <c r="M135" i="1" s="1"/>
  <c r="F135" i="1"/>
  <c r="D135" i="1"/>
  <c r="C135" i="1"/>
  <c r="E135" i="1" s="1"/>
  <c r="J134" i="1"/>
  <c r="I134" i="1"/>
  <c r="G134" i="1"/>
  <c r="F134" i="1"/>
  <c r="E134" i="1"/>
  <c r="D134" i="1"/>
  <c r="C134" i="1"/>
  <c r="L134" i="1" s="1"/>
  <c r="K133" i="1"/>
  <c r="J133" i="1"/>
  <c r="I133" i="1"/>
  <c r="G133" i="1"/>
  <c r="F133" i="1"/>
  <c r="H133" i="1" s="1"/>
  <c r="D133" i="1"/>
  <c r="M133" i="1" s="1"/>
  <c r="C133" i="1"/>
  <c r="E133" i="1" s="1"/>
  <c r="J132" i="1"/>
  <c r="I132" i="1"/>
  <c r="K132" i="1" s="1"/>
  <c r="G132" i="1"/>
  <c r="H132" i="1" s="1"/>
  <c r="F132" i="1"/>
  <c r="D132" i="1"/>
  <c r="C132" i="1"/>
  <c r="J131" i="1"/>
  <c r="I131" i="1"/>
  <c r="K131" i="1" s="1"/>
  <c r="G131" i="1"/>
  <c r="F131" i="1"/>
  <c r="H131" i="1" s="1"/>
  <c r="D131" i="1"/>
  <c r="M131" i="1" s="1"/>
  <c r="C131" i="1"/>
  <c r="J130" i="1"/>
  <c r="I130" i="1"/>
  <c r="K130" i="1" s="1"/>
  <c r="G130" i="1"/>
  <c r="H130" i="1" s="1"/>
  <c r="F130" i="1"/>
  <c r="D130" i="1"/>
  <c r="C130" i="1"/>
  <c r="L130" i="1" s="1"/>
  <c r="O123" i="1"/>
  <c r="N123" i="1"/>
  <c r="P123" i="1" s="1"/>
  <c r="M123" i="1"/>
  <c r="J123" i="1"/>
  <c r="G123" i="1"/>
  <c r="K122" i="1"/>
  <c r="O121" i="1"/>
  <c r="N121" i="1"/>
  <c r="P121" i="1" s="1"/>
  <c r="M121" i="1"/>
  <c r="J121" i="1"/>
  <c r="G121" i="1"/>
  <c r="Q120" i="1"/>
  <c r="Q122" i="1" s="1"/>
  <c r="L120" i="1"/>
  <c r="L122" i="1" s="1"/>
  <c r="K120" i="1"/>
  <c r="I120" i="1"/>
  <c r="I122" i="1" s="1"/>
  <c r="H120" i="1"/>
  <c r="H122" i="1" s="1"/>
  <c r="F120" i="1"/>
  <c r="F122" i="1" s="1"/>
  <c r="E120" i="1"/>
  <c r="E122" i="1" s="1"/>
  <c r="O119" i="1"/>
  <c r="N119" i="1"/>
  <c r="P119" i="1" s="1"/>
  <c r="M119" i="1"/>
  <c r="J119" i="1"/>
  <c r="G119" i="1"/>
  <c r="O118" i="1"/>
  <c r="N118" i="1"/>
  <c r="M118" i="1"/>
  <c r="J118" i="1"/>
  <c r="G118" i="1"/>
  <c r="O117" i="1"/>
  <c r="N117" i="1"/>
  <c r="M117" i="1"/>
  <c r="M120" i="1" s="1"/>
  <c r="M122" i="1" s="1"/>
  <c r="J117" i="1"/>
  <c r="J120" i="1" s="1"/>
  <c r="J122" i="1" s="1"/>
  <c r="G117" i="1"/>
  <c r="O116" i="1"/>
  <c r="N116" i="1"/>
  <c r="P116" i="1" s="1"/>
  <c r="M116" i="1"/>
  <c r="J116" i="1"/>
  <c r="G116" i="1"/>
  <c r="P115" i="1"/>
  <c r="O115" i="1"/>
  <c r="N115" i="1"/>
  <c r="M115" i="1"/>
  <c r="J115" i="1"/>
  <c r="G115" i="1"/>
  <c r="O114" i="1"/>
  <c r="N114" i="1"/>
  <c r="P114" i="1" s="1"/>
  <c r="M114" i="1"/>
  <c r="J114" i="1"/>
  <c r="G114" i="1"/>
  <c r="Q113" i="1"/>
  <c r="O113" i="1"/>
  <c r="L113" i="1"/>
  <c r="K113" i="1"/>
  <c r="M113" i="1" s="1"/>
  <c r="I113" i="1"/>
  <c r="J113" i="1" s="1"/>
  <c r="H113" i="1"/>
  <c r="F113" i="1"/>
  <c r="E113" i="1"/>
  <c r="G113" i="1" s="1"/>
  <c r="O112" i="1"/>
  <c r="P112" i="1" s="1"/>
  <c r="N112" i="1"/>
  <c r="M112" i="1"/>
  <c r="J112" i="1"/>
  <c r="G112" i="1"/>
  <c r="O111" i="1"/>
  <c r="N111" i="1"/>
  <c r="M111" i="1"/>
  <c r="J111" i="1"/>
  <c r="G111" i="1"/>
  <c r="O110" i="1"/>
  <c r="N110" i="1"/>
  <c r="P110" i="1" s="1"/>
  <c r="M110" i="1"/>
  <c r="J110" i="1"/>
  <c r="G110" i="1"/>
  <c r="O109" i="1"/>
  <c r="N109" i="1"/>
  <c r="M109" i="1"/>
  <c r="J109" i="1"/>
  <c r="G109" i="1"/>
  <c r="L108" i="1"/>
  <c r="H108" i="1"/>
  <c r="O107" i="1"/>
  <c r="N107" i="1"/>
  <c r="P107" i="1" s="1"/>
  <c r="M107" i="1"/>
  <c r="J107" i="1"/>
  <c r="G107" i="1"/>
  <c r="Q106" i="1"/>
  <c r="Q108" i="1" s="1"/>
  <c r="N106" i="1"/>
  <c r="L106" i="1"/>
  <c r="K106" i="1"/>
  <c r="K108" i="1" s="1"/>
  <c r="M108" i="1" s="1"/>
  <c r="I106" i="1"/>
  <c r="I108" i="1" s="1"/>
  <c r="J108" i="1" s="1"/>
  <c r="H106" i="1"/>
  <c r="F106" i="1"/>
  <c r="F108" i="1" s="1"/>
  <c r="E106" i="1"/>
  <c r="E108" i="1" s="1"/>
  <c r="O105" i="1"/>
  <c r="P105" i="1" s="1"/>
  <c r="N105" i="1"/>
  <c r="M105" i="1"/>
  <c r="J105" i="1"/>
  <c r="G105" i="1"/>
  <c r="G106" i="1" s="1"/>
  <c r="O104" i="1"/>
  <c r="N104" i="1"/>
  <c r="M104" i="1"/>
  <c r="M106" i="1" s="1"/>
  <c r="J104" i="1"/>
  <c r="J106" i="1" s="1"/>
  <c r="G104" i="1"/>
  <c r="Q103" i="1"/>
  <c r="L103" i="1"/>
  <c r="K103" i="1"/>
  <c r="I103" i="1"/>
  <c r="H103" i="1"/>
  <c r="J103" i="1" s="1"/>
  <c r="F103" i="1"/>
  <c r="E103" i="1"/>
  <c r="O102" i="1"/>
  <c r="N102" i="1"/>
  <c r="P102" i="1" s="1"/>
  <c r="M102" i="1"/>
  <c r="J102" i="1"/>
  <c r="G102" i="1"/>
  <c r="P101" i="1"/>
  <c r="O101" i="1"/>
  <c r="N101" i="1"/>
  <c r="M101" i="1"/>
  <c r="J101" i="1"/>
  <c r="G101" i="1"/>
  <c r="Q100" i="1"/>
  <c r="M100" i="1"/>
  <c r="L100" i="1"/>
  <c r="K100" i="1"/>
  <c r="I100" i="1"/>
  <c r="O100" i="1" s="1"/>
  <c r="H100" i="1"/>
  <c r="J100" i="1" s="1"/>
  <c r="F100" i="1"/>
  <c r="E100" i="1"/>
  <c r="O99" i="1"/>
  <c r="P99" i="1" s="1"/>
  <c r="N99" i="1"/>
  <c r="M99" i="1"/>
  <c r="J99" i="1"/>
  <c r="G99" i="1"/>
  <c r="O98" i="1"/>
  <c r="N98" i="1"/>
  <c r="P98" i="1" s="1"/>
  <c r="M98" i="1"/>
  <c r="J98" i="1"/>
  <c r="G98" i="1"/>
  <c r="Q97" i="1"/>
  <c r="L97" i="1"/>
  <c r="M97" i="1" s="1"/>
  <c r="K97" i="1"/>
  <c r="I97" i="1"/>
  <c r="H97" i="1"/>
  <c r="J97" i="1" s="1"/>
  <c r="F97" i="1"/>
  <c r="E97" i="1"/>
  <c r="O96" i="1"/>
  <c r="N96" i="1"/>
  <c r="P96" i="1" s="1"/>
  <c r="M96" i="1"/>
  <c r="J96" i="1"/>
  <c r="G96" i="1"/>
  <c r="O95" i="1"/>
  <c r="P95" i="1" s="1"/>
  <c r="N95" i="1"/>
  <c r="M95" i="1"/>
  <c r="J95" i="1"/>
  <c r="G95" i="1"/>
  <c r="O94" i="1"/>
  <c r="N94" i="1"/>
  <c r="P94" i="1" s="1"/>
  <c r="M94" i="1"/>
  <c r="J94" i="1"/>
  <c r="G94" i="1"/>
  <c r="Q93" i="1"/>
  <c r="O93" i="1"/>
  <c r="L93" i="1"/>
  <c r="K93" i="1"/>
  <c r="M93" i="1" s="1"/>
  <c r="I93" i="1"/>
  <c r="H93" i="1"/>
  <c r="F93" i="1"/>
  <c r="E93" i="1"/>
  <c r="N93" i="1" s="1"/>
  <c r="O92" i="1"/>
  <c r="N92" i="1"/>
  <c r="P92" i="1" s="1"/>
  <c r="M92" i="1"/>
  <c r="J92" i="1"/>
  <c r="G92" i="1"/>
  <c r="O91" i="1"/>
  <c r="N91" i="1"/>
  <c r="P91" i="1" s="1"/>
  <c r="M91" i="1"/>
  <c r="J91" i="1"/>
  <c r="G91" i="1"/>
  <c r="Q90" i="1"/>
  <c r="L90" i="1"/>
  <c r="K90" i="1"/>
  <c r="M90" i="1" s="1"/>
  <c r="I90" i="1"/>
  <c r="H90" i="1"/>
  <c r="F90" i="1"/>
  <c r="E90" i="1"/>
  <c r="G90" i="1" s="1"/>
  <c r="O89" i="1"/>
  <c r="N89" i="1"/>
  <c r="M89" i="1"/>
  <c r="J89" i="1"/>
  <c r="G89" i="1"/>
  <c r="O88" i="1"/>
  <c r="N88" i="1"/>
  <c r="P88" i="1" s="1"/>
  <c r="M88" i="1"/>
  <c r="J88" i="1"/>
  <c r="G88" i="1"/>
  <c r="O87" i="1"/>
  <c r="P87" i="1" s="1"/>
  <c r="N87" i="1"/>
  <c r="M87" i="1"/>
  <c r="J87" i="1"/>
  <c r="G87" i="1"/>
  <c r="Q86" i="1"/>
  <c r="L86" i="1"/>
  <c r="M86" i="1" s="1"/>
  <c r="K86" i="1"/>
  <c r="I86" i="1"/>
  <c r="H86" i="1"/>
  <c r="J86" i="1" s="1"/>
  <c r="G86" i="1"/>
  <c r="F86" i="1"/>
  <c r="O86" i="1" s="1"/>
  <c r="E86" i="1"/>
  <c r="O85" i="1"/>
  <c r="N85" i="1"/>
  <c r="M85" i="1"/>
  <c r="J85" i="1"/>
  <c r="G85" i="1"/>
  <c r="O84" i="1"/>
  <c r="N84" i="1"/>
  <c r="M84" i="1"/>
  <c r="J84" i="1"/>
  <c r="G84" i="1"/>
  <c r="O83" i="1"/>
  <c r="N83" i="1"/>
  <c r="M83" i="1"/>
  <c r="J83" i="1"/>
  <c r="G83" i="1"/>
  <c r="O82" i="1"/>
  <c r="N82" i="1"/>
  <c r="P82" i="1" s="1"/>
  <c r="M82" i="1"/>
  <c r="J82" i="1"/>
  <c r="G82" i="1"/>
  <c r="Q81" i="1"/>
  <c r="L81" i="1"/>
  <c r="M81" i="1" s="1"/>
  <c r="K81" i="1"/>
  <c r="I81" i="1"/>
  <c r="J81" i="1" s="1"/>
  <c r="H81" i="1"/>
  <c r="F81" i="1"/>
  <c r="E81" i="1"/>
  <c r="G81" i="1" s="1"/>
  <c r="P80" i="1"/>
  <c r="O80" i="1"/>
  <c r="N80" i="1"/>
  <c r="M80" i="1"/>
  <c r="J80" i="1"/>
  <c r="G80" i="1"/>
  <c r="O79" i="1"/>
  <c r="N79" i="1"/>
  <c r="P79" i="1" s="1"/>
  <c r="M79" i="1"/>
  <c r="J79" i="1"/>
  <c r="G79" i="1"/>
  <c r="O78" i="1"/>
  <c r="N78" i="1"/>
  <c r="P78" i="1" s="1"/>
  <c r="M78" i="1"/>
  <c r="J78" i="1"/>
  <c r="G78" i="1"/>
  <c r="P77" i="1"/>
  <c r="O77" i="1"/>
  <c r="N77" i="1"/>
  <c r="M77" i="1"/>
  <c r="J77" i="1"/>
  <c r="G77" i="1"/>
  <c r="Q76" i="1"/>
  <c r="L76" i="1"/>
  <c r="K76" i="1"/>
  <c r="I76" i="1"/>
  <c r="J76" i="1" s="1"/>
  <c r="H76" i="1"/>
  <c r="F76" i="1"/>
  <c r="G76" i="1" s="1"/>
  <c r="E76" i="1"/>
  <c r="O75" i="1"/>
  <c r="N75" i="1"/>
  <c r="P75" i="1" s="1"/>
  <c r="M75" i="1"/>
  <c r="J75" i="1"/>
  <c r="G75" i="1"/>
  <c r="O74" i="1"/>
  <c r="N74" i="1"/>
  <c r="M74" i="1"/>
  <c r="J74" i="1"/>
  <c r="G74" i="1"/>
  <c r="O73" i="1"/>
  <c r="N73" i="1"/>
  <c r="M73" i="1"/>
  <c r="J73" i="1"/>
  <c r="G73" i="1"/>
  <c r="O72" i="1"/>
  <c r="N72" i="1"/>
  <c r="M72" i="1"/>
  <c r="J72" i="1"/>
  <c r="G72" i="1"/>
  <c r="O71" i="1"/>
  <c r="N71" i="1"/>
  <c r="P71" i="1" s="1"/>
  <c r="M71" i="1"/>
  <c r="J71" i="1"/>
  <c r="G71" i="1"/>
  <c r="Q70" i="1"/>
  <c r="L70" i="1"/>
  <c r="M70" i="1" s="1"/>
  <c r="K70" i="1"/>
  <c r="I70" i="1"/>
  <c r="J70" i="1" s="1"/>
  <c r="H70" i="1"/>
  <c r="F70" i="1"/>
  <c r="E70" i="1"/>
  <c r="G70" i="1" s="1"/>
  <c r="P69" i="1"/>
  <c r="O69" i="1"/>
  <c r="N69" i="1"/>
  <c r="M69" i="1"/>
  <c r="J69" i="1"/>
  <c r="G69" i="1"/>
  <c r="O68" i="1"/>
  <c r="N68" i="1"/>
  <c r="P68" i="1" s="1"/>
  <c r="M68" i="1"/>
  <c r="J68" i="1"/>
  <c r="G68" i="1"/>
  <c r="O67" i="1"/>
  <c r="N67" i="1"/>
  <c r="P67" i="1" s="1"/>
  <c r="M67" i="1"/>
  <c r="J67" i="1"/>
  <c r="G67" i="1"/>
  <c r="P66" i="1"/>
  <c r="O66" i="1"/>
  <c r="N66" i="1"/>
  <c r="M66" i="1"/>
  <c r="J66" i="1"/>
  <c r="G66" i="1"/>
  <c r="Q65" i="1"/>
  <c r="L65" i="1"/>
  <c r="K65" i="1"/>
  <c r="N65" i="1" s="1"/>
  <c r="I65" i="1"/>
  <c r="J65" i="1" s="1"/>
  <c r="H65" i="1"/>
  <c r="F65" i="1"/>
  <c r="G65" i="1" s="1"/>
  <c r="E65" i="1"/>
  <c r="O64" i="1"/>
  <c r="N64" i="1"/>
  <c r="P64" i="1" s="1"/>
  <c r="M64" i="1"/>
  <c r="J64" i="1"/>
  <c r="G64" i="1"/>
  <c r="O63" i="1"/>
  <c r="P63" i="1" s="1"/>
  <c r="N63" i="1"/>
  <c r="M63" i="1"/>
  <c r="J63" i="1"/>
  <c r="G63" i="1"/>
  <c r="O62" i="1"/>
  <c r="N62" i="1"/>
  <c r="M62" i="1"/>
  <c r="J62" i="1"/>
  <c r="G62" i="1"/>
  <c r="O61" i="1"/>
  <c r="N61" i="1"/>
  <c r="M61" i="1"/>
  <c r="J61" i="1"/>
  <c r="G61" i="1"/>
  <c r="Q60" i="1"/>
  <c r="N60" i="1"/>
  <c r="L60" i="1"/>
  <c r="K60" i="1"/>
  <c r="M60" i="1" s="1"/>
  <c r="I60" i="1"/>
  <c r="H60" i="1"/>
  <c r="F60" i="1"/>
  <c r="E60" i="1"/>
  <c r="O59" i="1"/>
  <c r="P59" i="1" s="1"/>
  <c r="N59" i="1"/>
  <c r="M59" i="1"/>
  <c r="J59" i="1"/>
  <c r="G59" i="1"/>
  <c r="O58" i="1"/>
  <c r="N58" i="1"/>
  <c r="P58" i="1" s="1"/>
  <c r="M58" i="1"/>
  <c r="J58" i="1"/>
  <c r="G58" i="1"/>
  <c r="O57" i="1"/>
  <c r="N57" i="1"/>
  <c r="P57" i="1" s="1"/>
  <c r="M57" i="1"/>
  <c r="J57" i="1"/>
  <c r="G57" i="1"/>
  <c r="Q56" i="1"/>
  <c r="L56" i="1"/>
  <c r="K56" i="1"/>
  <c r="M56" i="1" s="1"/>
  <c r="I56" i="1"/>
  <c r="H56" i="1"/>
  <c r="J56" i="1" s="1"/>
  <c r="F56" i="1"/>
  <c r="O56" i="1" s="1"/>
  <c r="E56" i="1"/>
  <c r="O55" i="1"/>
  <c r="N55" i="1"/>
  <c r="P55" i="1" s="1"/>
  <c r="M55" i="1"/>
  <c r="J55" i="1"/>
  <c r="G55" i="1"/>
  <c r="O54" i="1"/>
  <c r="N54" i="1"/>
  <c r="M54" i="1"/>
  <c r="J54" i="1"/>
  <c r="G54" i="1"/>
  <c r="O53" i="1"/>
  <c r="N53" i="1"/>
  <c r="M53" i="1"/>
  <c r="J53" i="1"/>
  <c r="G53" i="1"/>
  <c r="Q51" i="1"/>
  <c r="L51" i="1"/>
  <c r="K51" i="1"/>
  <c r="I51" i="1"/>
  <c r="H51" i="1"/>
  <c r="F51" i="1"/>
  <c r="E51" i="1"/>
  <c r="O50" i="1"/>
  <c r="N50" i="1"/>
  <c r="P50" i="1" s="1"/>
  <c r="M50" i="1"/>
  <c r="J50" i="1"/>
  <c r="G50" i="1"/>
  <c r="O49" i="1"/>
  <c r="P49" i="1" s="1"/>
  <c r="N49" i="1"/>
  <c r="M49" i="1"/>
  <c r="J49" i="1"/>
  <c r="J51" i="1" s="1"/>
  <c r="G49" i="1"/>
  <c r="G51" i="1" s="1"/>
  <c r="Q48" i="1"/>
  <c r="L48" i="1"/>
  <c r="L52" i="1" s="1"/>
  <c r="K48" i="1"/>
  <c r="K52" i="1" s="1"/>
  <c r="I48" i="1"/>
  <c r="I52" i="1" s="1"/>
  <c r="H48" i="1"/>
  <c r="F48" i="1"/>
  <c r="F52" i="1" s="1"/>
  <c r="E48" i="1"/>
  <c r="E52" i="1" s="1"/>
  <c r="O47" i="1"/>
  <c r="N47" i="1"/>
  <c r="M47" i="1"/>
  <c r="J47" i="1"/>
  <c r="G47" i="1"/>
  <c r="O46" i="1"/>
  <c r="N46" i="1"/>
  <c r="P46" i="1" s="1"/>
  <c r="M46" i="1"/>
  <c r="J46" i="1"/>
  <c r="J48" i="1" s="1"/>
  <c r="J52" i="1" s="1"/>
  <c r="G46" i="1"/>
  <c r="O45" i="1"/>
  <c r="O48" i="1" s="1"/>
  <c r="N45" i="1"/>
  <c r="N48" i="1" s="1"/>
  <c r="M45" i="1"/>
  <c r="J45" i="1"/>
  <c r="G45" i="1"/>
  <c r="Q44" i="1"/>
  <c r="L44" i="1"/>
  <c r="K44" i="1"/>
  <c r="I44" i="1"/>
  <c r="O44" i="1" s="1"/>
  <c r="H44" i="1"/>
  <c r="J44" i="1" s="1"/>
  <c r="F44" i="1"/>
  <c r="E44" i="1"/>
  <c r="G44" i="1" s="1"/>
  <c r="O43" i="1"/>
  <c r="N43" i="1"/>
  <c r="M43" i="1"/>
  <c r="J43" i="1"/>
  <c r="G43" i="1"/>
  <c r="O42" i="1"/>
  <c r="N42" i="1"/>
  <c r="P42" i="1" s="1"/>
  <c r="M42" i="1"/>
  <c r="J42" i="1"/>
  <c r="G42" i="1"/>
  <c r="O41" i="1"/>
  <c r="N41" i="1"/>
  <c r="P41" i="1" s="1"/>
  <c r="M41" i="1"/>
  <c r="J41" i="1"/>
  <c r="G41" i="1"/>
  <c r="O39" i="1"/>
  <c r="N39" i="1"/>
  <c r="P39" i="1" s="1"/>
  <c r="M39" i="1"/>
  <c r="J39" i="1"/>
  <c r="G39" i="1"/>
  <c r="Q38" i="1"/>
  <c r="Q40" i="1" s="1"/>
  <c r="L38" i="1"/>
  <c r="L40" i="1" s="1"/>
  <c r="K38" i="1"/>
  <c r="K40" i="1" s="1"/>
  <c r="I38" i="1"/>
  <c r="I40" i="1" s="1"/>
  <c r="H38" i="1"/>
  <c r="H40" i="1" s="1"/>
  <c r="J40" i="1" s="1"/>
  <c r="F38" i="1"/>
  <c r="F40" i="1" s="1"/>
  <c r="E38" i="1"/>
  <c r="E40" i="1" s="1"/>
  <c r="O37" i="1"/>
  <c r="N37" i="1"/>
  <c r="M37" i="1"/>
  <c r="J37" i="1"/>
  <c r="G37" i="1"/>
  <c r="O36" i="1"/>
  <c r="O38" i="1" s="1"/>
  <c r="N36" i="1"/>
  <c r="N38" i="1" s="1"/>
  <c r="M36" i="1"/>
  <c r="J36" i="1"/>
  <c r="J38" i="1" s="1"/>
  <c r="G36" i="1"/>
  <c r="G38" i="1" s="1"/>
  <c r="O35" i="1"/>
  <c r="N35" i="1"/>
  <c r="M35" i="1"/>
  <c r="J35" i="1"/>
  <c r="G35" i="1"/>
  <c r="Q33" i="1"/>
  <c r="Q34" i="1" s="1"/>
  <c r="L33" i="1"/>
  <c r="L34" i="1" s="1"/>
  <c r="K33" i="1"/>
  <c r="K34" i="1" s="1"/>
  <c r="I33" i="1"/>
  <c r="I34" i="1" s="1"/>
  <c r="H33" i="1"/>
  <c r="H34" i="1" s="1"/>
  <c r="F33" i="1"/>
  <c r="F34" i="1" s="1"/>
  <c r="E33" i="1"/>
  <c r="E34" i="1" s="1"/>
  <c r="O32" i="1"/>
  <c r="N32" i="1"/>
  <c r="M32" i="1"/>
  <c r="J32" i="1"/>
  <c r="G32" i="1"/>
  <c r="G33" i="1" s="1"/>
  <c r="O31" i="1"/>
  <c r="O33" i="1" s="1"/>
  <c r="N31" i="1"/>
  <c r="M31" i="1"/>
  <c r="J31" i="1"/>
  <c r="J33" i="1" s="1"/>
  <c r="G31" i="1"/>
  <c r="O30" i="1"/>
  <c r="P30" i="1" s="1"/>
  <c r="N30" i="1"/>
  <c r="M30" i="1"/>
  <c r="J30" i="1"/>
  <c r="G30" i="1"/>
  <c r="O29" i="1"/>
  <c r="N29" i="1"/>
  <c r="P29" i="1" s="1"/>
  <c r="M29" i="1"/>
  <c r="J29" i="1"/>
  <c r="G29" i="1"/>
  <c r="O28" i="1"/>
  <c r="N28" i="1"/>
  <c r="P28" i="1" s="1"/>
  <c r="M28" i="1"/>
  <c r="J28" i="1"/>
  <c r="G28" i="1"/>
  <c r="O27" i="1"/>
  <c r="N27" i="1"/>
  <c r="M27" i="1"/>
  <c r="J27" i="1"/>
  <c r="G27" i="1"/>
  <c r="O26" i="1"/>
  <c r="N26" i="1"/>
  <c r="M26" i="1"/>
  <c r="J26" i="1"/>
  <c r="G26" i="1"/>
  <c r="O25" i="1"/>
  <c r="N25" i="1"/>
  <c r="M25" i="1"/>
  <c r="J25" i="1"/>
  <c r="G25" i="1"/>
  <c r="L24" i="1"/>
  <c r="H24" i="1"/>
  <c r="Q23" i="1"/>
  <c r="Q24" i="1" s="1"/>
  <c r="L23" i="1"/>
  <c r="K23" i="1"/>
  <c r="K24" i="1" s="1"/>
  <c r="I23" i="1"/>
  <c r="I24" i="1" s="1"/>
  <c r="H23" i="1"/>
  <c r="F23" i="1"/>
  <c r="F24" i="1" s="1"/>
  <c r="E23" i="1"/>
  <c r="E24" i="1" s="1"/>
  <c r="O22" i="1"/>
  <c r="O23" i="1" s="1"/>
  <c r="N22" i="1"/>
  <c r="M22" i="1"/>
  <c r="J22" i="1"/>
  <c r="G22" i="1"/>
  <c r="O21" i="1"/>
  <c r="N21" i="1"/>
  <c r="N23" i="1" s="1"/>
  <c r="M21" i="1"/>
  <c r="M23" i="1" s="1"/>
  <c r="J21" i="1"/>
  <c r="G21" i="1"/>
  <c r="O20" i="1"/>
  <c r="N20" i="1"/>
  <c r="P20" i="1" s="1"/>
  <c r="M20" i="1"/>
  <c r="J20" i="1"/>
  <c r="G20" i="1"/>
  <c r="O19" i="1"/>
  <c r="P19" i="1" s="1"/>
  <c r="N19" i="1"/>
  <c r="M19" i="1"/>
  <c r="J19" i="1"/>
  <c r="G19" i="1"/>
  <c r="O18" i="1"/>
  <c r="N18" i="1"/>
  <c r="P18" i="1" s="1"/>
  <c r="M18" i="1"/>
  <c r="J18" i="1"/>
  <c r="G18" i="1"/>
  <c r="O17" i="1"/>
  <c r="N17" i="1"/>
  <c r="P17" i="1" s="1"/>
  <c r="M17" i="1"/>
  <c r="J17" i="1"/>
  <c r="G17" i="1"/>
  <c r="O16" i="1"/>
  <c r="N16" i="1"/>
  <c r="P16" i="1" s="1"/>
  <c r="M16" i="1"/>
  <c r="J16" i="1"/>
  <c r="G16" i="1"/>
  <c r="O15" i="1"/>
  <c r="P15" i="1" s="1"/>
  <c r="N15" i="1"/>
  <c r="M15" i="1"/>
  <c r="J15" i="1"/>
  <c r="G15" i="1"/>
  <c r="O14" i="1"/>
  <c r="N14" i="1"/>
  <c r="M14" i="1"/>
  <c r="J14" i="1"/>
  <c r="G14" i="1"/>
  <c r="Q13" i="1"/>
  <c r="L13" i="1"/>
  <c r="M13" i="1" s="1"/>
  <c r="K13" i="1"/>
  <c r="I13" i="1"/>
  <c r="H13" i="1"/>
  <c r="J13" i="1" s="1"/>
  <c r="F13" i="1"/>
  <c r="E13" i="1"/>
  <c r="G13" i="1" s="1"/>
  <c r="O12" i="1"/>
  <c r="P12" i="1" s="1"/>
  <c r="N12" i="1"/>
  <c r="M12" i="1"/>
  <c r="J12" i="1"/>
  <c r="G12" i="1"/>
  <c r="O11" i="1"/>
  <c r="N11" i="1"/>
  <c r="P11" i="1" s="1"/>
  <c r="M11" i="1"/>
  <c r="J11" i="1"/>
  <c r="G11" i="1"/>
  <c r="L10" i="1"/>
  <c r="K10" i="1"/>
  <c r="K124" i="1" s="1"/>
  <c r="I10" i="1"/>
  <c r="H10" i="1"/>
  <c r="F10" i="1"/>
  <c r="O10" i="1" s="1"/>
  <c r="E10" i="1"/>
  <c r="N10" i="1" s="1"/>
  <c r="O9" i="1"/>
  <c r="N9" i="1"/>
  <c r="P9" i="1" s="1"/>
  <c r="M9" i="1"/>
  <c r="J9" i="1"/>
  <c r="G9" i="1"/>
  <c r="O8" i="1"/>
  <c r="N8" i="1"/>
  <c r="M8" i="1"/>
  <c r="J8" i="1"/>
  <c r="G8" i="1"/>
  <c r="O7" i="1"/>
  <c r="N7" i="1"/>
  <c r="P7" i="1" s="1"/>
  <c r="M7" i="1"/>
  <c r="J7" i="1"/>
  <c r="G7" i="1"/>
  <c r="O6" i="1"/>
  <c r="N6" i="1"/>
  <c r="P6" i="1" s="1"/>
  <c r="M6" i="1"/>
  <c r="J6" i="1"/>
  <c r="G6" i="1"/>
  <c r="P93" i="1" l="1"/>
  <c r="P32" i="1"/>
  <c r="J60" i="1"/>
  <c r="N70" i="1"/>
  <c r="M76" i="1"/>
  <c r="N81" i="1"/>
  <c r="P81" i="1" s="1"/>
  <c r="O97" i="1"/>
  <c r="O103" i="1"/>
  <c r="N24" i="1"/>
  <c r="J34" i="1"/>
  <c r="G48" i="1"/>
  <c r="G52" i="1" s="1"/>
  <c r="N100" i="1"/>
  <c r="P100" i="1" s="1"/>
  <c r="L136" i="1"/>
  <c r="N13" i="1"/>
  <c r="P13" i="1" s="1"/>
  <c r="P37" i="1"/>
  <c r="M51" i="1"/>
  <c r="O51" i="1"/>
  <c r="P61" i="1"/>
  <c r="O70" i="1"/>
  <c r="O81" i="1"/>
  <c r="O90" i="1"/>
  <c r="N120" i="1"/>
  <c r="N122" i="1" s="1"/>
  <c r="H124" i="1"/>
  <c r="J10" i="1"/>
  <c r="O13" i="1"/>
  <c r="M24" i="1"/>
  <c r="P26" i="1"/>
  <c r="G34" i="1"/>
  <c r="N33" i="1"/>
  <c r="N34" i="1" s="1"/>
  <c r="N124" i="1" s="1"/>
  <c r="F124" i="1"/>
  <c r="M38" i="1"/>
  <c r="M48" i="1"/>
  <c r="H52" i="1"/>
  <c r="N51" i="1"/>
  <c r="N52" i="1" s="1"/>
  <c r="G56" i="1"/>
  <c r="P72" i="1"/>
  <c r="N76" i="1"/>
  <c r="P83" i="1"/>
  <c r="J90" i="1"/>
  <c r="G100" i="1"/>
  <c r="M103" i="1"/>
  <c r="O106" i="1"/>
  <c r="O120" i="1"/>
  <c r="O122" i="1" s="1"/>
  <c r="E131" i="1"/>
  <c r="L132" i="1"/>
  <c r="H135" i="1"/>
  <c r="E136" i="1"/>
  <c r="P54" i="1"/>
  <c r="P74" i="1"/>
  <c r="P85" i="1"/>
  <c r="N103" i="1"/>
  <c r="P109" i="1"/>
  <c r="E132" i="1"/>
  <c r="H136" i="1"/>
  <c r="M10" i="1"/>
  <c r="P14" i="1"/>
  <c r="G23" i="1"/>
  <c r="G24" i="1" s="1"/>
  <c r="P22" i="1"/>
  <c r="P25" i="1"/>
  <c r="N44" i="1"/>
  <c r="P44" i="1" s="1"/>
  <c r="P45" i="1"/>
  <c r="P48" i="1" s="1"/>
  <c r="P62" i="1"/>
  <c r="N86" i="1"/>
  <c r="P86" i="1" s="1"/>
  <c r="G93" i="1"/>
  <c r="P111" i="1"/>
  <c r="E130" i="1"/>
  <c r="H134" i="1"/>
  <c r="P8" i="1"/>
  <c r="G10" i="1"/>
  <c r="J23" i="1"/>
  <c r="J24" i="1" s="1"/>
  <c r="J124" i="1" s="1"/>
  <c r="P27" i="1"/>
  <c r="M33" i="1"/>
  <c r="P35" i="1"/>
  <c r="P43" i="1"/>
  <c r="P47" i="1"/>
  <c r="Q52" i="1"/>
  <c r="Q124" i="1" s="1"/>
  <c r="P53" i="1"/>
  <c r="O60" i="1"/>
  <c r="P60" i="1" s="1"/>
  <c r="P73" i="1"/>
  <c r="P84" i="1"/>
  <c r="P89" i="1"/>
  <c r="J93" i="1"/>
  <c r="G97" i="1"/>
  <c r="G120" i="1"/>
  <c r="G122" i="1" s="1"/>
  <c r="P118" i="1"/>
  <c r="K134" i="1"/>
  <c r="G108" i="1"/>
  <c r="N108" i="1"/>
  <c r="I124" i="1"/>
  <c r="O108" i="1"/>
  <c r="G40" i="1"/>
  <c r="N40" i="1"/>
  <c r="O24" i="1"/>
  <c r="M34" i="1"/>
  <c r="O52" i="1"/>
  <c r="P51" i="1"/>
  <c r="P103" i="1"/>
  <c r="P10" i="1"/>
  <c r="M40" i="1"/>
  <c r="O40" i="1"/>
  <c r="M44" i="1"/>
  <c r="M65" i="1"/>
  <c r="P117" i="1"/>
  <c r="P21" i="1"/>
  <c r="P23" i="1" s="1"/>
  <c r="P24" i="1" s="1"/>
  <c r="O34" i="1"/>
  <c r="O65" i="1"/>
  <c r="P65" i="1" s="1"/>
  <c r="O76" i="1"/>
  <c r="N90" i="1"/>
  <c r="N97" i="1"/>
  <c r="L124" i="1"/>
  <c r="M130" i="1"/>
  <c r="N130" i="1" s="1"/>
  <c r="M132" i="1"/>
  <c r="M134" i="1"/>
  <c r="N134" i="1" s="1"/>
  <c r="M136" i="1"/>
  <c r="P31" i="1"/>
  <c r="P33" i="1" s="1"/>
  <c r="P34" i="1" s="1"/>
  <c r="E124" i="1"/>
  <c r="N56" i="1"/>
  <c r="P56" i="1" s="1"/>
  <c r="G60" i="1"/>
  <c r="G103" i="1"/>
  <c r="P104" i="1"/>
  <c r="P106" i="1" s="1"/>
  <c r="N113" i="1"/>
  <c r="P113" i="1" s="1"/>
  <c r="L131" i="1"/>
  <c r="N131" i="1" s="1"/>
  <c r="L133" i="1"/>
  <c r="N133" i="1" s="1"/>
  <c r="L135" i="1"/>
  <c r="N135" i="1" s="1"/>
  <c r="L137" i="1"/>
  <c r="N137" i="1" s="1"/>
  <c r="P36" i="1"/>
  <c r="P38" i="1" s="1"/>
  <c r="N132" i="1" l="1"/>
  <c r="P90" i="1"/>
  <c r="G124" i="1"/>
  <c r="M124" i="1"/>
  <c r="P70" i="1"/>
  <c r="P97" i="1"/>
  <c r="N136" i="1"/>
  <c r="O124" i="1"/>
  <c r="P108" i="1"/>
  <c r="M52" i="1"/>
  <c r="P76" i="1"/>
  <c r="P120" i="1"/>
  <c r="P122" i="1" s="1"/>
  <c r="P40" i="1"/>
  <c r="P52" i="1"/>
  <c r="P124" i="1" s="1"/>
</calcChain>
</file>

<file path=xl/sharedStrings.xml><?xml version="1.0" encoding="utf-8"?>
<sst xmlns="http://schemas.openxmlformats.org/spreadsheetml/2006/main" count="284" uniqueCount="124">
  <si>
    <t>（６）県立高等学校</t>
    <phoneticPr fontId="3"/>
  </si>
  <si>
    <r>
      <t>①</t>
    </r>
    <r>
      <rPr>
        <vertAlign val="superscript"/>
        <sz val="11"/>
        <rFont val="ＭＳ 明朝"/>
        <family val="1"/>
        <charset val="128"/>
      </rPr>
      <t>-1　</t>
    </r>
    <r>
      <rPr>
        <sz val="11"/>
        <rFont val="ＭＳ 明朝"/>
        <family val="1"/>
        <charset val="128"/>
      </rPr>
      <t>学校別・学科別・学年別生徒数[全日制］</t>
    </r>
    <phoneticPr fontId="3"/>
  </si>
  <si>
    <t>学校名</t>
  </si>
  <si>
    <t>大学科名</t>
  </si>
  <si>
    <t>小学科名</t>
  </si>
  <si>
    <t>男</t>
  </si>
  <si>
    <t>女</t>
  </si>
  <si>
    <t>計</t>
  </si>
  <si>
    <t>佐賀東</t>
  </si>
  <si>
    <t>普通科</t>
  </si>
  <si>
    <t>佐賀西</t>
  </si>
  <si>
    <t>佐賀北</t>
  </si>
  <si>
    <t>芸術科</t>
    <rPh sb="0" eb="2">
      <t>ゲイジュツ</t>
    </rPh>
    <rPh sb="2" eb="3">
      <t>カ</t>
    </rPh>
    <phoneticPr fontId="8"/>
  </si>
  <si>
    <t>計</t>
    <rPh sb="0" eb="1">
      <t>ケイ</t>
    </rPh>
    <phoneticPr fontId="8"/>
  </si>
  <si>
    <t>致遠館</t>
  </si>
  <si>
    <t>理数科</t>
  </si>
  <si>
    <t>唐津東</t>
  </si>
  <si>
    <t>唐津西</t>
  </si>
  <si>
    <t>鳥栖</t>
  </si>
  <si>
    <t>伊万里</t>
  </si>
  <si>
    <t>武雄</t>
    <phoneticPr fontId="8"/>
  </si>
  <si>
    <t>鹿島</t>
  </si>
  <si>
    <t>鹿島</t>
    <phoneticPr fontId="8"/>
  </si>
  <si>
    <t>赤門学舎</t>
    <rPh sb="0" eb="2">
      <t>アカモン</t>
    </rPh>
    <rPh sb="2" eb="4">
      <t>ガクシャ</t>
    </rPh>
    <phoneticPr fontId="8"/>
  </si>
  <si>
    <t>普通科</t>
    <phoneticPr fontId="8"/>
  </si>
  <si>
    <t>大手門学舎</t>
    <rPh sb="0" eb="3">
      <t>オオテモン</t>
    </rPh>
    <rPh sb="3" eb="5">
      <t>ガクシャ</t>
    </rPh>
    <phoneticPr fontId="8"/>
  </si>
  <si>
    <t>商業科</t>
    <rPh sb="0" eb="3">
      <t>ショウギョウカ</t>
    </rPh>
    <phoneticPr fontId="8"/>
  </si>
  <si>
    <t>家庭科</t>
    <rPh sb="0" eb="3">
      <t>カテイカ</t>
    </rPh>
    <phoneticPr fontId="8"/>
  </si>
  <si>
    <t>食品調理科</t>
    <rPh sb="0" eb="2">
      <t>ショクヒン</t>
    </rPh>
    <rPh sb="2" eb="4">
      <t>チョウリ</t>
    </rPh>
    <rPh sb="4" eb="5">
      <t>カ</t>
    </rPh>
    <phoneticPr fontId="8"/>
  </si>
  <si>
    <t>計</t>
    <phoneticPr fontId="8"/>
  </si>
  <si>
    <t>神埼</t>
  </si>
  <si>
    <t>三養基</t>
  </si>
  <si>
    <t>小城</t>
  </si>
  <si>
    <t>厳木</t>
  </si>
  <si>
    <t>白石</t>
  </si>
  <si>
    <t>白石</t>
    <phoneticPr fontId="8"/>
  </si>
  <si>
    <t>普通科キャンパス</t>
    <rPh sb="0" eb="3">
      <t>フツウカ</t>
    </rPh>
    <phoneticPr fontId="8"/>
  </si>
  <si>
    <t>商業科キャンパス</t>
    <rPh sb="0" eb="3">
      <t>ショウギョウカ</t>
    </rPh>
    <phoneticPr fontId="8"/>
  </si>
  <si>
    <t>情報ビジネス科</t>
    <rPh sb="0" eb="2">
      <t>ジョウホウ</t>
    </rPh>
    <rPh sb="6" eb="7">
      <t>カ</t>
    </rPh>
    <phoneticPr fontId="8"/>
  </si>
  <si>
    <t>太良</t>
  </si>
  <si>
    <t>唐津南</t>
  </si>
  <si>
    <t>農業科</t>
  </si>
  <si>
    <t>生産技術科</t>
  </si>
  <si>
    <t>食品流通科</t>
  </si>
  <si>
    <t>家庭科</t>
  </si>
  <si>
    <t>生活教養科</t>
    <rPh sb="2" eb="4">
      <t>キョウヨウ</t>
    </rPh>
    <phoneticPr fontId="8"/>
  </si>
  <si>
    <t>伊万里農林</t>
  </si>
  <si>
    <t>森林工学科</t>
  </si>
  <si>
    <t>食品化学科</t>
    <rPh sb="2" eb="4">
      <t>カガク</t>
    </rPh>
    <phoneticPr fontId="8"/>
  </si>
  <si>
    <t>生物生産科</t>
  </si>
  <si>
    <t>伊万里実業</t>
    <rPh sb="0" eb="3">
      <t>イマリ</t>
    </rPh>
    <rPh sb="3" eb="5">
      <t>ジツギョウ</t>
    </rPh>
    <phoneticPr fontId="8"/>
  </si>
  <si>
    <t>農林キャンパス</t>
    <rPh sb="0" eb="2">
      <t>ノウリン</t>
    </rPh>
    <phoneticPr fontId="8"/>
  </si>
  <si>
    <t>農業科</t>
    <phoneticPr fontId="8"/>
  </si>
  <si>
    <t>生物科学科</t>
    <rPh sb="0" eb="2">
      <t>セイブツ</t>
    </rPh>
    <rPh sb="2" eb="4">
      <t>カガク</t>
    </rPh>
    <rPh sb="4" eb="5">
      <t>カ</t>
    </rPh>
    <phoneticPr fontId="8"/>
  </si>
  <si>
    <t>【新設】</t>
    <rPh sb="1" eb="3">
      <t>シンセツ</t>
    </rPh>
    <phoneticPr fontId="8"/>
  </si>
  <si>
    <t>森林環境科</t>
    <rPh sb="0" eb="2">
      <t>シンリン</t>
    </rPh>
    <rPh sb="2" eb="4">
      <t>カンキョウ</t>
    </rPh>
    <rPh sb="4" eb="5">
      <t>カ</t>
    </rPh>
    <phoneticPr fontId="8"/>
  </si>
  <si>
    <t>フードビジネス科</t>
    <rPh sb="7" eb="8">
      <t>カ</t>
    </rPh>
    <phoneticPr fontId="8"/>
  </si>
  <si>
    <t>商業キャンパス</t>
    <phoneticPr fontId="8"/>
  </si>
  <si>
    <t>情報処理科</t>
    <phoneticPr fontId="8"/>
  </si>
  <si>
    <t>高志館</t>
  </si>
  <si>
    <t>園芸科学科</t>
    <rPh sb="0" eb="2">
      <t>エンゲイ</t>
    </rPh>
    <rPh sb="2" eb="4">
      <t>カガク</t>
    </rPh>
    <rPh sb="4" eb="5">
      <t>カ</t>
    </rPh>
    <phoneticPr fontId="9"/>
  </si>
  <si>
    <t>環境緑地科</t>
    <rPh sb="0" eb="2">
      <t>カンキョウ</t>
    </rPh>
    <rPh sb="2" eb="4">
      <t>リョクチ</t>
    </rPh>
    <rPh sb="4" eb="5">
      <t>カ</t>
    </rPh>
    <phoneticPr fontId="9"/>
  </si>
  <si>
    <t>佐賀農業</t>
  </si>
  <si>
    <t>環境工学科</t>
    <rPh sb="0" eb="2">
      <t>カンキョウ</t>
    </rPh>
    <rPh sb="2" eb="5">
      <t>コウガクカ</t>
    </rPh>
    <phoneticPr fontId="9"/>
  </si>
  <si>
    <t>食品科学科</t>
    <rPh sb="0" eb="1">
      <t>ショクヒン</t>
    </rPh>
    <rPh sb="1" eb="4">
      <t>カガクカ</t>
    </rPh>
    <phoneticPr fontId="9"/>
  </si>
  <si>
    <t>農業科学科</t>
    <rPh sb="0" eb="2">
      <t>ノウギョウ</t>
    </rPh>
    <rPh sb="2" eb="5">
      <t>カガクカ</t>
    </rPh>
    <phoneticPr fontId="9"/>
  </si>
  <si>
    <t>佐賀工業</t>
  </si>
  <si>
    <t>工業科</t>
  </si>
  <si>
    <t>機械科</t>
  </si>
  <si>
    <t>電気科</t>
  </si>
  <si>
    <t>電子情報科</t>
    <rPh sb="0" eb="2">
      <t>デンシ</t>
    </rPh>
    <rPh sb="2" eb="4">
      <t>ジョウホウ</t>
    </rPh>
    <phoneticPr fontId="8"/>
  </si>
  <si>
    <t>建築科</t>
  </si>
  <si>
    <t>唐津工業</t>
  </si>
  <si>
    <t>土木科</t>
  </si>
  <si>
    <t>鳥栖工業</t>
  </si>
  <si>
    <t>電子機械科</t>
  </si>
  <si>
    <t>有田工業</t>
  </si>
  <si>
    <t>ﾃﾞｻﾞｲﾝ科</t>
  </si>
  <si>
    <t>ｾﾗﾐｯｸ科</t>
  </si>
  <si>
    <t>塩田工業</t>
  </si>
  <si>
    <t>情報技術科</t>
    <rPh sb="2" eb="4">
      <t>ギジュツ</t>
    </rPh>
    <phoneticPr fontId="8"/>
  </si>
  <si>
    <t>佐賀商業</t>
  </si>
  <si>
    <t>商業科</t>
  </si>
  <si>
    <t>グローバルビジネス科</t>
    <rPh sb="9" eb="10">
      <t>カ</t>
    </rPh>
    <phoneticPr fontId="8"/>
  </si>
  <si>
    <t>情報処理科</t>
  </si>
  <si>
    <t>唐津商業</t>
  </si>
  <si>
    <t>会計科</t>
  </si>
  <si>
    <t>鳥栖商業</t>
  </si>
  <si>
    <t>情報管理科</t>
    <rPh sb="2" eb="4">
      <t>カンリ</t>
    </rPh>
    <phoneticPr fontId="8"/>
  </si>
  <si>
    <t>流通経済科</t>
  </si>
  <si>
    <t>伊万里商業</t>
  </si>
  <si>
    <t>杵島商業</t>
  </si>
  <si>
    <t>鹿島実業</t>
  </si>
  <si>
    <t>牛津</t>
  </si>
  <si>
    <t>生活経営科</t>
  </si>
  <si>
    <t>服飾ﾃﾞｻﾞｲﾝ科</t>
  </si>
  <si>
    <t>食品調理科</t>
  </si>
  <si>
    <t>ﾌｰﾄﾞﾃﾞｻﾞｲﾝ科</t>
    <rPh sb="10" eb="11">
      <t>カ</t>
    </rPh>
    <phoneticPr fontId="8"/>
  </si>
  <si>
    <t>神埼清明</t>
  </si>
  <si>
    <t>総合学科</t>
  </si>
  <si>
    <t>多久</t>
  </si>
  <si>
    <t>嬉野</t>
  </si>
  <si>
    <t>嬉野</t>
    <phoneticPr fontId="8"/>
  </si>
  <si>
    <t>塩田校舎</t>
    <rPh sb="0" eb="2">
      <t>シオタ</t>
    </rPh>
    <rPh sb="2" eb="4">
      <t>コウシャ</t>
    </rPh>
    <phoneticPr fontId="8"/>
  </si>
  <si>
    <t>工業科</t>
    <phoneticPr fontId="8"/>
  </si>
  <si>
    <t>機械科</t>
    <phoneticPr fontId="8"/>
  </si>
  <si>
    <t>電気科</t>
    <phoneticPr fontId="8"/>
  </si>
  <si>
    <t>建築科</t>
    <rPh sb="0" eb="2">
      <t>ケンチク</t>
    </rPh>
    <phoneticPr fontId="8"/>
  </si>
  <si>
    <t>嬉野校舎</t>
    <rPh sb="0" eb="2">
      <t>ウレシノ</t>
    </rPh>
    <rPh sb="2" eb="4">
      <t>コウシャ</t>
    </rPh>
    <phoneticPr fontId="8"/>
  </si>
  <si>
    <t>総合学科</t>
    <rPh sb="0" eb="2">
      <t>ソウゴウ</t>
    </rPh>
    <rPh sb="2" eb="4">
      <t>ガッカ</t>
    </rPh>
    <phoneticPr fontId="8"/>
  </si>
  <si>
    <t>唐津青翔</t>
  </si>
  <si>
    <t>合　　計</t>
  </si>
  <si>
    <r>
      <t>①</t>
    </r>
    <r>
      <rPr>
        <vertAlign val="superscript"/>
        <sz val="11"/>
        <rFont val="ＭＳ 明朝"/>
        <family val="1"/>
        <charset val="128"/>
      </rPr>
      <t>-2</t>
    </r>
    <r>
      <rPr>
        <sz val="11"/>
        <rFont val="ＭＳ 明朝"/>
        <family val="1"/>
        <charset val="128"/>
      </rPr>
      <t>大学科別生徒数内訳（再掲）[全日制]</t>
    </r>
    <phoneticPr fontId="3"/>
  </si>
  <si>
    <t>大 学 科</t>
    <phoneticPr fontId="8"/>
  </si>
  <si>
    <t>芸術科</t>
    <rPh sb="0" eb="2">
      <t>ゲイジュツ</t>
    </rPh>
    <phoneticPr fontId="8"/>
  </si>
  <si>
    <t>別 内 訳</t>
    <phoneticPr fontId="8"/>
  </si>
  <si>
    <t>総合学科</t>
    <phoneticPr fontId="8"/>
  </si>
  <si>
    <t>生徒数（人）</t>
    <rPh sb="4" eb="5">
      <t>ニン</t>
    </rPh>
    <phoneticPr fontId="8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</si>
  <si>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</si>
  <si>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</si>
  <si>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</si>
  <si>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合計</t>
    <phoneticPr fontId="2"/>
  </si>
  <si>
    <t>学級数ﾎ-ﾑﾙ-ﾑ数</t>
    <phoneticPr fontId="2"/>
  </si>
  <si>
    <t>合計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</si>
</sst>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;\-"/>
    <numFmt numFmtId="177" formatCode="#,###;;"/>
  </numFmts>
  <fonts count="10"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distributed" vertical="center" justifyLastLine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176" fontId="7" fillId="0" borderId="23" xfId="0" applyNumberFormat="1" applyFont="1" applyBorder="1" applyAlignment="1">
      <alignment vertical="center" shrinkToFit="1"/>
    </xf>
    <xf numFmtId="176" fontId="7" fillId="0" borderId="24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shrinkToFit="1"/>
    </xf>
    <xf numFmtId="177" fontId="7" fillId="0" borderId="22" xfId="0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176" fontId="7" fillId="0" borderId="28" xfId="0" applyNumberFormat="1" applyFont="1" applyBorder="1" applyAlignment="1">
      <alignment vertical="center" shrinkToFit="1"/>
    </xf>
    <xf numFmtId="176" fontId="7" fillId="0" borderId="29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27" xfId="0" applyNumberFormat="1" applyFont="1" applyBorder="1" applyAlignment="1">
      <alignment vertical="center" shrinkToFit="1"/>
    </xf>
    <xf numFmtId="177" fontId="7" fillId="0" borderId="27" xfId="0" applyNumberFormat="1" applyFont="1" applyBorder="1" applyAlignment="1">
      <alignment vertical="center" shrinkToFit="1"/>
    </xf>
    <xf numFmtId="0" fontId="7" fillId="0" borderId="30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176" fontId="7" fillId="0" borderId="32" xfId="0" applyNumberFormat="1" applyFont="1" applyBorder="1" applyAlignment="1">
      <alignment vertical="center" shrinkToFit="1"/>
    </xf>
    <xf numFmtId="176" fontId="7" fillId="0" borderId="33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shrinkToFit="1"/>
    </xf>
    <xf numFmtId="177" fontId="7" fillId="0" borderId="14" xfId="0" applyNumberFormat="1" applyFont="1" applyBorder="1" applyAlignment="1">
      <alignment vertical="center" shrinkToFit="1"/>
    </xf>
    <xf numFmtId="0" fontId="7" fillId="0" borderId="34" xfId="0" applyFont="1" applyBorder="1" applyAlignment="1">
      <alignment horizontal="distributed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7" fillId="0" borderId="35" xfId="0" applyNumberFormat="1" applyFont="1" applyBorder="1" applyAlignment="1">
      <alignment vertical="center" shrinkToFit="1"/>
    </xf>
    <xf numFmtId="176" fontId="7" fillId="0" borderId="36" xfId="0" applyNumberFormat="1" applyFont="1" applyBorder="1" applyAlignment="1">
      <alignment vertical="center" shrinkToFit="1"/>
    </xf>
    <xf numFmtId="0" fontId="7" fillId="0" borderId="37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7" fillId="0" borderId="39" xfId="0" applyFont="1" applyBorder="1" applyAlignment="1">
      <alignment horizontal="distributed" vertical="center"/>
    </xf>
    <xf numFmtId="176" fontId="7" fillId="0" borderId="40" xfId="0" applyNumberFormat="1" applyFont="1" applyBorder="1" applyAlignment="1">
      <alignment vertical="center" shrinkToFit="1"/>
    </xf>
    <xf numFmtId="176" fontId="7" fillId="0" borderId="38" xfId="0" applyNumberFormat="1" applyFont="1" applyBorder="1" applyAlignment="1">
      <alignment vertical="center" shrinkToFit="1"/>
    </xf>
    <xf numFmtId="176" fontId="7" fillId="0" borderId="39" xfId="0" applyNumberFormat="1" applyFont="1" applyBorder="1" applyAlignment="1">
      <alignment vertical="center" shrinkToFit="1"/>
    </xf>
    <xf numFmtId="177" fontId="7" fillId="0" borderId="41" xfId="0" applyNumberFormat="1" applyFont="1" applyBorder="1" applyAlignment="1">
      <alignment vertical="center" shrinkToFit="1"/>
    </xf>
    <xf numFmtId="0" fontId="7" fillId="0" borderId="42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176" fontId="7" fillId="0" borderId="44" xfId="0" applyNumberFormat="1" applyFont="1" applyBorder="1" applyAlignment="1">
      <alignment vertical="center" shrinkToFit="1"/>
    </xf>
    <xf numFmtId="176" fontId="7" fillId="0" borderId="34" xfId="0" applyNumberFormat="1" applyFont="1" applyBorder="1" applyAlignment="1">
      <alignment vertical="center" shrinkToFit="1"/>
    </xf>
    <xf numFmtId="176" fontId="7" fillId="0" borderId="45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vertical="center" shrinkToFit="1"/>
    </xf>
    <xf numFmtId="176" fontId="7" fillId="0" borderId="46" xfId="0" applyNumberFormat="1" applyFont="1" applyBorder="1" applyAlignment="1">
      <alignment vertical="center" shrinkToFit="1"/>
    </xf>
    <xf numFmtId="177" fontId="7" fillId="0" borderId="47" xfId="0" applyNumberFormat="1" applyFont="1" applyBorder="1" applyAlignment="1">
      <alignment vertical="center" shrinkToFit="1"/>
    </xf>
    <xf numFmtId="0" fontId="7" fillId="0" borderId="7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distributed" vertical="center"/>
    </xf>
    <xf numFmtId="176" fontId="7" fillId="0" borderId="49" xfId="0" applyNumberFormat="1" applyFont="1" applyBorder="1" applyAlignment="1">
      <alignment vertical="center" shrinkToFit="1"/>
    </xf>
    <xf numFmtId="176" fontId="7" fillId="0" borderId="50" xfId="0" applyNumberFormat="1" applyFont="1" applyBorder="1" applyAlignment="1">
      <alignment vertical="center" shrinkToFit="1"/>
    </xf>
    <xf numFmtId="176" fontId="7" fillId="0" borderId="26" xfId="0" applyNumberFormat="1" applyFont="1" applyBorder="1" applyAlignment="1">
      <alignment vertical="center" shrinkToFit="1"/>
    </xf>
    <xf numFmtId="176" fontId="7" fillId="0" borderId="51" xfId="0" applyNumberFormat="1" applyFont="1" applyBorder="1" applyAlignment="1">
      <alignment vertical="center" shrinkToFit="1"/>
    </xf>
    <xf numFmtId="177" fontId="7" fillId="0" borderId="52" xfId="0" applyNumberFormat="1" applyFont="1" applyBorder="1" applyAlignment="1">
      <alignment vertical="center" shrinkToFit="1"/>
    </xf>
    <xf numFmtId="0" fontId="7" fillId="0" borderId="46" xfId="0" applyFont="1" applyBorder="1" applyAlignment="1">
      <alignment horizontal="distributed" vertical="center"/>
    </xf>
    <xf numFmtId="0" fontId="7" fillId="0" borderId="22" xfId="0" quotePrefix="1" applyFont="1" applyBorder="1" applyAlignment="1">
      <alignment horizontal="center" vertical="center"/>
    </xf>
    <xf numFmtId="0" fontId="7" fillId="0" borderId="25" xfId="0" applyFont="1" applyBorder="1" applyAlignment="1">
      <alignment horizontal="distributed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distributed" vertical="center"/>
    </xf>
    <xf numFmtId="0" fontId="7" fillId="0" borderId="51" xfId="0" applyFont="1" applyBorder="1" applyAlignment="1">
      <alignment horizontal="distributed" vertical="center"/>
    </xf>
    <xf numFmtId="177" fontId="7" fillId="0" borderId="51" xfId="0" applyNumberFormat="1" applyFont="1" applyBorder="1" applyAlignment="1">
      <alignment vertical="center" shrinkToFit="1"/>
    </xf>
    <xf numFmtId="0" fontId="7" fillId="0" borderId="7" xfId="0" applyFont="1" applyBorder="1">
      <alignment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/>
    </xf>
    <xf numFmtId="176" fontId="7" fillId="0" borderId="56" xfId="0" applyNumberFormat="1" applyFont="1" applyBorder="1" applyAlignment="1">
      <alignment vertical="center" shrinkToFit="1"/>
    </xf>
    <xf numFmtId="176" fontId="7" fillId="0" borderId="57" xfId="0" applyNumberFormat="1" applyFont="1" applyBorder="1" applyAlignment="1">
      <alignment vertical="center" shrinkToFit="1"/>
    </xf>
    <xf numFmtId="176" fontId="7" fillId="0" borderId="58" xfId="0" applyNumberFormat="1" applyFont="1" applyBorder="1" applyAlignment="1">
      <alignment vertical="center" shrinkToFit="1"/>
    </xf>
    <xf numFmtId="176" fontId="7" fillId="0" borderId="59" xfId="0" applyNumberFormat="1" applyFont="1" applyBorder="1" applyAlignment="1">
      <alignment vertical="center" shrinkToFit="1"/>
    </xf>
    <xf numFmtId="177" fontId="7" fillId="0" borderId="59" xfId="0" applyNumberFormat="1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distributed" vertical="center"/>
    </xf>
    <xf numFmtId="0" fontId="7" fillId="0" borderId="27" xfId="0" quotePrefix="1" applyFont="1" applyBorder="1" applyAlignment="1">
      <alignment horizontal="distributed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176" fontId="7" fillId="0" borderId="62" xfId="0" applyNumberFormat="1" applyFont="1" applyBorder="1" applyAlignment="1">
      <alignment vertical="center" shrinkToFit="1"/>
    </xf>
    <xf numFmtId="176" fontId="7" fillId="0" borderId="63" xfId="0" applyNumberFormat="1" applyFont="1" applyBorder="1" applyAlignment="1">
      <alignment vertical="center" shrinkToFit="1"/>
    </xf>
    <xf numFmtId="176" fontId="7" fillId="0" borderId="60" xfId="0" applyNumberFormat="1" applyFont="1" applyBorder="1" applyAlignment="1">
      <alignment vertical="center" shrinkToFit="1"/>
    </xf>
    <xf numFmtId="176" fontId="7" fillId="0" borderId="61" xfId="0" applyNumberFormat="1" applyFont="1" applyBorder="1" applyAlignment="1">
      <alignment vertical="center" shrinkToFit="1"/>
    </xf>
    <xf numFmtId="177" fontId="7" fillId="0" borderId="61" xfId="0" applyNumberFormat="1" applyFont="1" applyBorder="1" applyAlignment="1">
      <alignment vertical="center" shrinkToFit="1"/>
    </xf>
    <xf numFmtId="0" fontId="7" fillId="0" borderId="64" xfId="0" applyFont="1" applyBorder="1" applyAlignment="1">
      <alignment horizontal="distributed" vertical="center"/>
    </xf>
    <xf numFmtId="0" fontId="7" fillId="0" borderId="65" xfId="0" applyFont="1" applyBorder="1" applyAlignment="1">
      <alignment horizontal="distributed" vertical="center"/>
    </xf>
    <xf numFmtId="176" fontId="7" fillId="0" borderId="66" xfId="0" applyNumberFormat="1" applyFont="1" applyBorder="1" applyAlignment="1">
      <alignment vertical="center" shrinkToFit="1"/>
    </xf>
    <xf numFmtId="176" fontId="7" fillId="0" borderId="67" xfId="0" applyNumberFormat="1" applyFont="1" applyBorder="1" applyAlignment="1">
      <alignment vertical="center" shrinkToFit="1"/>
    </xf>
    <xf numFmtId="176" fontId="7" fillId="0" borderId="64" xfId="0" applyNumberFormat="1" applyFont="1" applyBorder="1" applyAlignment="1">
      <alignment vertical="center" shrinkToFit="1"/>
    </xf>
    <xf numFmtId="176" fontId="7" fillId="0" borderId="65" xfId="0" applyNumberFormat="1" applyFont="1" applyBorder="1" applyAlignment="1">
      <alignment vertical="center" shrinkToFit="1"/>
    </xf>
    <xf numFmtId="177" fontId="7" fillId="0" borderId="65" xfId="0" applyNumberFormat="1" applyFont="1" applyBorder="1" applyAlignment="1">
      <alignment vertical="center" shrinkToFit="1"/>
    </xf>
    <xf numFmtId="0" fontId="7" fillId="0" borderId="51" xfId="0" applyFont="1" applyBorder="1" applyAlignment="1">
      <alignment horizontal="distributed" vertical="center" shrinkToFit="1"/>
    </xf>
    <xf numFmtId="0" fontId="7" fillId="0" borderId="27" xfId="0" applyFont="1" applyBorder="1" applyAlignment="1">
      <alignment horizontal="distributed" vertical="center" shrinkToFit="1"/>
    </xf>
    <xf numFmtId="176" fontId="7" fillId="0" borderId="68" xfId="0" applyNumberFormat="1" applyFont="1" applyBorder="1" applyAlignment="1">
      <alignment vertical="center" shrinkToFit="1"/>
    </xf>
    <xf numFmtId="176" fontId="7" fillId="0" borderId="43" xfId="0" applyNumberFormat="1" applyFont="1" applyBorder="1" applyAlignment="1">
      <alignment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6" fontId="7" fillId="0" borderId="69" xfId="0" applyNumberFormat="1" applyFont="1" applyBorder="1" applyAlignment="1">
      <alignment vertical="center" shrinkToFit="1"/>
    </xf>
    <xf numFmtId="0" fontId="5" fillId="0" borderId="0" xfId="0" applyFont="1" applyAlignment="1">
      <alignment horizontal="distributed"/>
    </xf>
    <xf numFmtId="176" fontId="4" fillId="0" borderId="0" xfId="0" applyNumberFormat="1" applyFont="1" applyAlignment="1"/>
    <xf numFmtId="177" fontId="4" fillId="0" borderId="0" xfId="0" applyNumberFormat="1" applyFont="1" applyAlignment="1"/>
    <xf numFmtId="0" fontId="4" fillId="0" borderId="0" xfId="0" applyFont="1">
      <alignment vertical="center"/>
    </xf>
    <xf numFmtId="0" fontId="7" fillId="0" borderId="11" xfId="0" applyFont="1" applyBorder="1" applyAlignment="1">
      <alignment horizontal="centerContinuous" vertical="center"/>
    </xf>
    <xf numFmtId="0" fontId="7" fillId="0" borderId="73" xfId="0" applyFont="1" applyBorder="1" applyAlignment="1">
      <alignment horizontal="centerContinuous" vertical="center"/>
    </xf>
    <xf numFmtId="0" fontId="7" fillId="0" borderId="31" xfId="0" applyFont="1" applyBorder="1">
      <alignment vertical="center"/>
    </xf>
    <xf numFmtId="0" fontId="7" fillId="0" borderId="35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73" xfId="0" applyFont="1" applyBorder="1" applyAlignment="1">
      <alignment horizontal="distributed" vertical="center"/>
    </xf>
    <xf numFmtId="0" fontId="7" fillId="0" borderId="74" xfId="0" applyFont="1" applyBorder="1" applyAlignment="1">
      <alignment horizontal="distributed" vertical="center"/>
    </xf>
    <xf numFmtId="176" fontId="7" fillId="0" borderId="76" xfId="0" applyNumberFormat="1" applyFont="1" applyBorder="1" applyAlignment="1">
      <alignment vertical="center" shrinkToFit="1"/>
    </xf>
    <xf numFmtId="176" fontId="7" fillId="0" borderId="77" xfId="0" applyNumberFormat="1" applyFont="1" applyBorder="1" applyAlignment="1">
      <alignment vertical="center" shrinkToFit="1"/>
    </xf>
    <xf numFmtId="176" fontId="7" fillId="0" borderId="78" xfId="0" applyNumberFormat="1" applyFont="1" applyBorder="1" applyAlignment="1">
      <alignment vertical="center" shrinkToFit="1"/>
    </xf>
    <xf numFmtId="176" fontId="7" fillId="0" borderId="79" xfId="0" applyNumberFormat="1" applyFont="1" applyBorder="1" applyAlignment="1">
      <alignment vertical="center" shrinkToFit="1"/>
    </xf>
    <xf numFmtId="176" fontId="7" fillId="0" borderId="81" xfId="0" applyNumberFormat="1" applyFont="1" applyBorder="1" applyAlignment="1">
      <alignment vertical="center" shrinkToFit="1"/>
    </xf>
    <xf numFmtId="176" fontId="7" fillId="0" borderId="82" xfId="0" applyNumberFormat="1" applyFont="1" applyBorder="1" applyAlignment="1">
      <alignment vertical="center" shrinkToFit="1"/>
    </xf>
    <xf numFmtId="176" fontId="7" fillId="0" borderId="84" xfId="0" applyNumberFormat="1" applyFont="1" applyBorder="1" applyAlignment="1">
      <alignment vertical="center" shrinkToFit="1"/>
    </xf>
    <xf numFmtId="176" fontId="5" fillId="0" borderId="0" xfId="0" applyNumberFormat="1" applyFont="1" applyAlignment="1"/>
    <xf numFmtId="177" fontId="5" fillId="0" borderId="0" xfId="0" applyNumberFormat="1" applyFont="1" applyAlignment="1"/>
    <xf numFmtId="0" fontId="7" fillId="0" borderId="10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177" fontId="7" fillId="0" borderId="15" xfId="0" applyNumberFormat="1" applyFont="1" applyBorder="1" applyAlignment="1">
      <alignment horizontal="right" vertical="center" shrinkToFit="1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6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64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 justifyLastLine="1"/>
    </xf>
    <xf numFmtId="0" fontId="7" fillId="0" borderId="9" xfId="0" applyFont="1" applyBorder="1" applyAlignment="1">
      <alignment vertical="center" justifyLastLine="1"/>
    </xf>
    <xf numFmtId="0" fontId="7" fillId="0" borderId="73" xfId="0" applyFont="1" applyBorder="1" applyAlignment="1">
      <alignment vertical="center" justifyLastLine="1"/>
    </xf>
    <xf numFmtId="0" fontId="7" fillId="0" borderId="80" xfId="0" applyFont="1" applyBorder="1" applyAlignment="1">
      <alignment vertical="center"/>
    </xf>
    <xf numFmtId="0" fontId="7" fillId="0" borderId="83" xfId="0" applyFont="1" applyBorder="1" applyAlignment="1">
      <alignment vertical="center"/>
    </xf>
    <xf numFmtId="0" fontId="7" fillId="0" borderId="75" xfId="0" applyFont="1" applyBorder="1" applyAlignment="1">
      <alignment vertical="center"/>
    </xf>
    <xf numFmtId="0" fontId="7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52F62-3C6B-D041-A4F3-847FE114DAE1}">
  <dimension ref="A1:R177"/>
  <sheetViews>
    <sheetView tabSelected="1" zoomScale="145" zoomScaleNormal="145" workbookViewId="0">
      <selection activeCell="L128" sqref="L128"/>
    </sheetView>
  </sheetViews>
  <sheetFormatPr defaultColWidth="7.69140625" defaultRowHeight="13"/>
  <cols>
    <col min="1" max="2" width="7.69140625" style="2"/>
    <col min="3" max="3" width="6.3046875" style="2" customWidth="1"/>
    <col min="4" max="4" width="8.3828125" style="2" customWidth="1"/>
    <col min="5" max="15" width="4.15234375" style="2" customWidth="1"/>
    <col min="16" max="16" width="4.84375" style="2" customWidth="1"/>
    <col min="17" max="17" width="4.15234375" style="2" customWidth="1"/>
    <col min="18" max="18" width="7.69140625" style="3"/>
    <col min="19" max="16384" width="7.69140625" style="2"/>
  </cols>
  <sheetData>
    <row r="1" spans="1:17" ht="14">
      <c r="A1" s="1" t="s">
        <v>0</v>
      </c>
      <c r="B1" s="1"/>
    </row>
    <row r="2" spans="1:17" ht="15" customHeight="1" thickBot="1">
      <c r="A2" s="2" t="s">
        <v>1</v>
      </c>
    </row>
    <row r="3" spans="1:17" ht="15" customHeight="1" thickBot="1">
      <c r="A3" s="4"/>
      <c r="B3" s="5"/>
      <c r="C3" s="6"/>
      <c r="D3" s="6"/>
      <c r="E3" s="7" t="s">
        <v>117</v>
      </c>
      <c r="F3" s="7" t="s">
        <v>117</v>
      </c>
      <c r="G3" s="7" t="s">
        <v>117</v>
      </c>
      <c r="H3" s="7" t="s">
        <v>117</v>
      </c>
      <c r="I3" s="7" t="s">
        <v>117</v>
      </c>
      <c r="J3" s="7" t="s">
        <v>117</v>
      </c>
      <c r="K3" s="7" t="s">
        <v>117</v>
      </c>
      <c r="L3" s="7" t="s">
        <v>117</v>
      </c>
      <c r="M3" s="7" t="s">
        <v>117</v>
      </c>
      <c r="N3" s="7" t="s">
        <v>117</v>
      </c>
      <c r="O3" s="7" t="s">
        <v>117</v>
      </c>
      <c r="P3" s="7" t="s">
        <v>117</v>
      </c>
      <c r="Q3" s="9" t="s">
        <v>122</v>
      </c>
    </row>
    <row r="4" spans="1:17" ht="15" customHeight="1" thickBot="1">
      <c r="A4" s="149" t="s">
        <v>2</v>
      </c>
      <c r="B4" s="150"/>
      <c r="C4" s="10" t="s">
        <v>3</v>
      </c>
      <c r="D4" s="10" t="s">
        <v>4</v>
      </c>
      <c r="E4" s="153" t="s">
        <v>118</v>
      </c>
      <c r="F4" s="153" t="s">
        <v>118</v>
      </c>
      <c r="G4" s="153" t="s">
        <v>118</v>
      </c>
      <c r="H4" s="154" t="s">
        <v>119</v>
      </c>
      <c r="I4" s="154" t="s">
        <v>119</v>
      </c>
      <c r="J4" s="154" t="s">
        <v>119</v>
      </c>
      <c r="K4" s="154" t="s">
        <v>120</v>
      </c>
      <c r="L4" s="154" t="s">
        <v>120</v>
      </c>
      <c r="M4" s="154" t="s">
        <v>120</v>
      </c>
      <c r="N4" s="154" t="s">
        <v>121</v>
      </c>
      <c r="O4" s="154" t="s">
        <v>121</v>
      </c>
      <c r="P4" s="154" t="s">
        <v>121</v>
      </c>
      <c r="Q4" s="9" t="s">
        <v>122</v>
      </c>
    </row>
    <row r="5" spans="1:17" ht="15" customHeight="1" thickBot="1">
      <c r="A5" s="11"/>
      <c r="B5" s="12"/>
      <c r="C5" s="13"/>
      <c r="D5" s="13"/>
      <c r="E5" s="14" t="s">
        <v>5</v>
      </c>
      <c r="F5" s="15" t="s">
        <v>6</v>
      </c>
      <c r="G5" s="16" t="s">
        <v>7</v>
      </c>
      <c r="H5" s="17" t="s">
        <v>5</v>
      </c>
      <c r="I5" s="15" t="s">
        <v>6</v>
      </c>
      <c r="J5" s="16" t="s">
        <v>7</v>
      </c>
      <c r="K5" s="17" t="s">
        <v>5</v>
      </c>
      <c r="L5" s="15" t="s">
        <v>6</v>
      </c>
      <c r="M5" s="16" t="s">
        <v>7</v>
      </c>
      <c r="N5" s="17" t="s">
        <v>5</v>
      </c>
      <c r="O5" s="15" t="s">
        <v>6</v>
      </c>
      <c r="P5" s="16" t="s">
        <v>7</v>
      </c>
      <c r="Q5" s="9" t="s">
        <v>122</v>
      </c>
    </row>
    <row r="6" spans="1:17" s="3" customFormat="1" ht="14.25" customHeight="1">
      <c r="A6" s="151" t="s">
        <v>8</v>
      </c>
      <c r="B6" s="152"/>
      <c r="C6" s="18" t="s">
        <v>9</v>
      </c>
      <c r="D6" s="19"/>
      <c r="E6" s="20">
        <v>113</v>
      </c>
      <c r="F6" s="21">
        <v>87</v>
      </c>
      <c r="G6" s="22">
        <f>E6+F6</f>
        <v>200</v>
      </c>
      <c r="H6" s="20">
        <v>118</v>
      </c>
      <c r="I6" s="21">
        <v>79</v>
      </c>
      <c r="J6" s="22">
        <f>H6+I6</f>
        <v>197</v>
      </c>
      <c r="K6" s="20">
        <v>113</v>
      </c>
      <c r="L6" s="21">
        <v>80</v>
      </c>
      <c r="M6" s="22">
        <f>K6+L6</f>
        <v>193</v>
      </c>
      <c r="N6" s="20">
        <f t="shared" ref="N6:O21" si="0">SUM(E6,H6,K6)</f>
        <v>344</v>
      </c>
      <c r="O6" s="21">
        <f t="shared" si="0"/>
        <v>246</v>
      </c>
      <c r="P6" s="23">
        <f>N6+O6</f>
        <v>590</v>
      </c>
      <c r="Q6" s="24">
        <v>18</v>
      </c>
    </row>
    <row r="7" spans="1:17" s="3" customFormat="1" ht="14.25" customHeight="1">
      <c r="A7" s="133" t="s">
        <v>10</v>
      </c>
      <c r="B7" s="134"/>
      <c r="C7" s="18" t="s">
        <v>9</v>
      </c>
      <c r="D7" s="19"/>
      <c r="E7" s="20">
        <v>153</v>
      </c>
      <c r="F7" s="21">
        <v>132</v>
      </c>
      <c r="G7" s="22">
        <f>E7+F7</f>
        <v>285</v>
      </c>
      <c r="H7" s="20">
        <v>142</v>
      </c>
      <c r="I7" s="21">
        <v>132</v>
      </c>
      <c r="J7" s="22">
        <f t="shared" ref="J7:J80" si="1">H7+I7</f>
        <v>274</v>
      </c>
      <c r="K7" s="20">
        <v>143</v>
      </c>
      <c r="L7" s="21">
        <v>131</v>
      </c>
      <c r="M7" s="22">
        <f t="shared" ref="M7:M80" si="2">K7+L7</f>
        <v>274</v>
      </c>
      <c r="N7" s="20">
        <f t="shared" si="0"/>
        <v>438</v>
      </c>
      <c r="O7" s="21">
        <f t="shared" si="0"/>
        <v>395</v>
      </c>
      <c r="P7" s="23">
        <f t="shared" ref="P7:P80" si="3">N7+O7</f>
        <v>833</v>
      </c>
      <c r="Q7" s="24">
        <v>22</v>
      </c>
    </row>
    <row r="8" spans="1:17" s="3" customFormat="1" ht="14.25" customHeight="1">
      <c r="A8" s="143" t="s">
        <v>11</v>
      </c>
      <c r="B8" s="144"/>
      <c r="C8" s="25" t="s">
        <v>9</v>
      </c>
      <c r="D8" s="26"/>
      <c r="E8" s="27">
        <v>114</v>
      </c>
      <c r="F8" s="28">
        <v>126</v>
      </c>
      <c r="G8" s="29">
        <f>E8+F8</f>
        <v>240</v>
      </c>
      <c r="H8" s="27">
        <v>99</v>
      </c>
      <c r="I8" s="28">
        <v>141</v>
      </c>
      <c r="J8" s="29">
        <f t="shared" si="1"/>
        <v>240</v>
      </c>
      <c r="K8" s="27">
        <v>122</v>
      </c>
      <c r="L8" s="28">
        <v>113</v>
      </c>
      <c r="M8" s="29">
        <f t="shared" si="2"/>
        <v>235</v>
      </c>
      <c r="N8" s="27">
        <f t="shared" si="0"/>
        <v>335</v>
      </c>
      <c r="O8" s="28">
        <f t="shared" si="0"/>
        <v>380</v>
      </c>
      <c r="P8" s="30">
        <f t="shared" si="3"/>
        <v>715</v>
      </c>
      <c r="Q8" s="31">
        <v>18</v>
      </c>
    </row>
    <row r="9" spans="1:17" s="3" customFormat="1" ht="14.25" customHeight="1">
      <c r="A9" s="139"/>
      <c r="B9" s="140"/>
      <c r="C9" s="32" t="s">
        <v>12</v>
      </c>
      <c r="D9" s="19"/>
      <c r="E9" s="20">
        <v>5</v>
      </c>
      <c r="F9" s="21">
        <v>33</v>
      </c>
      <c r="G9" s="22">
        <f t="shared" ref="G9:G82" si="4">E9+F9</f>
        <v>38</v>
      </c>
      <c r="H9" s="20">
        <v>6</v>
      </c>
      <c r="I9" s="21">
        <v>27</v>
      </c>
      <c r="J9" s="22">
        <f t="shared" si="1"/>
        <v>33</v>
      </c>
      <c r="K9" s="20">
        <v>6</v>
      </c>
      <c r="L9" s="21">
        <v>34</v>
      </c>
      <c r="M9" s="22">
        <f t="shared" si="2"/>
        <v>40</v>
      </c>
      <c r="N9" s="20">
        <f t="shared" si="0"/>
        <v>17</v>
      </c>
      <c r="O9" s="21">
        <f t="shared" si="0"/>
        <v>94</v>
      </c>
      <c r="P9" s="23">
        <f t="shared" si="3"/>
        <v>111</v>
      </c>
      <c r="Q9" s="24">
        <v>3</v>
      </c>
    </row>
    <row r="10" spans="1:17" s="3" customFormat="1" ht="14.25" customHeight="1">
      <c r="A10" s="141"/>
      <c r="B10" s="142"/>
      <c r="C10" s="33" t="s">
        <v>13</v>
      </c>
      <c r="D10" s="34"/>
      <c r="E10" s="35">
        <f>SUM(E8:E9)</f>
        <v>119</v>
      </c>
      <c r="F10" s="36">
        <f>SUM(F8:F9)</f>
        <v>159</v>
      </c>
      <c r="G10" s="37">
        <f t="shared" si="4"/>
        <v>278</v>
      </c>
      <c r="H10" s="35">
        <f t="shared" ref="H10:I10" si="5">SUM(H8:H9)</f>
        <v>105</v>
      </c>
      <c r="I10" s="36">
        <f t="shared" si="5"/>
        <v>168</v>
      </c>
      <c r="J10" s="37">
        <f t="shared" si="1"/>
        <v>273</v>
      </c>
      <c r="K10" s="35">
        <f t="shared" ref="K10:L10" si="6">SUM(K8:K9)</f>
        <v>128</v>
      </c>
      <c r="L10" s="36">
        <f t="shared" si="6"/>
        <v>147</v>
      </c>
      <c r="M10" s="37">
        <f t="shared" si="2"/>
        <v>275</v>
      </c>
      <c r="N10" s="35">
        <f t="shared" si="0"/>
        <v>352</v>
      </c>
      <c r="O10" s="36">
        <f t="shared" si="0"/>
        <v>474</v>
      </c>
      <c r="P10" s="38">
        <f t="shared" si="3"/>
        <v>826</v>
      </c>
      <c r="Q10" s="39">
        <v>21</v>
      </c>
    </row>
    <row r="11" spans="1:17" s="3" customFormat="1" ht="14.25" customHeight="1">
      <c r="A11" s="143" t="s">
        <v>14</v>
      </c>
      <c r="B11" s="144"/>
      <c r="C11" s="40" t="s">
        <v>9</v>
      </c>
      <c r="D11" s="26"/>
      <c r="E11" s="27">
        <v>39</v>
      </c>
      <c r="F11" s="28">
        <v>81</v>
      </c>
      <c r="G11" s="29">
        <f t="shared" si="4"/>
        <v>120</v>
      </c>
      <c r="H11" s="27">
        <v>43</v>
      </c>
      <c r="I11" s="28">
        <v>76</v>
      </c>
      <c r="J11" s="29">
        <f t="shared" si="1"/>
        <v>119</v>
      </c>
      <c r="K11" s="27">
        <v>41</v>
      </c>
      <c r="L11" s="28">
        <v>76</v>
      </c>
      <c r="M11" s="29">
        <f t="shared" si="2"/>
        <v>117</v>
      </c>
      <c r="N11" s="27">
        <f t="shared" si="0"/>
        <v>123</v>
      </c>
      <c r="O11" s="28">
        <f t="shared" si="0"/>
        <v>233</v>
      </c>
      <c r="P11" s="30">
        <f t="shared" si="3"/>
        <v>356</v>
      </c>
      <c r="Q11" s="31">
        <v>9</v>
      </c>
    </row>
    <row r="12" spans="1:17" s="3" customFormat="1" ht="14.25" customHeight="1">
      <c r="A12" s="139"/>
      <c r="B12" s="140"/>
      <c r="C12" s="32" t="s">
        <v>15</v>
      </c>
      <c r="D12" s="19"/>
      <c r="E12" s="20">
        <v>73</v>
      </c>
      <c r="F12" s="21">
        <v>47</v>
      </c>
      <c r="G12" s="22">
        <f t="shared" si="4"/>
        <v>120</v>
      </c>
      <c r="H12" s="20">
        <v>78</v>
      </c>
      <c r="I12" s="21">
        <v>39</v>
      </c>
      <c r="J12" s="22">
        <f t="shared" si="1"/>
        <v>117</v>
      </c>
      <c r="K12" s="20">
        <v>74</v>
      </c>
      <c r="L12" s="21">
        <v>41</v>
      </c>
      <c r="M12" s="22">
        <f t="shared" si="2"/>
        <v>115</v>
      </c>
      <c r="N12" s="20">
        <f t="shared" si="0"/>
        <v>225</v>
      </c>
      <c r="O12" s="21">
        <f t="shared" si="0"/>
        <v>127</v>
      </c>
      <c r="P12" s="23">
        <f t="shared" si="3"/>
        <v>352</v>
      </c>
      <c r="Q12" s="24">
        <v>9</v>
      </c>
    </row>
    <row r="13" spans="1:17" s="3" customFormat="1" ht="14.25" customHeight="1">
      <c r="A13" s="141"/>
      <c r="B13" s="142"/>
      <c r="C13" s="41" t="s">
        <v>7</v>
      </c>
      <c r="D13" s="42"/>
      <c r="E13" s="20">
        <f t="shared" ref="E13:F13" si="7">SUM(E11:E12)</f>
        <v>112</v>
      </c>
      <c r="F13" s="21">
        <f t="shared" si="7"/>
        <v>128</v>
      </c>
      <c r="G13" s="43">
        <f t="shared" si="4"/>
        <v>240</v>
      </c>
      <c r="H13" s="44">
        <f t="shared" ref="H13:I13" si="8">SUM(H11:H12)</f>
        <v>121</v>
      </c>
      <c r="I13" s="36">
        <f t="shared" si="8"/>
        <v>115</v>
      </c>
      <c r="J13" s="37">
        <f t="shared" si="1"/>
        <v>236</v>
      </c>
      <c r="K13" s="20">
        <f t="shared" ref="K13:L13" si="9">SUM(K11:K12)</f>
        <v>115</v>
      </c>
      <c r="L13" s="21">
        <f t="shared" si="9"/>
        <v>117</v>
      </c>
      <c r="M13" s="37">
        <f t="shared" si="2"/>
        <v>232</v>
      </c>
      <c r="N13" s="20">
        <f>SUM(E13,H13,K13)</f>
        <v>348</v>
      </c>
      <c r="O13" s="21">
        <f t="shared" si="0"/>
        <v>360</v>
      </c>
      <c r="P13" s="23">
        <f t="shared" si="3"/>
        <v>708</v>
      </c>
      <c r="Q13" s="24">
        <f>SUM(Q11:Q12)</f>
        <v>18</v>
      </c>
    </row>
    <row r="14" spans="1:17" s="3" customFormat="1" ht="14.25" customHeight="1">
      <c r="A14" s="133" t="s">
        <v>16</v>
      </c>
      <c r="B14" s="134"/>
      <c r="C14" s="18" t="s">
        <v>9</v>
      </c>
      <c r="D14" s="19"/>
      <c r="E14" s="20">
        <v>110</v>
      </c>
      <c r="F14" s="21">
        <v>122</v>
      </c>
      <c r="G14" s="22">
        <f t="shared" si="4"/>
        <v>232</v>
      </c>
      <c r="H14" s="20">
        <v>112</v>
      </c>
      <c r="I14" s="21">
        <v>122</v>
      </c>
      <c r="J14" s="22">
        <f t="shared" si="1"/>
        <v>234</v>
      </c>
      <c r="K14" s="20">
        <v>115</v>
      </c>
      <c r="L14" s="21">
        <v>121</v>
      </c>
      <c r="M14" s="22">
        <f t="shared" si="2"/>
        <v>236</v>
      </c>
      <c r="N14" s="20">
        <f t="shared" si="0"/>
        <v>337</v>
      </c>
      <c r="O14" s="21">
        <f t="shared" si="0"/>
        <v>365</v>
      </c>
      <c r="P14" s="23">
        <f t="shared" si="3"/>
        <v>702</v>
      </c>
      <c r="Q14" s="24">
        <v>18</v>
      </c>
    </row>
    <row r="15" spans="1:17" s="3" customFormat="1" ht="14.25" customHeight="1">
      <c r="A15" s="133" t="s">
        <v>17</v>
      </c>
      <c r="B15" s="134"/>
      <c r="C15" s="18" t="s">
        <v>9</v>
      </c>
      <c r="D15" s="19"/>
      <c r="E15" s="20">
        <v>82</v>
      </c>
      <c r="F15" s="21">
        <v>79</v>
      </c>
      <c r="G15" s="22">
        <f t="shared" si="4"/>
        <v>161</v>
      </c>
      <c r="H15" s="20">
        <v>64</v>
      </c>
      <c r="I15" s="21">
        <v>95</v>
      </c>
      <c r="J15" s="22">
        <f t="shared" si="1"/>
        <v>159</v>
      </c>
      <c r="K15" s="20">
        <v>86</v>
      </c>
      <c r="L15" s="21">
        <v>97</v>
      </c>
      <c r="M15" s="22">
        <f t="shared" si="2"/>
        <v>183</v>
      </c>
      <c r="N15" s="20">
        <f t="shared" si="0"/>
        <v>232</v>
      </c>
      <c r="O15" s="21">
        <f t="shared" si="0"/>
        <v>271</v>
      </c>
      <c r="P15" s="23">
        <f t="shared" si="3"/>
        <v>503</v>
      </c>
      <c r="Q15" s="24">
        <v>13</v>
      </c>
    </row>
    <row r="16" spans="1:17" s="3" customFormat="1" ht="14.25" customHeight="1">
      <c r="A16" s="133" t="s">
        <v>18</v>
      </c>
      <c r="B16" s="134"/>
      <c r="C16" s="18" t="s">
        <v>9</v>
      </c>
      <c r="D16" s="19"/>
      <c r="E16" s="20">
        <v>122</v>
      </c>
      <c r="F16" s="21">
        <v>118</v>
      </c>
      <c r="G16" s="22">
        <f t="shared" si="4"/>
        <v>240</v>
      </c>
      <c r="H16" s="20">
        <v>120</v>
      </c>
      <c r="I16" s="21">
        <v>119</v>
      </c>
      <c r="J16" s="22">
        <f t="shared" si="1"/>
        <v>239</v>
      </c>
      <c r="K16" s="20">
        <v>118</v>
      </c>
      <c r="L16" s="21">
        <v>119</v>
      </c>
      <c r="M16" s="22">
        <f t="shared" si="2"/>
        <v>237</v>
      </c>
      <c r="N16" s="20">
        <f t="shared" si="0"/>
        <v>360</v>
      </c>
      <c r="O16" s="21">
        <f t="shared" si="0"/>
        <v>356</v>
      </c>
      <c r="P16" s="23">
        <f t="shared" si="3"/>
        <v>716</v>
      </c>
      <c r="Q16" s="24">
        <v>18</v>
      </c>
    </row>
    <row r="17" spans="1:17" s="3" customFormat="1" ht="14.25" customHeight="1">
      <c r="A17" s="133" t="s">
        <v>19</v>
      </c>
      <c r="B17" s="134"/>
      <c r="C17" s="18" t="s">
        <v>9</v>
      </c>
      <c r="D17" s="19"/>
      <c r="E17" s="20">
        <v>95</v>
      </c>
      <c r="F17" s="21">
        <v>84</v>
      </c>
      <c r="G17" s="22">
        <f t="shared" si="4"/>
        <v>179</v>
      </c>
      <c r="H17" s="20">
        <v>100</v>
      </c>
      <c r="I17" s="21">
        <v>87</v>
      </c>
      <c r="J17" s="22">
        <f t="shared" si="1"/>
        <v>187</v>
      </c>
      <c r="K17" s="20">
        <v>92</v>
      </c>
      <c r="L17" s="21">
        <v>105</v>
      </c>
      <c r="M17" s="22">
        <f t="shared" si="2"/>
        <v>197</v>
      </c>
      <c r="N17" s="20">
        <f t="shared" si="0"/>
        <v>287</v>
      </c>
      <c r="O17" s="21">
        <f t="shared" si="0"/>
        <v>276</v>
      </c>
      <c r="P17" s="23">
        <f t="shared" si="3"/>
        <v>563</v>
      </c>
      <c r="Q17" s="24">
        <v>16</v>
      </c>
    </row>
    <row r="18" spans="1:17" s="3" customFormat="1" ht="14.25" customHeight="1">
      <c r="A18" s="133" t="s">
        <v>20</v>
      </c>
      <c r="B18" s="134"/>
      <c r="C18" s="18" t="s">
        <v>9</v>
      </c>
      <c r="D18" s="19"/>
      <c r="E18" s="20">
        <v>108</v>
      </c>
      <c r="F18" s="21">
        <v>131</v>
      </c>
      <c r="G18" s="22">
        <f t="shared" si="4"/>
        <v>239</v>
      </c>
      <c r="H18" s="20">
        <v>123</v>
      </c>
      <c r="I18" s="21">
        <v>115</v>
      </c>
      <c r="J18" s="22">
        <f t="shared" si="1"/>
        <v>238</v>
      </c>
      <c r="K18" s="20">
        <v>111</v>
      </c>
      <c r="L18" s="21">
        <v>121</v>
      </c>
      <c r="M18" s="22">
        <f t="shared" si="2"/>
        <v>232</v>
      </c>
      <c r="N18" s="20">
        <f t="shared" si="0"/>
        <v>342</v>
      </c>
      <c r="O18" s="21">
        <f t="shared" si="0"/>
        <v>367</v>
      </c>
      <c r="P18" s="23">
        <f t="shared" si="3"/>
        <v>709</v>
      </c>
      <c r="Q18" s="24">
        <v>18</v>
      </c>
    </row>
    <row r="19" spans="1:17" s="3" customFormat="1" ht="14.25" customHeight="1">
      <c r="A19" s="133" t="s">
        <v>21</v>
      </c>
      <c r="B19" s="134"/>
      <c r="C19" s="18" t="s">
        <v>9</v>
      </c>
      <c r="D19" s="19"/>
      <c r="E19" s="20">
        <v>0</v>
      </c>
      <c r="F19" s="21">
        <v>0</v>
      </c>
      <c r="G19" s="22">
        <f t="shared" si="4"/>
        <v>0</v>
      </c>
      <c r="H19" s="20">
        <v>0</v>
      </c>
      <c r="I19" s="21">
        <v>0</v>
      </c>
      <c r="J19" s="22">
        <f t="shared" si="1"/>
        <v>0</v>
      </c>
      <c r="K19" s="20">
        <v>97</v>
      </c>
      <c r="L19" s="21">
        <v>96</v>
      </c>
      <c r="M19" s="22">
        <f t="shared" si="2"/>
        <v>193</v>
      </c>
      <c r="N19" s="20">
        <f t="shared" si="0"/>
        <v>97</v>
      </c>
      <c r="O19" s="21">
        <f t="shared" si="0"/>
        <v>96</v>
      </c>
      <c r="P19" s="23">
        <f t="shared" si="3"/>
        <v>193</v>
      </c>
      <c r="Q19" s="24">
        <v>5</v>
      </c>
    </row>
    <row r="20" spans="1:17" s="3" customFormat="1" ht="14.25" customHeight="1">
      <c r="A20" s="45" t="s">
        <v>22</v>
      </c>
      <c r="B20" s="46" t="s">
        <v>23</v>
      </c>
      <c r="C20" s="46" t="s">
        <v>24</v>
      </c>
      <c r="D20" s="47"/>
      <c r="E20" s="48">
        <v>92</v>
      </c>
      <c r="F20" s="36">
        <v>83</v>
      </c>
      <c r="G20" s="37">
        <f t="shared" si="4"/>
        <v>175</v>
      </c>
      <c r="H20" s="35">
        <v>118</v>
      </c>
      <c r="I20" s="36">
        <v>78</v>
      </c>
      <c r="J20" s="37">
        <f t="shared" si="1"/>
        <v>196</v>
      </c>
      <c r="K20" s="44">
        <v>0</v>
      </c>
      <c r="L20" s="36">
        <v>0</v>
      </c>
      <c r="M20" s="49">
        <f t="shared" si="2"/>
        <v>0</v>
      </c>
      <c r="N20" s="44">
        <f t="shared" si="0"/>
        <v>210</v>
      </c>
      <c r="O20" s="36">
        <f t="shared" si="0"/>
        <v>161</v>
      </c>
      <c r="P20" s="50">
        <f t="shared" si="3"/>
        <v>371</v>
      </c>
      <c r="Q20" s="51">
        <v>10</v>
      </c>
    </row>
    <row r="21" spans="1:17" s="3" customFormat="1" ht="14.25" customHeight="1">
      <c r="A21" s="52"/>
      <c r="B21" s="40" t="s">
        <v>25</v>
      </c>
      <c r="C21" s="40" t="s">
        <v>26</v>
      </c>
      <c r="D21" s="53" t="s">
        <v>26</v>
      </c>
      <c r="E21" s="54">
        <v>17</v>
      </c>
      <c r="F21" s="28">
        <v>23</v>
      </c>
      <c r="G21" s="55">
        <f t="shared" si="4"/>
        <v>40</v>
      </c>
      <c r="H21" s="56">
        <v>13</v>
      </c>
      <c r="I21" s="28">
        <v>26</v>
      </c>
      <c r="J21" s="55">
        <f t="shared" si="1"/>
        <v>39</v>
      </c>
      <c r="K21" s="56">
        <v>0</v>
      </c>
      <c r="L21" s="28">
        <v>0</v>
      </c>
      <c r="M21" s="55">
        <f t="shared" si="2"/>
        <v>0</v>
      </c>
      <c r="N21" s="56">
        <f t="shared" si="0"/>
        <v>30</v>
      </c>
      <c r="O21" s="28">
        <f t="shared" si="0"/>
        <v>49</v>
      </c>
      <c r="P21" s="30">
        <f t="shared" si="3"/>
        <v>79</v>
      </c>
      <c r="Q21" s="57">
        <v>2</v>
      </c>
    </row>
    <row r="22" spans="1:17" s="3" customFormat="1" ht="14.25" customHeight="1">
      <c r="A22" s="52"/>
      <c r="B22" s="40"/>
      <c r="C22" s="25" t="s">
        <v>27</v>
      </c>
      <c r="D22" s="19" t="s">
        <v>28</v>
      </c>
      <c r="E22" s="20">
        <v>9</v>
      </c>
      <c r="F22" s="21">
        <v>31</v>
      </c>
      <c r="G22" s="22">
        <f t="shared" si="4"/>
        <v>40</v>
      </c>
      <c r="H22" s="20">
        <v>1</v>
      </c>
      <c r="I22" s="21">
        <v>39</v>
      </c>
      <c r="J22" s="22">
        <f t="shared" si="1"/>
        <v>40</v>
      </c>
      <c r="K22" s="20">
        <v>0</v>
      </c>
      <c r="L22" s="21">
        <v>0</v>
      </c>
      <c r="M22" s="22">
        <f t="shared" si="2"/>
        <v>0</v>
      </c>
      <c r="N22" s="20">
        <f t="shared" ref="N22:O93" si="10">SUM(E22,H22,K22)</f>
        <v>10</v>
      </c>
      <c r="O22" s="21">
        <f t="shared" si="10"/>
        <v>70</v>
      </c>
      <c r="P22" s="58">
        <f t="shared" si="3"/>
        <v>80</v>
      </c>
      <c r="Q22" s="59">
        <v>2</v>
      </c>
    </row>
    <row r="23" spans="1:17" s="3" customFormat="1" ht="14.25" customHeight="1">
      <c r="A23" s="60"/>
      <c r="B23" s="32"/>
      <c r="C23" s="32"/>
      <c r="D23" s="19" t="s">
        <v>29</v>
      </c>
      <c r="E23" s="20">
        <f>SUM(E21:E22)</f>
        <v>26</v>
      </c>
      <c r="F23" s="21">
        <f>SUM(F21:F22)</f>
        <v>54</v>
      </c>
      <c r="G23" s="22">
        <f t="shared" ref="G23:Q23" si="11">SUM(G21:G22)</f>
        <v>80</v>
      </c>
      <c r="H23" s="20">
        <f t="shared" si="11"/>
        <v>14</v>
      </c>
      <c r="I23" s="21">
        <f t="shared" si="11"/>
        <v>65</v>
      </c>
      <c r="J23" s="22">
        <f t="shared" si="11"/>
        <v>79</v>
      </c>
      <c r="K23" s="20">
        <f t="shared" si="11"/>
        <v>0</v>
      </c>
      <c r="L23" s="21">
        <f t="shared" si="11"/>
        <v>0</v>
      </c>
      <c r="M23" s="22">
        <f t="shared" si="11"/>
        <v>0</v>
      </c>
      <c r="N23" s="20">
        <f t="shared" si="11"/>
        <v>40</v>
      </c>
      <c r="O23" s="21">
        <f t="shared" si="11"/>
        <v>119</v>
      </c>
      <c r="P23" s="23">
        <f t="shared" si="11"/>
        <v>159</v>
      </c>
      <c r="Q23" s="24">
        <f t="shared" si="11"/>
        <v>4</v>
      </c>
    </row>
    <row r="24" spans="1:17" s="3" customFormat="1" ht="14.25" customHeight="1">
      <c r="A24" s="61"/>
      <c r="B24" s="33"/>
      <c r="C24" s="18" t="s">
        <v>13</v>
      </c>
      <c r="D24" s="19"/>
      <c r="E24" s="20">
        <f>E20+E23</f>
        <v>118</v>
      </c>
      <c r="F24" s="21">
        <f t="shared" ref="F24:P24" si="12">F20+F23</f>
        <v>137</v>
      </c>
      <c r="G24" s="22">
        <f t="shared" si="12"/>
        <v>255</v>
      </c>
      <c r="H24" s="20">
        <f t="shared" si="12"/>
        <v>132</v>
      </c>
      <c r="I24" s="21">
        <f t="shared" si="12"/>
        <v>143</v>
      </c>
      <c r="J24" s="22">
        <f t="shared" si="12"/>
        <v>275</v>
      </c>
      <c r="K24" s="20">
        <f t="shared" si="12"/>
        <v>0</v>
      </c>
      <c r="L24" s="21">
        <f t="shared" si="12"/>
        <v>0</v>
      </c>
      <c r="M24" s="22">
        <f t="shared" si="12"/>
        <v>0</v>
      </c>
      <c r="N24" s="20">
        <f t="shared" si="12"/>
        <v>250</v>
      </c>
      <c r="O24" s="21">
        <f t="shared" si="12"/>
        <v>280</v>
      </c>
      <c r="P24" s="23">
        <f t="shared" si="12"/>
        <v>530</v>
      </c>
      <c r="Q24" s="24">
        <f>Q20+Q23</f>
        <v>14</v>
      </c>
    </row>
    <row r="25" spans="1:17" s="3" customFormat="1" ht="14.25" customHeight="1">
      <c r="A25" s="133" t="s">
        <v>30</v>
      </c>
      <c r="B25" s="134"/>
      <c r="C25" s="18" t="s">
        <v>9</v>
      </c>
      <c r="D25" s="19"/>
      <c r="E25" s="20">
        <v>44</v>
      </c>
      <c r="F25" s="21">
        <v>77</v>
      </c>
      <c r="G25" s="22">
        <f>E25+F25</f>
        <v>121</v>
      </c>
      <c r="H25" s="20">
        <v>49</v>
      </c>
      <c r="I25" s="21">
        <v>69</v>
      </c>
      <c r="J25" s="22">
        <f>H25+I25</f>
        <v>118</v>
      </c>
      <c r="K25" s="20">
        <v>57</v>
      </c>
      <c r="L25" s="21">
        <v>59</v>
      </c>
      <c r="M25" s="22">
        <f>K25+L25</f>
        <v>116</v>
      </c>
      <c r="N25" s="20">
        <f>SUM(E25,H25,K25)</f>
        <v>150</v>
      </c>
      <c r="O25" s="21">
        <f>SUM(F25,I25,L25)</f>
        <v>205</v>
      </c>
      <c r="P25" s="23">
        <f>N25+O25</f>
        <v>355</v>
      </c>
      <c r="Q25" s="24">
        <v>9</v>
      </c>
    </row>
    <row r="26" spans="1:17" s="3" customFormat="1" ht="14.25" customHeight="1">
      <c r="A26" s="133" t="s">
        <v>31</v>
      </c>
      <c r="B26" s="134"/>
      <c r="C26" s="18" t="s">
        <v>9</v>
      </c>
      <c r="D26" s="19"/>
      <c r="E26" s="20">
        <v>95</v>
      </c>
      <c r="F26" s="21">
        <v>106</v>
      </c>
      <c r="G26" s="22">
        <f t="shared" si="4"/>
        <v>201</v>
      </c>
      <c r="H26" s="20">
        <v>94</v>
      </c>
      <c r="I26" s="21">
        <v>103</v>
      </c>
      <c r="J26" s="22">
        <f t="shared" si="1"/>
        <v>197</v>
      </c>
      <c r="K26" s="20">
        <v>93</v>
      </c>
      <c r="L26" s="21">
        <v>100</v>
      </c>
      <c r="M26" s="22">
        <f t="shared" si="2"/>
        <v>193</v>
      </c>
      <c r="N26" s="20">
        <f t="shared" si="10"/>
        <v>282</v>
      </c>
      <c r="O26" s="21">
        <f t="shared" si="10"/>
        <v>309</v>
      </c>
      <c r="P26" s="23">
        <f t="shared" si="3"/>
        <v>591</v>
      </c>
      <c r="Q26" s="24">
        <v>15</v>
      </c>
    </row>
    <row r="27" spans="1:17" s="3" customFormat="1" ht="14.25" customHeight="1">
      <c r="A27" s="133" t="s">
        <v>32</v>
      </c>
      <c r="B27" s="134"/>
      <c r="C27" s="18" t="s">
        <v>9</v>
      </c>
      <c r="D27" s="19"/>
      <c r="E27" s="20">
        <v>95</v>
      </c>
      <c r="F27" s="21">
        <v>105</v>
      </c>
      <c r="G27" s="22">
        <f t="shared" si="4"/>
        <v>200</v>
      </c>
      <c r="H27" s="20">
        <v>122</v>
      </c>
      <c r="I27" s="21">
        <v>116</v>
      </c>
      <c r="J27" s="22">
        <f t="shared" si="1"/>
        <v>238</v>
      </c>
      <c r="K27" s="20">
        <v>124</v>
      </c>
      <c r="L27" s="21">
        <v>105</v>
      </c>
      <c r="M27" s="37">
        <f t="shared" si="2"/>
        <v>229</v>
      </c>
      <c r="N27" s="20">
        <f t="shared" si="10"/>
        <v>341</v>
      </c>
      <c r="O27" s="21">
        <f t="shared" si="10"/>
        <v>326</v>
      </c>
      <c r="P27" s="23">
        <f t="shared" si="3"/>
        <v>667</v>
      </c>
      <c r="Q27" s="24">
        <v>17</v>
      </c>
    </row>
    <row r="28" spans="1:17" s="3" customFormat="1" ht="14.25" customHeight="1">
      <c r="A28" s="133" t="s">
        <v>33</v>
      </c>
      <c r="B28" s="134"/>
      <c r="C28" s="18" t="s">
        <v>9</v>
      </c>
      <c r="D28" s="19"/>
      <c r="E28" s="20">
        <v>39</v>
      </c>
      <c r="F28" s="21">
        <v>40</v>
      </c>
      <c r="G28" s="22">
        <f t="shared" si="4"/>
        <v>79</v>
      </c>
      <c r="H28" s="20">
        <v>30</v>
      </c>
      <c r="I28" s="21">
        <v>30</v>
      </c>
      <c r="J28" s="22">
        <f t="shared" si="1"/>
        <v>60</v>
      </c>
      <c r="K28" s="20">
        <v>43</v>
      </c>
      <c r="L28" s="21">
        <v>50</v>
      </c>
      <c r="M28" s="22">
        <f t="shared" si="2"/>
        <v>93</v>
      </c>
      <c r="N28" s="20">
        <f t="shared" si="10"/>
        <v>112</v>
      </c>
      <c r="O28" s="21">
        <f t="shared" si="10"/>
        <v>120</v>
      </c>
      <c r="P28" s="23">
        <f t="shared" si="3"/>
        <v>232</v>
      </c>
      <c r="Q28" s="24">
        <v>9</v>
      </c>
    </row>
    <row r="29" spans="1:17" s="3" customFormat="1" ht="14.25" customHeight="1">
      <c r="A29" s="133" t="s">
        <v>34</v>
      </c>
      <c r="B29" s="134"/>
      <c r="C29" s="18" t="s">
        <v>9</v>
      </c>
      <c r="D29" s="19"/>
      <c r="E29" s="20">
        <v>0</v>
      </c>
      <c r="F29" s="21">
        <v>0</v>
      </c>
      <c r="G29" s="22">
        <f t="shared" si="4"/>
        <v>0</v>
      </c>
      <c r="H29" s="20">
        <v>0</v>
      </c>
      <c r="I29" s="21">
        <v>0</v>
      </c>
      <c r="J29" s="22">
        <f t="shared" si="1"/>
        <v>0</v>
      </c>
      <c r="K29" s="20">
        <v>71</v>
      </c>
      <c r="L29" s="21">
        <v>85</v>
      </c>
      <c r="M29" s="22">
        <f t="shared" si="2"/>
        <v>156</v>
      </c>
      <c r="N29" s="20">
        <f t="shared" si="10"/>
        <v>71</v>
      </c>
      <c r="O29" s="21">
        <f t="shared" si="10"/>
        <v>85</v>
      </c>
      <c r="P29" s="23">
        <f t="shared" si="3"/>
        <v>156</v>
      </c>
      <c r="Q29" s="24">
        <v>4</v>
      </c>
    </row>
    <row r="30" spans="1:17" s="3" customFormat="1" ht="14.25" customHeight="1">
      <c r="A30" s="45" t="s">
        <v>35</v>
      </c>
      <c r="B30" s="62" t="s">
        <v>36</v>
      </c>
      <c r="C30" s="46" t="s">
        <v>24</v>
      </c>
      <c r="D30" s="47"/>
      <c r="E30" s="48">
        <v>61</v>
      </c>
      <c r="F30" s="36">
        <v>59</v>
      </c>
      <c r="G30" s="37">
        <f t="shared" si="4"/>
        <v>120</v>
      </c>
      <c r="H30" s="35">
        <v>68</v>
      </c>
      <c r="I30" s="36">
        <v>51</v>
      </c>
      <c r="J30" s="37">
        <f t="shared" si="1"/>
        <v>119</v>
      </c>
      <c r="K30" s="35">
        <v>0</v>
      </c>
      <c r="L30" s="36">
        <v>0</v>
      </c>
      <c r="M30" s="37">
        <f t="shared" si="2"/>
        <v>0</v>
      </c>
      <c r="N30" s="35">
        <f t="shared" si="10"/>
        <v>129</v>
      </c>
      <c r="O30" s="36">
        <f t="shared" si="10"/>
        <v>110</v>
      </c>
      <c r="P30" s="38">
        <f t="shared" si="3"/>
        <v>239</v>
      </c>
      <c r="Q30" s="51">
        <v>6</v>
      </c>
    </row>
    <row r="31" spans="1:17" s="3" customFormat="1" ht="14.25" customHeight="1">
      <c r="A31" s="52"/>
      <c r="B31" s="63" t="s">
        <v>37</v>
      </c>
      <c r="C31" s="40" t="s">
        <v>26</v>
      </c>
      <c r="D31" s="53" t="s">
        <v>26</v>
      </c>
      <c r="E31" s="27">
        <v>8</v>
      </c>
      <c r="F31" s="28">
        <v>32</v>
      </c>
      <c r="G31" s="29">
        <f t="shared" si="4"/>
        <v>40</v>
      </c>
      <c r="H31" s="27">
        <v>13</v>
      </c>
      <c r="I31" s="28">
        <v>27</v>
      </c>
      <c r="J31" s="29">
        <f t="shared" si="1"/>
        <v>40</v>
      </c>
      <c r="K31" s="27">
        <v>0</v>
      </c>
      <c r="L31" s="28">
        <v>0</v>
      </c>
      <c r="M31" s="29">
        <f t="shared" si="2"/>
        <v>0</v>
      </c>
      <c r="N31" s="27">
        <f t="shared" si="10"/>
        <v>21</v>
      </c>
      <c r="O31" s="28">
        <f t="shared" si="10"/>
        <v>59</v>
      </c>
      <c r="P31" s="30">
        <f t="shared" si="3"/>
        <v>80</v>
      </c>
      <c r="Q31" s="57">
        <v>2</v>
      </c>
    </row>
    <row r="32" spans="1:17" s="3" customFormat="1" ht="14.25" customHeight="1">
      <c r="A32" s="52"/>
      <c r="B32" s="40"/>
      <c r="C32" s="40"/>
      <c r="D32" s="64" t="s">
        <v>38</v>
      </c>
      <c r="E32" s="20">
        <v>21</v>
      </c>
      <c r="F32" s="21">
        <v>19</v>
      </c>
      <c r="G32" s="22">
        <f t="shared" si="4"/>
        <v>40</v>
      </c>
      <c r="H32" s="20">
        <v>14</v>
      </c>
      <c r="I32" s="21">
        <v>24</v>
      </c>
      <c r="J32" s="22">
        <f t="shared" si="1"/>
        <v>38</v>
      </c>
      <c r="K32" s="20">
        <v>0</v>
      </c>
      <c r="L32" s="21">
        <v>0</v>
      </c>
      <c r="M32" s="22">
        <f t="shared" si="2"/>
        <v>0</v>
      </c>
      <c r="N32" s="20">
        <f t="shared" si="10"/>
        <v>35</v>
      </c>
      <c r="O32" s="21">
        <f t="shared" si="10"/>
        <v>43</v>
      </c>
      <c r="P32" s="23">
        <f t="shared" si="3"/>
        <v>78</v>
      </c>
      <c r="Q32" s="59">
        <v>2</v>
      </c>
    </row>
    <row r="33" spans="1:17" s="3" customFormat="1" ht="14.25" customHeight="1">
      <c r="A33" s="60"/>
      <c r="B33" s="32"/>
      <c r="C33" s="32"/>
      <c r="D33" s="64" t="s">
        <v>29</v>
      </c>
      <c r="E33" s="20">
        <f>SUM(E31:E32)</f>
        <v>29</v>
      </c>
      <c r="F33" s="21">
        <f t="shared" ref="F33:Q33" si="13">SUM(F31:F32)</f>
        <v>51</v>
      </c>
      <c r="G33" s="22">
        <f t="shared" si="13"/>
        <v>80</v>
      </c>
      <c r="H33" s="20">
        <f t="shared" si="13"/>
        <v>27</v>
      </c>
      <c r="I33" s="21">
        <f t="shared" si="13"/>
        <v>51</v>
      </c>
      <c r="J33" s="22">
        <f t="shared" si="13"/>
        <v>78</v>
      </c>
      <c r="K33" s="20">
        <f t="shared" si="13"/>
        <v>0</v>
      </c>
      <c r="L33" s="21">
        <f t="shared" si="13"/>
        <v>0</v>
      </c>
      <c r="M33" s="22">
        <f t="shared" si="13"/>
        <v>0</v>
      </c>
      <c r="N33" s="20">
        <f t="shared" si="13"/>
        <v>56</v>
      </c>
      <c r="O33" s="21">
        <f t="shared" si="13"/>
        <v>102</v>
      </c>
      <c r="P33" s="23">
        <f t="shared" si="13"/>
        <v>158</v>
      </c>
      <c r="Q33" s="24">
        <f t="shared" si="13"/>
        <v>4</v>
      </c>
    </row>
    <row r="34" spans="1:17" s="3" customFormat="1" ht="14.25" customHeight="1">
      <c r="A34" s="61"/>
      <c r="B34" s="18"/>
      <c r="C34" s="18" t="s">
        <v>13</v>
      </c>
      <c r="D34" s="19"/>
      <c r="E34" s="20">
        <f>E30+E33</f>
        <v>90</v>
      </c>
      <c r="F34" s="21">
        <f t="shared" ref="F34:P34" si="14">F30+F33</f>
        <v>110</v>
      </c>
      <c r="G34" s="22">
        <f t="shared" si="14"/>
        <v>200</v>
      </c>
      <c r="H34" s="20">
        <f t="shared" si="14"/>
        <v>95</v>
      </c>
      <c r="I34" s="21">
        <f t="shared" si="14"/>
        <v>102</v>
      </c>
      <c r="J34" s="22">
        <f t="shared" si="14"/>
        <v>197</v>
      </c>
      <c r="K34" s="20">
        <f t="shared" si="14"/>
        <v>0</v>
      </c>
      <c r="L34" s="21">
        <f t="shared" si="14"/>
        <v>0</v>
      </c>
      <c r="M34" s="22">
        <f t="shared" si="14"/>
        <v>0</v>
      </c>
      <c r="N34" s="20">
        <f t="shared" si="14"/>
        <v>185</v>
      </c>
      <c r="O34" s="21">
        <f t="shared" si="14"/>
        <v>212</v>
      </c>
      <c r="P34" s="23">
        <f t="shared" si="14"/>
        <v>397</v>
      </c>
      <c r="Q34" s="24">
        <f>Q30+Q33</f>
        <v>10</v>
      </c>
    </row>
    <row r="35" spans="1:17" s="3" customFormat="1" ht="14.25" customHeight="1">
      <c r="A35" s="133" t="s">
        <v>39</v>
      </c>
      <c r="B35" s="134"/>
      <c r="C35" s="18" t="s">
        <v>9</v>
      </c>
      <c r="D35" s="19"/>
      <c r="E35" s="20">
        <v>48</v>
      </c>
      <c r="F35" s="21">
        <v>11</v>
      </c>
      <c r="G35" s="22">
        <f>E35+F35</f>
        <v>59</v>
      </c>
      <c r="H35" s="20">
        <v>32</v>
      </c>
      <c r="I35" s="21">
        <v>27</v>
      </c>
      <c r="J35" s="22">
        <f t="shared" si="1"/>
        <v>59</v>
      </c>
      <c r="K35" s="20">
        <v>29</v>
      </c>
      <c r="L35" s="21">
        <v>18</v>
      </c>
      <c r="M35" s="22">
        <f t="shared" si="2"/>
        <v>47</v>
      </c>
      <c r="N35" s="20">
        <f t="shared" si="10"/>
        <v>109</v>
      </c>
      <c r="O35" s="21">
        <f t="shared" si="10"/>
        <v>56</v>
      </c>
      <c r="P35" s="23">
        <f t="shared" si="3"/>
        <v>165</v>
      </c>
      <c r="Q35" s="24">
        <v>8</v>
      </c>
    </row>
    <row r="36" spans="1:17" s="3" customFormat="1" ht="14.25" customHeight="1">
      <c r="A36" s="143" t="s">
        <v>40</v>
      </c>
      <c r="B36" s="144"/>
      <c r="C36" s="25" t="s">
        <v>41</v>
      </c>
      <c r="D36" s="65" t="s">
        <v>42</v>
      </c>
      <c r="E36" s="66">
        <v>22</v>
      </c>
      <c r="F36" s="67">
        <v>18</v>
      </c>
      <c r="G36" s="68">
        <f t="shared" si="4"/>
        <v>40</v>
      </c>
      <c r="H36" s="66">
        <v>19</v>
      </c>
      <c r="I36" s="67">
        <v>22</v>
      </c>
      <c r="J36" s="68">
        <f t="shared" si="1"/>
        <v>41</v>
      </c>
      <c r="K36" s="66">
        <v>15</v>
      </c>
      <c r="L36" s="67">
        <v>23</v>
      </c>
      <c r="M36" s="68">
        <f t="shared" si="2"/>
        <v>38</v>
      </c>
      <c r="N36" s="66">
        <f>SUM(E36,H36,K36)</f>
        <v>56</v>
      </c>
      <c r="O36" s="67">
        <f t="shared" si="10"/>
        <v>63</v>
      </c>
      <c r="P36" s="69">
        <f t="shared" si="3"/>
        <v>119</v>
      </c>
      <c r="Q36" s="70">
        <v>3</v>
      </c>
    </row>
    <row r="37" spans="1:17" s="3" customFormat="1" ht="14.25" customHeight="1">
      <c r="A37" s="139"/>
      <c r="B37" s="140"/>
      <c r="C37" s="25"/>
      <c r="D37" s="71" t="s">
        <v>43</v>
      </c>
      <c r="E37" s="20">
        <v>10</v>
      </c>
      <c r="F37" s="21">
        <v>30</v>
      </c>
      <c r="G37" s="22">
        <f t="shared" si="4"/>
        <v>40</v>
      </c>
      <c r="H37" s="20">
        <v>9</v>
      </c>
      <c r="I37" s="21">
        <v>31</v>
      </c>
      <c r="J37" s="22">
        <f t="shared" si="1"/>
        <v>40</v>
      </c>
      <c r="K37" s="20">
        <v>15</v>
      </c>
      <c r="L37" s="21">
        <v>25</v>
      </c>
      <c r="M37" s="22">
        <f t="shared" si="2"/>
        <v>40</v>
      </c>
      <c r="N37" s="20">
        <f>SUM(E37,H37,K37)</f>
        <v>34</v>
      </c>
      <c r="O37" s="21">
        <f>SUM(F37,I37,L37)</f>
        <v>86</v>
      </c>
      <c r="P37" s="23">
        <f>N37+O37</f>
        <v>120</v>
      </c>
      <c r="Q37" s="57">
        <v>3</v>
      </c>
    </row>
    <row r="38" spans="1:17" s="3" customFormat="1" ht="14.25" customHeight="1">
      <c r="A38" s="139"/>
      <c r="B38" s="140"/>
      <c r="C38" s="40"/>
      <c r="D38" s="19" t="s">
        <v>7</v>
      </c>
      <c r="E38" s="20">
        <f>SUM(E36:E37)</f>
        <v>32</v>
      </c>
      <c r="F38" s="21">
        <f t="shared" ref="F38:Q38" si="15">SUM(F36:F37)</f>
        <v>48</v>
      </c>
      <c r="G38" s="22">
        <f t="shared" si="15"/>
        <v>80</v>
      </c>
      <c r="H38" s="20">
        <f t="shared" si="15"/>
        <v>28</v>
      </c>
      <c r="I38" s="21">
        <f t="shared" si="15"/>
        <v>53</v>
      </c>
      <c r="J38" s="22">
        <f t="shared" si="15"/>
        <v>81</v>
      </c>
      <c r="K38" s="20">
        <f t="shared" si="15"/>
        <v>30</v>
      </c>
      <c r="L38" s="21">
        <f t="shared" si="15"/>
        <v>48</v>
      </c>
      <c r="M38" s="22">
        <f t="shared" si="15"/>
        <v>78</v>
      </c>
      <c r="N38" s="20">
        <f t="shared" si="15"/>
        <v>90</v>
      </c>
      <c r="O38" s="21">
        <f t="shared" si="15"/>
        <v>149</v>
      </c>
      <c r="P38" s="23">
        <f t="shared" si="15"/>
        <v>239</v>
      </c>
      <c r="Q38" s="51">
        <f t="shared" si="15"/>
        <v>6</v>
      </c>
    </row>
    <row r="39" spans="1:17" s="3" customFormat="1" ht="14.25" customHeight="1">
      <c r="A39" s="139"/>
      <c r="B39" s="140"/>
      <c r="C39" s="32" t="s">
        <v>44</v>
      </c>
      <c r="D39" s="34" t="s">
        <v>45</v>
      </c>
      <c r="E39" s="35">
        <v>3</v>
      </c>
      <c r="F39" s="36">
        <v>37</v>
      </c>
      <c r="G39" s="37">
        <f t="shared" si="4"/>
        <v>40</v>
      </c>
      <c r="H39" s="35">
        <v>1</v>
      </c>
      <c r="I39" s="36">
        <v>39</v>
      </c>
      <c r="J39" s="37">
        <f t="shared" si="1"/>
        <v>40</v>
      </c>
      <c r="K39" s="35">
        <v>3</v>
      </c>
      <c r="L39" s="36">
        <v>37</v>
      </c>
      <c r="M39" s="37">
        <f t="shared" si="2"/>
        <v>40</v>
      </c>
      <c r="N39" s="35">
        <f t="shared" si="10"/>
        <v>7</v>
      </c>
      <c r="O39" s="36">
        <f t="shared" si="10"/>
        <v>113</v>
      </c>
      <c r="P39" s="38">
        <f t="shared" si="3"/>
        <v>120</v>
      </c>
      <c r="Q39" s="59">
        <v>3</v>
      </c>
    </row>
    <row r="40" spans="1:17" s="3" customFormat="1" ht="14.25" customHeight="1">
      <c r="A40" s="141"/>
      <c r="B40" s="142"/>
      <c r="C40" s="41" t="s">
        <v>7</v>
      </c>
      <c r="D40" s="72"/>
      <c r="E40" s="20">
        <f>E38+E39</f>
        <v>35</v>
      </c>
      <c r="F40" s="21">
        <f>F38+F39</f>
        <v>85</v>
      </c>
      <c r="G40" s="22">
        <f t="shared" si="4"/>
        <v>120</v>
      </c>
      <c r="H40" s="20">
        <f t="shared" ref="H40:I40" si="16">H38+H39</f>
        <v>29</v>
      </c>
      <c r="I40" s="21">
        <f t="shared" si="16"/>
        <v>92</v>
      </c>
      <c r="J40" s="22">
        <f t="shared" si="1"/>
        <v>121</v>
      </c>
      <c r="K40" s="20">
        <f t="shared" ref="K40:L40" si="17">K38+K39</f>
        <v>33</v>
      </c>
      <c r="L40" s="21">
        <f t="shared" si="17"/>
        <v>85</v>
      </c>
      <c r="M40" s="22">
        <f t="shared" si="2"/>
        <v>118</v>
      </c>
      <c r="N40" s="20">
        <f t="shared" si="10"/>
        <v>97</v>
      </c>
      <c r="O40" s="21">
        <f t="shared" si="10"/>
        <v>262</v>
      </c>
      <c r="P40" s="23">
        <f t="shared" si="3"/>
        <v>359</v>
      </c>
      <c r="Q40" s="24">
        <f>Q38+Q39</f>
        <v>9</v>
      </c>
    </row>
    <row r="41" spans="1:17" s="3" customFormat="1" ht="14.25" customHeight="1">
      <c r="A41" s="143" t="s">
        <v>46</v>
      </c>
      <c r="B41" s="144"/>
      <c r="C41" s="25" t="s">
        <v>41</v>
      </c>
      <c r="D41" s="26" t="s">
        <v>47</v>
      </c>
      <c r="E41" s="27">
        <v>0</v>
      </c>
      <c r="F41" s="28">
        <v>0</v>
      </c>
      <c r="G41" s="29">
        <f t="shared" si="4"/>
        <v>0</v>
      </c>
      <c r="H41" s="27">
        <v>18</v>
      </c>
      <c r="I41" s="28">
        <v>0</v>
      </c>
      <c r="J41" s="29">
        <f t="shared" si="1"/>
        <v>18</v>
      </c>
      <c r="K41" s="27">
        <v>37</v>
      </c>
      <c r="L41" s="28">
        <v>0</v>
      </c>
      <c r="M41" s="29">
        <f t="shared" si="2"/>
        <v>37</v>
      </c>
      <c r="N41" s="27">
        <f t="shared" si="10"/>
        <v>55</v>
      </c>
      <c r="O41" s="28">
        <f t="shared" si="10"/>
        <v>0</v>
      </c>
      <c r="P41" s="30">
        <f t="shared" si="3"/>
        <v>55</v>
      </c>
      <c r="Q41" s="31">
        <v>2</v>
      </c>
    </row>
    <row r="42" spans="1:17" s="3" customFormat="1" ht="14.25" customHeight="1">
      <c r="A42" s="139"/>
      <c r="B42" s="140"/>
      <c r="C42" s="25"/>
      <c r="D42" s="26" t="s">
        <v>48</v>
      </c>
      <c r="E42" s="27">
        <v>0</v>
      </c>
      <c r="F42" s="28">
        <v>0</v>
      </c>
      <c r="G42" s="29">
        <f t="shared" si="4"/>
        <v>0</v>
      </c>
      <c r="H42" s="27">
        <v>8</v>
      </c>
      <c r="I42" s="28">
        <v>30</v>
      </c>
      <c r="J42" s="29">
        <f t="shared" si="1"/>
        <v>38</v>
      </c>
      <c r="K42" s="27">
        <v>6</v>
      </c>
      <c r="L42" s="28">
        <v>33</v>
      </c>
      <c r="M42" s="29">
        <f t="shared" si="2"/>
        <v>39</v>
      </c>
      <c r="N42" s="27">
        <f t="shared" si="10"/>
        <v>14</v>
      </c>
      <c r="O42" s="28">
        <f t="shared" si="10"/>
        <v>63</v>
      </c>
      <c r="P42" s="30">
        <f t="shared" si="3"/>
        <v>77</v>
      </c>
      <c r="Q42" s="31">
        <v>2</v>
      </c>
    </row>
    <row r="43" spans="1:17" s="3" customFormat="1" ht="14.25" customHeight="1">
      <c r="A43" s="139"/>
      <c r="B43" s="140"/>
      <c r="C43" s="32"/>
      <c r="D43" s="19" t="s">
        <v>49</v>
      </c>
      <c r="E43" s="20">
        <v>0</v>
      </c>
      <c r="F43" s="21">
        <v>0</v>
      </c>
      <c r="G43" s="22">
        <f t="shared" si="4"/>
        <v>0</v>
      </c>
      <c r="H43" s="20">
        <v>26</v>
      </c>
      <c r="I43" s="21">
        <v>12</v>
      </c>
      <c r="J43" s="22">
        <f t="shared" si="1"/>
        <v>38</v>
      </c>
      <c r="K43" s="20">
        <v>19</v>
      </c>
      <c r="L43" s="21">
        <v>19</v>
      </c>
      <c r="M43" s="22">
        <f t="shared" si="2"/>
        <v>38</v>
      </c>
      <c r="N43" s="20">
        <f t="shared" si="10"/>
        <v>45</v>
      </c>
      <c r="O43" s="21">
        <f t="shared" si="10"/>
        <v>31</v>
      </c>
      <c r="P43" s="23">
        <f t="shared" si="3"/>
        <v>76</v>
      </c>
      <c r="Q43" s="24">
        <v>2</v>
      </c>
    </row>
    <row r="44" spans="1:17" s="3" customFormat="1" ht="14.25" customHeight="1">
      <c r="A44" s="141"/>
      <c r="B44" s="142"/>
      <c r="C44" s="41" t="s">
        <v>7</v>
      </c>
      <c r="D44" s="42"/>
      <c r="E44" s="20">
        <f>SUM(E41:E43)</f>
        <v>0</v>
      </c>
      <c r="F44" s="21">
        <f>SUM(F41:F43)</f>
        <v>0</v>
      </c>
      <c r="G44" s="22">
        <f t="shared" si="4"/>
        <v>0</v>
      </c>
      <c r="H44" s="20">
        <f t="shared" ref="H44:I44" si="18">SUM(H41:H43)</f>
        <v>52</v>
      </c>
      <c r="I44" s="21">
        <f t="shared" si="18"/>
        <v>42</v>
      </c>
      <c r="J44" s="22">
        <f t="shared" si="1"/>
        <v>94</v>
      </c>
      <c r="K44" s="20">
        <f t="shared" ref="K44:L44" si="19">SUM(K41:K43)</f>
        <v>62</v>
      </c>
      <c r="L44" s="21">
        <f t="shared" si="19"/>
        <v>52</v>
      </c>
      <c r="M44" s="22">
        <f t="shared" si="2"/>
        <v>114</v>
      </c>
      <c r="N44" s="20">
        <f t="shared" si="10"/>
        <v>114</v>
      </c>
      <c r="O44" s="21">
        <f t="shared" si="10"/>
        <v>94</v>
      </c>
      <c r="P44" s="23">
        <f t="shared" si="3"/>
        <v>208</v>
      </c>
      <c r="Q44" s="24">
        <f>SUM(Q41:Q43)</f>
        <v>6</v>
      </c>
    </row>
    <row r="45" spans="1:17" s="3" customFormat="1" ht="14.25" customHeight="1">
      <c r="A45" s="73" t="s">
        <v>50</v>
      </c>
      <c r="B45" s="74" t="s">
        <v>51</v>
      </c>
      <c r="C45" s="75" t="s">
        <v>52</v>
      </c>
      <c r="D45" s="76" t="s">
        <v>53</v>
      </c>
      <c r="E45" s="66">
        <v>19</v>
      </c>
      <c r="F45" s="67">
        <v>12</v>
      </c>
      <c r="G45" s="68">
        <f>E45+F45</f>
        <v>31</v>
      </c>
      <c r="H45" s="66">
        <v>0</v>
      </c>
      <c r="I45" s="67">
        <v>0</v>
      </c>
      <c r="J45" s="68">
        <f>H45+I45</f>
        <v>0</v>
      </c>
      <c r="K45" s="66">
        <v>0</v>
      </c>
      <c r="L45" s="67">
        <v>0</v>
      </c>
      <c r="M45" s="68">
        <f>K45+L45</f>
        <v>0</v>
      </c>
      <c r="N45" s="66">
        <f>SUM(E45,H45,K45)</f>
        <v>19</v>
      </c>
      <c r="O45" s="67">
        <f>SUM(F45,I45,L45)</f>
        <v>12</v>
      </c>
      <c r="P45" s="69">
        <f>N45+O45</f>
        <v>31</v>
      </c>
      <c r="Q45" s="77">
        <v>1</v>
      </c>
    </row>
    <row r="46" spans="1:17" s="3" customFormat="1" ht="14.25" customHeight="1">
      <c r="A46" s="60" t="s">
        <v>54</v>
      </c>
      <c r="B46" s="63"/>
      <c r="C46" s="40"/>
      <c r="D46" s="26" t="s">
        <v>55</v>
      </c>
      <c r="E46" s="27">
        <v>20</v>
      </c>
      <c r="F46" s="28">
        <v>0</v>
      </c>
      <c r="G46" s="29">
        <f>E46+F46</f>
        <v>20</v>
      </c>
      <c r="H46" s="27">
        <v>0</v>
      </c>
      <c r="I46" s="28">
        <v>0</v>
      </c>
      <c r="J46" s="29">
        <f>H46+I46</f>
        <v>0</v>
      </c>
      <c r="K46" s="27">
        <v>0</v>
      </c>
      <c r="L46" s="28">
        <v>0</v>
      </c>
      <c r="M46" s="29">
        <f>K46+L46</f>
        <v>0</v>
      </c>
      <c r="N46" s="27">
        <f t="shared" ref="N46:O47" si="20">SUM(E46,H46,K46)</f>
        <v>20</v>
      </c>
      <c r="O46" s="28">
        <f t="shared" si="20"/>
        <v>0</v>
      </c>
      <c r="P46" s="30">
        <f t="shared" ref="P46:P47" si="21">N46+O46</f>
        <v>20</v>
      </c>
      <c r="Q46" s="31">
        <v>1</v>
      </c>
    </row>
    <row r="47" spans="1:17" s="3" customFormat="1" ht="14.25" customHeight="1">
      <c r="A47" s="78"/>
      <c r="B47" s="63"/>
      <c r="C47" s="40"/>
      <c r="D47" s="79" t="s">
        <v>56</v>
      </c>
      <c r="E47" s="27">
        <v>9</v>
      </c>
      <c r="F47" s="28">
        <v>31</v>
      </c>
      <c r="G47" s="29">
        <f>E47+F47</f>
        <v>40</v>
      </c>
      <c r="H47" s="27">
        <v>0</v>
      </c>
      <c r="I47" s="28">
        <v>0</v>
      </c>
      <c r="J47" s="29">
        <f>H47+I47</f>
        <v>0</v>
      </c>
      <c r="K47" s="27">
        <v>0</v>
      </c>
      <c r="L47" s="28">
        <v>0</v>
      </c>
      <c r="M47" s="29">
        <f>K47+L47</f>
        <v>0</v>
      </c>
      <c r="N47" s="27">
        <f t="shared" si="20"/>
        <v>9</v>
      </c>
      <c r="O47" s="28">
        <f t="shared" si="20"/>
        <v>31</v>
      </c>
      <c r="P47" s="30">
        <f t="shared" si="21"/>
        <v>40</v>
      </c>
      <c r="Q47" s="31">
        <v>1</v>
      </c>
    </row>
    <row r="48" spans="1:17" s="3" customFormat="1" ht="14.25" customHeight="1">
      <c r="A48" s="78"/>
      <c r="B48" s="80"/>
      <c r="C48" s="81"/>
      <c r="D48" s="82" t="s">
        <v>29</v>
      </c>
      <c r="E48" s="83">
        <f>SUM(E45:E47)</f>
        <v>48</v>
      </c>
      <c r="F48" s="84">
        <f t="shared" ref="F48:Q48" si="22">SUM(F45:F47)</f>
        <v>43</v>
      </c>
      <c r="G48" s="85">
        <f t="shared" si="22"/>
        <v>91</v>
      </c>
      <c r="H48" s="83">
        <f t="shared" si="22"/>
        <v>0</v>
      </c>
      <c r="I48" s="84">
        <f t="shared" si="22"/>
        <v>0</v>
      </c>
      <c r="J48" s="85">
        <f t="shared" si="22"/>
        <v>0</v>
      </c>
      <c r="K48" s="83">
        <f t="shared" si="22"/>
        <v>0</v>
      </c>
      <c r="L48" s="84">
        <f t="shared" si="22"/>
        <v>0</v>
      </c>
      <c r="M48" s="85">
        <f t="shared" si="22"/>
        <v>0</v>
      </c>
      <c r="N48" s="83">
        <f t="shared" si="22"/>
        <v>48</v>
      </c>
      <c r="O48" s="84">
        <f t="shared" si="22"/>
        <v>43</v>
      </c>
      <c r="P48" s="86">
        <f t="shared" si="22"/>
        <v>91</v>
      </c>
      <c r="Q48" s="87">
        <f t="shared" si="22"/>
        <v>3</v>
      </c>
    </row>
    <row r="49" spans="1:17" s="3" customFormat="1" ht="14.25" customHeight="1">
      <c r="A49" s="78"/>
      <c r="B49" s="63" t="s">
        <v>57</v>
      </c>
      <c r="C49" s="40" t="s">
        <v>26</v>
      </c>
      <c r="D49" s="26" t="s">
        <v>26</v>
      </c>
      <c r="E49" s="27">
        <v>5</v>
      </c>
      <c r="F49" s="28">
        <v>35</v>
      </c>
      <c r="G49" s="29">
        <f>E49+F49</f>
        <v>40</v>
      </c>
      <c r="H49" s="27">
        <v>0</v>
      </c>
      <c r="I49" s="28">
        <v>0</v>
      </c>
      <c r="J49" s="29">
        <f>H49+I49</f>
        <v>0</v>
      </c>
      <c r="K49" s="27">
        <v>0</v>
      </c>
      <c r="L49" s="28">
        <v>0</v>
      </c>
      <c r="M49" s="29">
        <f>K49+L49</f>
        <v>0</v>
      </c>
      <c r="N49" s="27">
        <f>SUM(E49,H49,K49)</f>
        <v>5</v>
      </c>
      <c r="O49" s="28">
        <f>SUM(F49,I49,L49)</f>
        <v>35</v>
      </c>
      <c r="P49" s="30">
        <f>N49+O49</f>
        <v>40</v>
      </c>
      <c r="Q49" s="31">
        <v>1</v>
      </c>
    </row>
    <row r="50" spans="1:17" s="3" customFormat="1" ht="14.25" customHeight="1">
      <c r="A50" s="78"/>
      <c r="B50" s="63"/>
      <c r="C50" s="40"/>
      <c r="D50" s="26" t="s">
        <v>58</v>
      </c>
      <c r="E50" s="27">
        <v>15</v>
      </c>
      <c r="F50" s="28">
        <v>25</v>
      </c>
      <c r="G50" s="29">
        <f>E50+F50</f>
        <v>40</v>
      </c>
      <c r="H50" s="27">
        <v>0</v>
      </c>
      <c r="I50" s="28">
        <v>0</v>
      </c>
      <c r="J50" s="29">
        <f>H50+I50</f>
        <v>0</v>
      </c>
      <c r="K50" s="27">
        <v>0</v>
      </c>
      <c r="L50" s="28">
        <v>0</v>
      </c>
      <c r="M50" s="29">
        <f>K50+L50</f>
        <v>0</v>
      </c>
      <c r="N50" s="27">
        <f>SUM(E50,H50,K50)</f>
        <v>15</v>
      </c>
      <c r="O50" s="28">
        <f>SUM(F50,I50,L50)</f>
        <v>25</v>
      </c>
      <c r="P50" s="30">
        <f>N50+O50</f>
        <v>40</v>
      </c>
      <c r="Q50" s="31">
        <v>1</v>
      </c>
    </row>
    <row r="51" spans="1:17" s="3" customFormat="1" ht="14.25" customHeight="1">
      <c r="A51" s="60"/>
      <c r="B51" s="88"/>
      <c r="C51" s="32"/>
      <c r="D51" s="47" t="s">
        <v>29</v>
      </c>
      <c r="E51" s="35">
        <f>SUM(E49:E50)</f>
        <v>20</v>
      </c>
      <c r="F51" s="36">
        <f t="shared" ref="F51:Q51" si="23">SUM(F49:F50)</f>
        <v>60</v>
      </c>
      <c r="G51" s="37">
        <f t="shared" si="23"/>
        <v>80</v>
      </c>
      <c r="H51" s="35">
        <f t="shared" si="23"/>
        <v>0</v>
      </c>
      <c r="I51" s="36">
        <f t="shared" si="23"/>
        <v>0</v>
      </c>
      <c r="J51" s="37">
        <f t="shared" si="23"/>
        <v>0</v>
      </c>
      <c r="K51" s="35">
        <f t="shared" si="23"/>
        <v>0</v>
      </c>
      <c r="L51" s="36">
        <f t="shared" si="23"/>
        <v>0</v>
      </c>
      <c r="M51" s="37">
        <f t="shared" si="23"/>
        <v>0</v>
      </c>
      <c r="N51" s="35">
        <f t="shared" si="23"/>
        <v>20</v>
      </c>
      <c r="O51" s="36">
        <f t="shared" si="23"/>
        <v>60</v>
      </c>
      <c r="P51" s="38">
        <f t="shared" si="23"/>
        <v>80</v>
      </c>
      <c r="Q51" s="39">
        <f t="shared" si="23"/>
        <v>2</v>
      </c>
    </row>
    <row r="52" spans="1:17" s="3" customFormat="1" ht="14.25" customHeight="1">
      <c r="A52" s="60"/>
      <c r="B52" s="89"/>
      <c r="C52" s="90" t="s">
        <v>13</v>
      </c>
      <c r="D52" s="42"/>
      <c r="E52" s="20">
        <f>E48+E51</f>
        <v>68</v>
      </c>
      <c r="F52" s="21">
        <f t="shared" ref="F52:Q52" si="24">F48+F51</f>
        <v>103</v>
      </c>
      <c r="G52" s="22">
        <f t="shared" si="24"/>
        <v>171</v>
      </c>
      <c r="H52" s="20">
        <f t="shared" si="24"/>
        <v>0</v>
      </c>
      <c r="I52" s="21">
        <f t="shared" si="24"/>
        <v>0</v>
      </c>
      <c r="J52" s="22">
        <f t="shared" si="24"/>
        <v>0</v>
      </c>
      <c r="K52" s="20">
        <f t="shared" si="24"/>
        <v>0</v>
      </c>
      <c r="L52" s="21">
        <f t="shared" si="24"/>
        <v>0</v>
      </c>
      <c r="M52" s="22">
        <f t="shared" si="24"/>
        <v>0</v>
      </c>
      <c r="N52" s="20">
        <f t="shared" si="24"/>
        <v>68</v>
      </c>
      <c r="O52" s="21">
        <f t="shared" si="24"/>
        <v>103</v>
      </c>
      <c r="P52" s="23">
        <f t="shared" si="24"/>
        <v>171</v>
      </c>
      <c r="Q52" s="24">
        <f t="shared" si="24"/>
        <v>5</v>
      </c>
    </row>
    <row r="53" spans="1:17" s="3" customFormat="1" ht="14.25" customHeight="1">
      <c r="A53" s="143" t="s">
        <v>59</v>
      </c>
      <c r="B53" s="144"/>
      <c r="C53" s="25" t="s">
        <v>41</v>
      </c>
      <c r="D53" s="26" t="s">
        <v>60</v>
      </c>
      <c r="E53" s="27">
        <v>23</v>
      </c>
      <c r="F53" s="28">
        <v>16</v>
      </c>
      <c r="G53" s="29">
        <f t="shared" si="4"/>
        <v>39</v>
      </c>
      <c r="H53" s="27">
        <v>26</v>
      </c>
      <c r="I53" s="28">
        <v>14</v>
      </c>
      <c r="J53" s="29">
        <f t="shared" si="1"/>
        <v>40</v>
      </c>
      <c r="K53" s="27">
        <v>28</v>
      </c>
      <c r="L53" s="28">
        <v>12</v>
      </c>
      <c r="M53" s="29">
        <f t="shared" si="2"/>
        <v>40</v>
      </c>
      <c r="N53" s="27">
        <f t="shared" si="10"/>
        <v>77</v>
      </c>
      <c r="O53" s="28">
        <f t="shared" si="10"/>
        <v>42</v>
      </c>
      <c r="P53" s="30">
        <f t="shared" si="3"/>
        <v>119</v>
      </c>
      <c r="Q53" s="31">
        <v>3</v>
      </c>
    </row>
    <row r="54" spans="1:17" s="3" customFormat="1" ht="14.25" customHeight="1">
      <c r="A54" s="139"/>
      <c r="B54" s="140"/>
      <c r="C54" s="25"/>
      <c r="D54" s="26" t="s">
        <v>61</v>
      </c>
      <c r="E54" s="27">
        <v>37</v>
      </c>
      <c r="F54" s="28">
        <v>1</v>
      </c>
      <c r="G54" s="29">
        <f t="shared" si="4"/>
        <v>38</v>
      </c>
      <c r="H54" s="27">
        <v>32</v>
      </c>
      <c r="I54" s="28">
        <v>7</v>
      </c>
      <c r="J54" s="29">
        <f t="shared" si="1"/>
        <v>39</v>
      </c>
      <c r="K54" s="27">
        <v>35</v>
      </c>
      <c r="L54" s="28">
        <v>3</v>
      </c>
      <c r="M54" s="29">
        <f t="shared" si="2"/>
        <v>38</v>
      </c>
      <c r="N54" s="27">
        <f t="shared" si="10"/>
        <v>104</v>
      </c>
      <c r="O54" s="28">
        <f t="shared" si="10"/>
        <v>11</v>
      </c>
      <c r="P54" s="30">
        <f t="shared" si="3"/>
        <v>115</v>
      </c>
      <c r="Q54" s="31">
        <v>3</v>
      </c>
    </row>
    <row r="55" spans="1:17" s="3" customFormat="1" ht="14.25" customHeight="1">
      <c r="A55" s="139"/>
      <c r="B55" s="140"/>
      <c r="C55" s="32"/>
      <c r="D55" s="91" t="s">
        <v>43</v>
      </c>
      <c r="E55" s="20">
        <v>12</v>
      </c>
      <c r="F55" s="21">
        <v>28</v>
      </c>
      <c r="G55" s="22">
        <f t="shared" si="4"/>
        <v>40</v>
      </c>
      <c r="H55" s="20">
        <v>8</v>
      </c>
      <c r="I55" s="21">
        <v>30</v>
      </c>
      <c r="J55" s="22">
        <f t="shared" si="1"/>
        <v>38</v>
      </c>
      <c r="K55" s="20">
        <v>14</v>
      </c>
      <c r="L55" s="21">
        <v>26</v>
      </c>
      <c r="M55" s="22">
        <f t="shared" si="2"/>
        <v>40</v>
      </c>
      <c r="N55" s="20">
        <f t="shared" si="10"/>
        <v>34</v>
      </c>
      <c r="O55" s="21">
        <f t="shared" si="10"/>
        <v>84</v>
      </c>
      <c r="P55" s="23">
        <f t="shared" si="3"/>
        <v>118</v>
      </c>
      <c r="Q55" s="24">
        <v>3</v>
      </c>
    </row>
    <row r="56" spans="1:17" s="3" customFormat="1" ht="14.25" customHeight="1">
      <c r="A56" s="141"/>
      <c r="B56" s="142"/>
      <c r="C56" s="41" t="s">
        <v>7</v>
      </c>
      <c r="D56" s="42"/>
      <c r="E56" s="20">
        <f t="shared" ref="E56:F56" si="25">SUM(E53:E55)</f>
        <v>72</v>
      </c>
      <c r="F56" s="21">
        <f t="shared" si="25"/>
        <v>45</v>
      </c>
      <c r="G56" s="22">
        <f t="shared" si="4"/>
        <v>117</v>
      </c>
      <c r="H56" s="20">
        <f t="shared" ref="H56:I56" si="26">SUM(H53:H55)</f>
        <v>66</v>
      </c>
      <c r="I56" s="21">
        <f t="shared" si="26"/>
        <v>51</v>
      </c>
      <c r="J56" s="22">
        <f t="shared" si="1"/>
        <v>117</v>
      </c>
      <c r="K56" s="20">
        <f t="shared" ref="K56:L56" si="27">SUM(K53:K55)</f>
        <v>77</v>
      </c>
      <c r="L56" s="21">
        <f t="shared" si="27"/>
        <v>41</v>
      </c>
      <c r="M56" s="22">
        <f t="shared" si="2"/>
        <v>118</v>
      </c>
      <c r="N56" s="20">
        <f t="shared" si="10"/>
        <v>215</v>
      </c>
      <c r="O56" s="21">
        <f t="shared" si="10"/>
        <v>137</v>
      </c>
      <c r="P56" s="23">
        <f t="shared" si="3"/>
        <v>352</v>
      </c>
      <c r="Q56" s="24">
        <f>SUM(Q53:Q55)</f>
        <v>9</v>
      </c>
    </row>
    <row r="57" spans="1:17" s="3" customFormat="1" ht="14.25" customHeight="1">
      <c r="A57" s="143" t="s">
        <v>62</v>
      </c>
      <c r="B57" s="144"/>
      <c r="C57" s="25" t="s">
        <v>41</v>
      </c>
      <c r="D57" s="92" t="s">
        <v>63</v>
      </c>
      <c r="E57" s="27">
        <v>34</v>
      </c>
      <c r="F57" s="28">
        <v>6</v>
      </c>
      <c r="G57" s="29">
        <f>E57+F57</f>
        <v>40</v>
      </c>
      <c r="H57" s="27">
        <v>36</v>
      </c>
      <c r="I57" s="28">
        <v>3</v>
      </c>
      <c r="J57" s="29">
        <f t="shared" si="1"/>
        <v>39</v>
      </c>
      <c r="K57" s="27">
        <v>30</v>
      </c>
      <c r="L57" s="28">
        <v>5</v>
      </c>
      <c r="M57" s="29">
        <f t="shared" si="2"/>
        <v>35</v>
      </c>
      <c r="N57" s="27">
        <f>SUM(E57,H57,K57)</f>
        <v>100</v>
      </c>
      <c r="O57" s="28">
        <f t="shared" si="10"/>
        <v>14</v>
      </c>
      <c r="P57" s="30">
        <f t="shared" si="3"/>
        <v>114</v>
      </c>
      <c r="Q57" s="31">
        <v>3</v>
      </c>
    </row>
    <row r="58" spans="1:17" s="3" customFormat="1" ht="14.25" customHeight="1">
      <c r="A58" s="139"/>
      <c r="B58" s="140"/>
      <c r="C58" s="25"/>
      <c r="D58" s="92" t="s">
        <v>64</v>
      </c>
      <c r="E58" s="27">
        <v>7</v>
      </c>
      <c r="F58" s="28">
        <v>33</v>
      </c>
      <c r="G58" s="29">
        <f t="shared" si="4"/>
        <v>40</v>
      </c>
      <c r="H58" s="27">
        <v>4</v>
      </c>
      <c r="I58" s="28">
        <v>36</v>
      </c>
      <c r="J58" s="29">
        <f t="shared" si="1"/>
        <v>40</v>
      </c>
      <c r="K58" s="27">
        <v>8</v>
      </c>
      <c r="L58" s="28">
        <v>31</v>
      </c>
      <c r="M58" s="29">
        <f t="shared" si="2"/>
        <v>39</v>
      </c>
      <c r="N58" s="27">
        <f t="shared" si="10"/>
        <v>19</v>
      </c>
      <c r="O58" s="28">
        <f t="shared" si="10"/>
        <v>100</v>
      </c>
      <c r="P58" s="30">
        <f t="shared" si="3"/>
        <v>119</v>
      </c>
      <c r="Q58" s="31">
        <v>3</v>
      </c>
    </row>
    <row r="59" spans="1:17" s="3" customFormat="1" ht="14.25" customHeight="1">
      <c r="A59" s="139"/>
      <c r="B59" s="140"/>
      <c r="C59" s="32"/>
      <c r="D59" s="19" t="s">
        <v>65</v>
      </c>
      <c r="E59" s="20">
        <v>22</v>
      </c>
      <c r="F59" s="21">
        <v>18</v>
      </c>
      <c r="G59" s="22">
        <f>E59+F59</f>
        <v>40</v>
      </c>
      <c r="H59" s="20">
        <v>18</v>
      </c>
      <c r="I59" s="21">
        <v>22</v>
      </c>
      <c r="J59" s="22">
        <f t="shared" si="1"/>
        <v>40</v>
      </c>
      <c r="K59" s="20">
        <v>22</v>
      </c>
      <c r="L59" s="21">
        <v>18</v>
      </c>
      <c r="M59" s="22">
        <f t="shared" si="2"/>
        <v>40</v>
      </c>
      <c r="N59" s="20">
        <f t="shared" si="10"/>
        <v>62</v>
      </c>
      <c r="O59" s="21">
        <f>SUM(F59,I59,L59)</f>
        <v>58</v>
      </c>
      <c r="P59" s="23">
        <f t="shared" si="3"/>
        <v>120</v>
      </c>
      <c r="Q59" s="24">
        <v>3</v>
      </c>
    </row>
    <row r="60" spans="1:17" s="3" customFormat="1" ht="14.25" customHeight="1">
      <c r="A60" s="141"/>
      <c r="B60" s="142"/>
      <c r="C60" s="41" t="s">
        <v>7</v>
      </c>
      <c r="D60" s="42"/>
      <c r="E60" s="20">
        <f t="shared" ref="E60" si="28">SUM(E57:E59)</f>
        <v>63</v>
      </c>
      <c r="F60" s="21">
        <f>SUM(F57:F59)</f>
        <v>57</v>
      </c>
      <c r="G60" s="22">
        <f t="shared" si="4"/>
        <v>120</v>
      </c>
      <c r="H60" s="20">
        <f t="shared" ref="H60:I60" si="29">SUM(H57:H59)</f>
        <v>58</v>
      </c>
      <c r="I60" s="21">
        <f t="shared" si="29"/>
        <v>61</v>
      </c>
      <c r="J60" s="22">
        <f t="shared" si="1"/>
        <v>119</v>
      </c>
      <c r="K60" s="20">
        <f t="shared" ref="K60:L60" si="30">SUM(K57:K59)</f>
        <v>60</v>
      </c>
      <c r="L60" s="21">
        <f t="shared" si="30"/>
        <v>54</v>
      </c>
      <c r="M60" s="22">
        <f t="shared" si="2"/>
        <v>114</v>
      </c>
      <c r="N60" s="20">
        <f t="shared" si="10"/>
        <v>181</v>
      </c>
      <c r="O60" s="21">
        <f t="shared" si="10"/>
        <v>172</v>
      </c>
      <c r="P60" s="23">
        <f t="shared" si="3"/>
        <v>353</v>
      </c>
      <c r="Q60" s="24">
        <f>SUM(Q57:Q59)</f>
        <v>9</v>
      </c>
    </row>
    <row r="61" spans="1:17" s="3" customFormat="1" ht="14.25" customHeight="1">
      <c r="A61" s="143" t="s">
        <v>66</v>
      </c>
      <c r="B61" s="144"/>
      <c r="C61" s="25" t="s">
        <v>67</v>
      </c>
      <c r="D61" s="26" t="s">
        <v>68</v>
      </c>
      <c r="E61" s="27">
        <v>80</v>
      </c>
      <c r="F61" s="28">
        <v>0</v>
      </c>
      <c r="G61" s="29">
        <f t="shared" si="4"/>
        <v>80</v>
      </c>
      <c r="H61" s="27">
        <v>80</v>
      </c>
      <c r="I61" s="28">
        <v>0</v>
      </c>
      <c r="J61" s="29">
        <f t="shared" si="1"/>
        <v>80</v>
      </c>
      <c r="K61" s="27">
        <v>79</v>
      </c>
      <c r="L61" s="28">
        <v>1</v>
      </c>
      <c r="M61" s="29">
        <f t="shared" si="2"/>
        <v>80</v>
      </c>
      <c r="N61" s="27">
        <f t="shared" si="10"/>
        <v>239</v>
      </c>
      <c r="O61" s="28">
        <f t="shared" si="10"/>
        <v>1</v>
      </c>
      <c r="P61" s="30">
        <f t="shared" si="3"/>
        <v>240</v>
      </c>
      <c r="Q61" s="31">
        <v>6</v>
      </c>
    </row>
    <row r="62" spans="1:17" s="3" customFormat="1" ht="14.25" customHeight="1">
      <c r="A62" s="139"/>
      <c r="B62" s="140"/>
      <c r="C62" s="25"/>
      <c r="D62" s="26" t="s">
        <v>69</v>
      </c>
      <c r="E62" s="27">
        <v>80</v>
      </c>
      <c r="F62" s="28">
        <v>0</v>
      </c>
      <c r="G62" s="29">
        <f t="shared" si="4"/>
        <v>80</v>
      </c>
      <c r="H62" s="27">
        <v>79</v>
      </c>
      <c r="I62" s="28">
        <v>1</v>
      </c>
      <c r="J62" s="29">
        <f t="shared" si="1"/>
        <v>80</v>
      </c>
      <c r="K62" s="27">
        <v>79</v>
      </c>
      <c r="L62" s="28">
        <v>1</v>
      </c>
      <c r="M62" s="29">
        <f t="shared" si="2"/>
        <v>80</v>
      </c>
      <c r="N62" s="27">
        <f t="shared" si="10"/>
        <v>238</v>
      </c>
      <c r="O62" s="28">
        <f t="shared" si="10"/>
        <v>2</v>
      </c>
      <c r="P62" s="30">
        <f t="shared" si="3"/>
        <v>240</v>
      </c>
      <c r="Q62" s="31">
        <v>6</v>
      </c>
    </row>
    <row r="63" spans="1:17" s="3" customFormat="1" ht="14.25" customHeight="1">
      <c r="A63" s="139"/>
      <c r="B63" s="140"/>
      <c r="C63" s="25"/>
      <c r="D63" s="26" t="s">
        <v>70</v>
      </c>
      <c r="E63" s="27">
        <v>38</v>
      </c>
      <c r="F63" s="28">
        <v>2</v>
      </c>
      <c r="G63" s="29">
        <f t="shared" si="4"/>
        <v>40</v>
      </c>
      <c r="H63" s="27">
        <v>75</v>
      </c>
      <c r="I63" s="28">
        <v>4</v>
      </c>
      <c r="J63" s="29">
        <f t="shared" si="1"/>
        <v>79</v>
      </c>
      <c r="K63" s="27">
        <v>71</v>
      </c>
      <c r="L63" s="28">
        <v>5</v>
      </c>
      <c r="M63" s="29">
        <f t="shared" si="2"/>
        <v>76</v>
      </c>
      <c r="N63" s="27">
        <f t="shared" si="10"/>
        <v>184</v>
      </c>
      <c r="O63" s="28">
        <f t="shared" si="10"/>
        <v>11</v>
      </c>
      <c r="P63" s="30">
        <f t="shared" si="3"/>
        <v>195</v>
      </c>
      <c r="Q63" s="31">
        <v>5</v>
      </c>
    </row>
    <row r="64" spans="1:17" s="3" customFormat="1" ht="14.25" customHeight="1">
      <c r="A64" s="139"/>
      <c r="B64" s="140"/>
      <c r="C64" s="32"/>
      <c r="D64" s="19" t="s">
        <v>71</v>
      </c>
      <c r="E64" s="20">
        <v>33</v>
      </c>
      <c r="F64" s="21">
        <v>7</v>
      </c>
      <c r="G64" s="22">
        <f t="shared" si="4"/>
        <v>40</v>
      </c>
      <c r="H64" s="20">
        <v>31</v>
      </c>
      <c r="I64" s="21">
        <v>9</v>
      </c>
      <c r="J64" s="22">
        <f t="shared" si="1"/>
        <v>40</v>
      </c>
      <c r="K64" s="20">
        <v>25</v>
      </c>
      <c r="L64" s="21">
        <v>15</v>
      </c>
      <c r="M64" s="22">
        <f t="shared" si="2"/>
        <v>40</v>
      </c>
      <c r="N64" s="20">
        <f t="shared" si="10"/>
        <v>89</v>
      </c>
      <c r="O64" s="21">
        <f t="shared" si="10"/>
        <v>31</v>
      </c>
      <c r="P64" s="23">
        <f t="shared" si="3"/>
        <v>120</v>
      </c>
      <c r="Q64" s="24">
        <v>3</v>
      </c>
    </row>
    <row r="65" spans="1:17" s="3" customFormat="1" ht="14.25" customHeight="1">
      <c r="A65" s="141"/>
      <c r="B65" s="142"/>
      <c r="C65" s="41" t="s">
        <v>7</v>
      </c>
      <c r="D65" s="42"/>
      <c r="E65" s="20">
        <f>SUM(E61:E64)</f>
        <v>231</v>
      </c>
      <c r="F65" s="21">
        <f>SUM(F61:F64)</f>
        <v>9</v>
      </c>
      <c r="G65" s="22">
        <f t="shared" si="4"/>
        <v>240</v>
      </c>
      <c r="H65" s="20">
        <f t="shared" ref="H65:I65" si="31">SUM(H61:H64)</f>
        <v>265</v>
      </c>
      <c r="I65" s="21">
        <f t="shared" si="31"/>
        <v>14</v>
      </c>
      <c r="J65" s="22">
        <f t="shared" si="1"/>
        <v>279</v>
      </c>
      <c r="K65" s="20">
        <f t="shared" ref="K65:L65" si="32">SUM(K61:K64)</f>
        <v>254</v>
      </c>
      <c r="L65" s="21">
        <f t="shared" si="32"/>
        <v>22</v>
      </c>
      <c r="M65" s="22">
        <f t="shared" si="2"/>
        <v>276</v>
      </c>
      <c r="N65" s="20">
        <f t="shared" si="10"/>
        <v>750</v>
      </c>
      <c r="O65" s="21">
        <f t="shared" si="10"/>
        <v>45</v>
      </c>
      <c r="P65" s="23">
        <f t="shared" si="3"/>
        <v>795</v>
      </c>
      <c r="Q65" s="24">
        <f>SUM(Q61:Q64)</f>
        <v>20</v>
      </c>
    </row>
    <row r="66" spans="1:17" s="3" customFormat="1" ht="14.25" customHeight="1">
      <c r="A66" s="143" t="s">
        <v>72</v>
      </c>
      <c r="B66" s="144"/>
      <c r="C66" s="25" t="s">
        <v>67</v>
      </c>
      <c r="D66" s="26" t="s">
        <v>68</v>
      </c>
      <c r="E66" s="27">
        <v>41</v>
      </c>
      <c r="F66" s="28">
        <v>0</v>
      </c>
      <c r="G66" s="29">
        <f t="shared" si="4"/>
        <v>41</v>
      </c>
      <c r="H66" s="27">
        <v>31</v>
      </c>
      <c r="I66" s="28">
        <v>0</v>
      </c>
      <c r="J66" s="29">
        <f t="shared" si="1"/>
        <v>31</v>
      </c>
      <c r="K66" s="27">
        <v>40</v>
      </c>
      <c r="L66" s="28">
        <v>0</v>
      </c>
      <c r="M66" s="29">
        <f t="shared" si="2"/>
        <v>40</v>
      </c>
      <c r="N66" s="27">
        <f t="shared" si="10"/>
        <v>112</v>
      </c>
      <c r="O66" s="28">
        <f t="shared" si="10"/>
        <v>0</v>
      </c>
      <c r="P66" s="30">
        <f t="shared" si="3"/>
        <v>112</v>
      </c>
      <c r="Q66" s="31">
        <v>3</v>
      </c>
    </row>
    <row r="67" spans="1:17" s="3" customFormat="1" ht="14.25" customHeight="1">
      <c r="A67" s="139"/>
      <c r="B67" s="140"/>
      <c r="C67" s="25"/>
      <c r="D67" s="26" t="s">
        <v>69</v>
      </c>
      <c r="E67" s="27">
        <v>39</v>
      </c>
      <c r="F67" s="28">
        <v>1</v>
      </c>
      <c r="G67" s="29">
        <f t="shared" si="4"/>
        <v>40</v>
      </c>
      <c r="H67" s="27">
        <v>37</v>
      </c>
      <c r="I67" s="28">
        <v>1</v>
      </c>
      <c r="J67" s="29">
        <f t="shared" si="1"/>
        <v>38</v>
      </c>
      <c r="K67" s="27">
        <v>40</v>
      </c>
      <c r="L67" s="28">
        <v>0</v>
      </c>
      <c r="M67" s="29">
        <f t="shared" si="2"/>
        <v>40</v>
      </c>
      <c r="N67" s="27">
        <f t="shared" si="10"/>
        <v>116</v>
      </c>
      <c r="O67" s="28">
        <f t="shared" si="10"/>
        <v>2</v>
      </c>
      <c r="P67" s="30">
        <f t="shared" si="3"/>
        <v>118</v>
      </c>
      <c r="Q67" s="31">
        <v>3</v>
      </c>
    </row>
    <row r="68" spans="1:17" s="3" customFormat="1" ht="14.25" customHeight="1">
      <c r="A68" s="139"/>
      <c r="B68" s="140"/>
      <c r="C68" s="25"/>
      <c r="D68" s="26" t="s">
        <v>71</v>
      </c>
      <c r="E68" s="27">
        <v>30</v>
      </c>
      <c r="F68" s="28">
        <v>10</v>
      </c>
      <c r="G68" s="29">
        <f t="shared" si="4"/>
        <v>40</v>
      </c>
      <c r="H68" s="27">
        <v>28</v>
      </c>
      <c r="I68" s="28">
        <v>12</v>
      </c>
      <c r="J68" s="29">
        <f t="shared" si="1"/>
        <v>40</v>
      </c>
      <c r="K68" s="27">
        <v>37</v>
      </c>
      <c r="L68" s="28">
        <v>3</v>
      </c>
      <c r="M68" s="29">
        <f t="shared" si="2"/>
        <v>40</v>
      </c>
      <c r="N68" s="27">
        <f t="shared" si="10"/>
        <v>95</v>
      </c>
      <c r="O68" s="28">
        <f t="shared" si="10"/>
        <v>25</v>
      </c>
      <c r="P68" s="30">
        <f t="shared" si="3"/>
        <v>120</v>
      </c>
      <c r="Q68" s="31">
        <v>3</v>
      </c>
    </row>
    <row r="69" spans="1:17" s="3" customFormat="1" ht="14.25" customHeight="1">
      <c r="A69" s="139"/>
      <c r="B69" s="140"/>
      <c r="C69" s="32"/>
      <c r="D69" s="19" t="s">
        <v>73</v>
      </c>
      <c r="E69" s="20">
        <v>39</v>
      </c>
      <c r="F69" s="21">
        <v>2</v>
      </c>
      <c r="G69" s="22">
        <f t="shared" si="4"/>
        <v>41</v>
      </c>
      <c r="H69" s="20">
        <v>36</v>
      </c>
      <c r="I69" s="21">
        <v>1</v>
      </c>
      <c r="J69" s="22">
        <f t="shared" si="1"/>
        <v>37</v>
      </c>
      <c r="K69" s="20">
        <v>35</v>
      </c>
      <c r="L69" s="21">
        <v>2</v>
      </c>
      <c r="M69" s="22">
        <f t="shared" si="2"/>
        <v>37</v>
      </c>
      <c r="N69" s="20">
        <f t="shared" si="10"/>
        <v>110</v>
      </c>
      <c r="O69" s="21">
        <f t="shared" si="10"/>
        <v>5</v>
      </c>
      <c r="P69" s="23">
        <f t="shared" si="3"/>
        <v>115</v>
      </c>
      <c r="Q69" s="24">
        <v>3</v>
      </c>
    </row>
    <row r="70" spans="1:17" s="3" customFormat="1" ht="14.25" customHeight="1">
      <c r="A70" s="141"/>
      <c r="B70" s="142"/>
      <c r="C70" s="41" t="s">
        <v>7</v>
      </c>
      <c r="D70" s="42"/>
      <c r="E70" s="20">
        <f t="shared" ref="E70:F70" si="33">SUM(E66:E69)</f>
        <v>149</v>
      </c>
      <c r="F70" s="21">
        <f t="shared" si="33"/>
        <v>13</v>
      </c>
      <c r="G70" s="22">
        <f t="shared" si="4"/>
        <v>162</v>
      </c>
      <c r="H70" s="20">
        <f t="shared" ref="H70:I70" si="34">SUM(H66:H69)</f>
        <v>132</v>
      </c>
      <c r="I70" s="21">
        <f t="shared" si="34"/>
        <v>14</v>
      </c>
      <c r="J70" s="22">
        <f t="shared" si="1"/>
        <v>146</v>
      </c>
      <c r="K70" s="20">
        <f t="shared" ref="K70:L70" si="35">SUM(K66:K69)</f>
        <v>152</v>
      </c>
      <c r="L70" s="21">
        <f t="shared" si="35"/>
        <v>5</v>
      </c>
      <c r="M70" s="22">
        <f t="shared" si="2"/>
        <v>157</v>
      </c>
      <c r="N70" s="20">
        <f t="shared" si="10"/>
        <v>433</v>
      </c>
      <c r="O70" s="21">
        <f t="shared" si="10"/>
        <v>32</v>
      </c>
      <c r="P70" s="23">
        <f t="shared" si="3"/>
        <v>465</v>
      </c>
      <c r="Q70" s="24">
        <f>SUM(Q66:Q69)</f>
        <v>12</v>
      </c>
    </row>
    <row r="71" spans="1:17" s="3" customFormat="1" ht="14.25" customHeight="1">
      <c r="A71" s="143" t="s">
        <v>74</v>
      </c>
      <c r="B71" s="144"/>
      <c r="C71" s="25" t="s">
        <v>67</v>
      </c>
      <c r="D71" s="26" t="s">
        <v>68</v>
      </c>
      <c r="E71" s="27">
        <v>76</v>
      </c>
      <c r="F71" s="28">
        <v>4</v>
      </c>
      <c r="G71" s="29">
        <f t="shared" si="4"/>
        <v>80</v>
      </c>
      <c r="H71" s="27">
        <v>79</v>
      </c>
      <c r="I71" s="28">
        <v>0</v>
      </c>
      <c r="J71" s="29">
        <f t="shared" si="1"/>
        <v>79</v>
      </c>
      <c r="K71" s="27">
        <v>80</v>
      </c>
      <c r="L71" s="28">
        <v>0</v>
      </c>
      <c r="M71" s="29">
        <f t="shared" si="2"/>
        <v>80</v>
      </c>
      <c r="N71" s="27">
        <f t="shared" si="10"/>
        <v>235</v>
      </c>
      <c r="O71" s="28">
        <f t="shared" si="10"/>
        <v>4</v>
      </c>
      <c r="P71" s="30">
        <f t="shared" si="3"/>
        <v>239</v>
      </c>
      <c r="Q71" s="31">
        <v>6</v>
      </c>
    </row>
    <row r="72" spans="1:17" s="3" customFormat="1" ht="14.25" customHeight="1">
      <c r="A72" s="139"/>
      <c r="B72" s="140"/>
      <c r="C72" s="25"/>
      <c r="D72" s="26" t="s">
        <v>69</v>
      </c>
      <c r="E72" s="27">
        <v>38</v>
      </c>
      <c r="F72" s="28">
        <v>2</v>
      </c>
      <c r="G72" s="29">
        <f t="shared" si="4"/>
        <v>40</v>
      </c>
      <c r="H72" s="27">
        <v>38</v>
      </c>
      <c r="I72" s="28">
        <v>2</v>
      </c>
      <c r="J72" s="29">
        <f t="shared" si="1"/>
        <v>40</v>
      </c>
      <c r="K72" s="27">
        <v>38</v>
      </c>
      <c r="L72" s="28">
        <v>0</v>
      </c>
      <c r="M72" s="29">
        <f t="shared" si="2"/>
        <v>38</v>
      </c>
      <c r="N72" s="27">
        <f t="shared" si="10"/>
        <v>114</v>
      </c>
      <c r="O72" s="28">
        <f t="shared" si="10"/>
        <v>4</v>
      </c>
      <c r="P72" s="30">
        <f t="shared" si="3"/>
        <v>118</v>
      </c>
      <c r="Q72" s="31">
        <v>3</v>
      </c>
    </row>
    <row r="73" spans="1:17" s="3" customFormat="1" ht="14.25" customHeight="1">
      <c r="A73" s="139"/>
      <c r="B73" s="140"/>
      <c r="C73" s="25"/>
      <c r="D73" s="26" t="s">
        <v>71</v>
      </c>
      <c r="E73" s="27">
        <v>30</v>
      </c>
      <c r="F73" s="28">
        <v>10</v>
      </c>
      <c r="G73" s="29">
        <f t="shared" si="4"/>
        <v>40</v>
      </c>
      <c r="H73" s="27">
        <v>24</v>
      </c>
      <c r="I73" s="28">
        <v>16</v>
      </c>
      <c r="J73" s="29">
        <f t="shared" si="1"/>
        <v>40</v>
      </c>
      <c r="K73" s="27">
        <v>24</v>
      </c>
      <c r="L73" s="28">
        <v>13</v>
      </c>
      <c r="M73" s="29">
        <f t="shared" si="2"/>
        <v>37</v>
      </c>
      <c r="N73" s="27">
        <f t="shared" si="10"/>
        <v>78</v>
      </c>
      <c r="O73" s="28">
        <f t="shared" si="10"/>
        <v>39</v>
      </c>
      <c r="P73" s="30">
        <f t="shared" si="3"/>
        <v>117</v>
      </c>
      <c r="Q73" s="31">
        <v>3</v>
      </c>
    </row>
    <row r="74" spans="1:17" s="3" customFormat="1" ht="14.25" customHeight="1">
      <c r="A74" s="139"/>
      <c r="B74" s="140"/>
      <c r="C74" s="25"/>
      <c r="D74" s="26" t="s">
        <v>73</v>
      </c>
      <c r="E74" s="27">
        <v>38</v>
      </c>
      <c r="F74" s="28">
        <v>2</v>
      </c>
      <c r="G74" s="29">
        <f t="shared" si="4"/>
        <v>40</v>
      </c>
      <c r="H74" s="27">
        <v>36</v>
      </c>
      <c r="I74" s="28">
        <v>3</v>
      </c>
      <c r="J74" s="29">
        <f t="shared" si="1"/>
        <v>39</v>
      </c>
      <c r="K74" s="27">
        <v>36</v>
      </c>
      <c r="L74" s="28">
        <v>4</v>
      </c>
      <c r="M74" s="29">
        <f t="shared" si="2"/>
        <v>40</v>
      </c>
      <c r="N74" s="27">
        <f t="shared" si="10"/>
        <v>110</v>
      </c>
      <c r="O74" s="28">
        <f t="shared" si="10"/>
        <v>9</v>
      </c>
      <c r="P74" s="30">
        <f t="shared" si="3"/>
        <v>119</v>
      </c>
      <c r="Q74" s="31">
        <v>3</v>
      </c>
    </row>
    <row r="75" spans="1:17" s="3" customFormat="1" ht="14.25" customHeight="1">
      <c r="A75" s="139"/>
      <c r="B75" s="140"/>
      <c r="C75" s="32"/>
      <c r="D75" s="19" t="s">
        <v>75</v>
      </c>
      <c r="E75" s="20">
        <v>40</v>
      </c>
      <c r="F75" s="21">
        <v>0</v>
      </c>
      <c r="G75" s="22">
        <f t="shared" si="4"/>
        <v>40</v>
      </c>
      <c r="H75" s="20">
        <v>39</v>
      </c>
      <c r="I75" s="21">
        <v>0</v>
      </c>
      <c r="J75" s="22">
        <f t="shared" si="1"/>
        <v>39</v>
      </c>
      <c r="K75" s="20">
        <v>37</v>
      </c>
      <c r="L75" s="21">
        <v>0</v>
      </c>
      <c r="M75" s="22">
        <f t="shared" si="2"/>
        <v>37</v>
      </c>
      <c r="N75" s="20">
        <f t="shared" si="10"/>
        <v>116</v>
      </c>
      <c r="O75" s="21">
        <f t="shared" si="10"/>
        <v>0</v>
      </c>
      <c r="P75" s="23">
        <f t="shared" si="3"/>
        <v>116</v>
      </c>
      <c r="Q75" s="24">
        <v>3</v>
      </c>
    </row>
    <row r="76" spans="1:17" s="3" customFormat="1" ht="14.25" customHeight="1" thickBot="1">
      <c r="A76" s="145"/>
      <c r="B76" s="146"/>
      <c r="C76" s="93" t="s">
        <v>7</v>
      </c>
      <c r="D76" s="94"/>
      <c r="E76" s="95">
        <f>SUM(E71:E75)</f>
        <v>222</v>
      </c>
      <c r="F76" s="96">
        <f>SUM(F71:F75)</f>
        <v>18</v>
      </c>
      <c r="G76" s="97">
        <f t="shared" si="4"/>
        <v>240</v>
      </c>
      <c r="H76" s="95">
        <f t="shared" ref="H76:I76" si="36">SUM(H71:H75)</f>
        <v>216</v>
      </c>
      <c r="I76" s="96">
        <f t="shared" si="36"/>
        <v>21</v>
      </c>
      <c r="J76" s="97">
        <f t="shared" si="1"/>
        <v>237</v>
      </c>
      <c r="K76" s="95">
        <f t="shared" ref="K76:L76" si="37">SUM(K71:K75)</f>
        <v>215</v>
      </c>
      <c r="L76" s="96">
        <f t="shared" si="37"/>
        <v>17</v>
      </c>
      <c r="M76" s="97">
        <f t="shared" si="2"/>
        <v>232</v>
      </c>
      <c r="N76" s="95">
        <f t="shared" si="10"/>
        <v>653</v>
      </c>
      <c r="O76" s="96">
        <f t="shared" si="10"/>
        <v>56</v>
      </c>
      <c r="P76" s="98">
        <f t="shared" si="3"/>
        <v>709</v>
      </c>
      <c r="Q76" s="99">
        <f>SUM(Q71:Q75)</f>
        <v>18</v>
      </c>
    </row>
    <row r="77" spans="1:17" s="3" customFormat="1" ht="14.25" customHeight="1">
      <c r="A77" s="147" t="s">
        <v>76</v>
      </c>
      <c r="B77" s="148"/>
      <c r="C77" s="100" t="s">
        <v>67</v>
      </c>
      <c r="D77" s="101" t="s">
        <v>68</v>
      </c>
      <c r="E77" s="102">
        <v>78</v>
      </c>
      <c r="F77" s="103">
        <v>2</v>
      </c>
      <c r="G77" s="104">
        <f t="shared" si="4"/>
        <v>80</v>
      </c>
      <c r="H77" s="102">
        <v>79</v>
      </c>
      <c r="I77" s="103">
        <v>1</v>
      </c>
      <c r="J77" s="104">
        <f t="shared" si="1"/>
        <v>80</v>
      </c>
      <c r="K77" s="102">
        <v>77</v>
      </c>
      <c r="L77" s="103">
        <v>1</v>
      </c>
      <c r="M77" s="104">
        <f t="shared" si="2"/>
        <v>78</v>
      </c>
      <c r="N77" s="102">
        <f t="shared" si="10"/>
        <v>234</v>
      </c>
      <c r="O77" s="103">
        <f t="shared" si="10"/>
        <v>4</v>
      </c>
      <c r="P77" s="105">
        <f t="shared" si="3"/>
        <v>238</v>
      </c>
      <c r="Q77" s="106">
        <v>6</v>
      </c>
    </row>
    <row r="78" spans="1:17" s="3" customFormat="1" ht="14.25" customHeight="1">
      <c r="A78" s="139"/>
      <c r="B78" s="140"/>
      <c r="C78" s="25"/>
      <c r="D78" s="26" t="s">
        <v>69</v>
      </c>
      <c r="E78" s="27">
        <v>37</v>
      </c>
      <c r="F78" s="28">
        <v>1</v>
      </c>
      <c r="G78" s="29">
        <f t="shared" si="4"/>
        <v>38</v>
      </c>
      <c r="H78" s="27">
        <v>39</v>
      </c>
      <c r="I78" s="28">
        <v>0</v>
      </c>
      <c r="J78" s="29">
        <f t="shared" si="1"/>
        <v>39</v>
      </c>
      <c r="K78" s="27">
        <v>28</v>
      </c>
      <c r="L78" s="28">
        <v>2</v>
      </c>
      <c r="M78" s="29">
        <f t="shared" si="2"/>
        <v>30</v>
      </c>
      <c r="N78" s="27">
        <f t="shared" si="10"/>
        <v>104</v>
      </c>
      <c r="O78" s="28">
        <f t="shared" si="10"/>
        <v>3</v>
      </c>
      <c r="P78" s="30">
        <f t="shared" si="3"/>
        <v>107</v>
      </c>
      <c r="Q78" s="31">
        <v>3</v>
      </c>
    </row>
    <row r="79" spans="1:17" s="3" customFormat="1" ht="14.25" customHeight="1">
      <c r="A79" s="139"/>
      <c r="B79" s="140"/>
      <c r="C79" s="25"/>
      <c r="D79" s="26" t="s">
        <v>77</v>
      </c>
      <c r="E79" s="27">
        <v>11</v>
      </c>
      <c r="F79" s="28">
        <v>28</v>
      </c>
      <c r="G79" s="29">
        <f t="shared" si="4"/>
        <v>39</v>
      </c>
      <c r="H79" s="27">
        <v>9</v>
      </c>
      <c r="I79" s="28">
        <v>28</v>
      </c>
      <c r="J79" s="29">
        <f t="shared" si="1"/>
        <v>37</v>
      </c>
      <c r="K79" s="27">
        <v>5</v>
      </c>
      <c r="L79" s="28">
        <v>27</v>
      </c>
      <c r="M79" s="29">
        <f t="shared" si="2"/>
        <v>32</v>
      </c>
      <c r="N79" s="27">
        <f t="shared" si="10"/>
        <v>25</v>
      </c>
      <c r="O79" s="28">
        <f t="shared" si="10"/>
        <v>83</v>
      </c>
      <c r="P79" s="30">
        <f t="shared" si="3"/>
        <v>108</v>
      </c>
      <c r="Q79" s="31">
        <v>3</v>
      </c>
    </row>
    <row r="80" spans="1:17" s="3" customFormat="1" ht="14.25" customHeight="1">
      <c r="A80" s="139"/>
      <c r="B80" s="140"/>
      <c r="C80" s="32"/>
      <c r="D80" s="19" t="s">
        <v>78</v>
      </c>
      <c r="E80" s="20">
        <v>22</v>
      </c>
      <c r="F80" s="21">
        <v>18</v>
      </c>
      <c r="G80" s="22">
        <f t="shared" si="4"/>
        <v>40</v>
      </c>
      <c r="H80" s="20">
        <v>21</v>
      </c>
      <c r="I80" s="21">
        <v>18</v>
      </c>
      <c r="J80" s="22">
        <f t="shared" si="1"/>
        <v>39</v>
      </c>
      <c r="K80" s="20">
        <v>17</v>
      </c>
      <c r="L80" s="21">
        <v>19</v>
      </c>
      <c r="M80" s="22">
        <f t="shared" si="2"/>
        <v>36</v>
      </c>
      <c r="N80" s="20">
        <f t="shared" si="10"/>
        <v>60</v>
      </c>
      <c r="O80" s="21">
        <f t="shared" si="10"/>
        <v>55</v>
      </c>
      <c r="P80" s="23">
        <f t="shared" si="3"/>
        <v>115</v>
      </c>
      <c r="Q80" s="24">
        <v>3</v>
      </c>
    </row>
    <row r="81" spans="1:17" s="3" customFormat="1" ht="14.25" customHeight="1">
      <c r="A81" s="141"/>
      <c r="B81" s="142"/>
      <c r="C81" s="41" t="s">
        <v>7</v>
      </c>
      <c r="D81" s="42"/>
      <c r="E81" s="20">
        <f t="shared" ref="E81:F81" si="38">SUM(E77:E80)</f>
        <v>148</v>
      </c>
      <c r="F81" s="21">
        <f t="shared" si="38"/>
        <v>49</v>
      </c>
      <c r="G81" s="22">
        <f t="shared" si="4"/>
        <v>197</v>
      </c>
      <c r="H81" s="20">
        <f t="shared" ref="H81:I81" si="39">SUM(H77:H80)</f>
        <v>148</v>
      </c>
      <c r="I81" s="21">
        <f t="shared" si="39"/>
        <v>47</v>
      </c>
      <c r="J81" s="22">
        <f t="shared" ref="J81:J123" si="40">H81+I81</f>
        <v>195</v>
      </c>
      <c r="K81" s="20">
        <f t="shared" ref="K81:L81" si="41">SUM(K77:K80)</f>
        <v>127</v>
      </c>
      <c r="L81" s="21">
        <f t="shared" si="41"/>
        <v>49</v>
      </c>
      <c r="M81" s="22">
        <f t="shared" ref="M81:M123" si="42">K81+L81</f>
        <v>176</v>
      </c>
      <c r="N81" s="20">
        <f t="shared" si="10"/>
        <v>423</v>
      </c>
      <c r="O81" s="21">
        <f t="shared" si="10"/>
        <v>145</v>
      </c>
      <c r="P81" s="23">
        <f t="shared" ref="P81:P123" si="43">N81+O81</f>
        <v>568</v>
      </c>
      <c r="Q81" s="24">
        <f>SUM(Q77:Q80)</f>
        <v>15</v>
      </c>
    </row>
    <row r="82" spans="1:17" s="3" customFormat="1" ht="14.25" customHeight="1">
      <c r="A82" s="143" t="s">
        <v>79</v>
      </c>
      <c r="B82" s="144"/>
      <c r="C82" s="25" t="s">
        <v>67</v>
      </c>
      <c r="D82" s="26" t="s">
        <v>68</v>
      </c>
      <c r="E82" s="27">
        <v>0</v>
      </c>
      <c r="F82" s="28">
        <v>0</v>
      </c>
      <c r="G82" s="29">
        <f t="shared" si="4"/>
        <v>0</v>
      </c>
      <c r="H82" s="27">
        <v>0</v>
      </c>
      <c r="I82" s="28">
        <v>0</v>
      </c>
      <c r="J82" s="29">
        <f t="shared" si="40"/>
        <v>0</v>
      </c>
      <c r="K82" s="27">
        <v>39</v>
      </c>
      <c r="L82" s="28">
        <v>0</v>
      </c>
      <c r="M82" s="29">
        <f t="shared" si="42"/>
        <v>39</v>
      </c>
      <c r="N82" s="27">
        <f t="shared" si="10"/>
        <v>39</v>
      </c>
      <c r="O82" s="28">
        <f t="shared" si="10"/>
        <v>0</v>
      </c>
      <c r="P82" s="30">
        <f t="shared" si="43"/>
        <v>39</v>
      </c>
      <c r="Q82" s="31">
        <v>1</v>
      </c>
    </row>
    <row r="83" spans="1:17" s="3" customFormat="1" ht="14.25" customHeight="1">
      <c r="A83" s="139"/>
      <c r="B83" s="140"/>
      <c r="C83" s="25"/>
      <c r="D83" s="26" t="s">
        <v>69</v>
      </c>
      <c r="E83" s="54">
        <v>0</v>
      </c>
      <c r="F83" s="28">
        <v>0</v>
      </c>
      <c r="G83" s="29">
        <f t="shared" ref="G83:G123" si="44">E83+F83</f>
        <v>0</v>
      </c>
      <c r="H83" s="27">
        <v>0</v>
      </c>
      <c r="I83" s="28">
        <v>0</v>
      </c>
      <c r="J83" s="29">
        <f t="shared" si="40"/>
        <v>0</v>
      </c>
      <c r="K83" s="27">
        <v>16</v>
      </c>
      <c r="L83" s="28">
        <v>0</v>
      </c>
      <c r="M83" s="29">
        <f t="shared" si="42"/>
        <v>16</v>
      </c>
      <c r="N83" s="56">
        <f t="shared" si="10"/>
        <v>16</v>
      </c>
      <c r="O83" s="28">
        <f t="shared" si="10"/>
        <v>0</v>
      </c>
      <c r="P83" s="30">
        <f t="shared" si="43"/>
        <v>16</v>
      </c>
      <c r="Q83" s="135">
        <v>1</v>
      </c>
    </row>
    <row r="84" spans="1:17" s="3" customFormat="1" ht="14.25" customHeight="1">
      <c r="A84" s="139"/>
      <c r="B84" s="140"/>
      <c r="C84" s="25"/>
      <c r="D84" s="26" t="s">
        <v>80</v>
      </c>
      <c r="E84" s="54">
        <v>0</v>
      </c>
      <c r="F84" s="28">
        <v>0</v>
      </c>
      <c r="G84" s="29">
        <f>E84+F84</f>
        <v>0</v>
      </c>
      <c r="H84" s="27">
        <v>0</v>
      </c>
      <c r="I84" s="28">
        <v>0</v>
      </c>
      <c r="J84" s="29">
        <f>H84+I84</f>
        <v>0</v>
      </c>
      <c r="K84" s="27">
        <v>12</v>
      </c>
      <c r="L84" s="28">
        <v>0</v>
      </c>
      <c r="M84" s="29">
        <f>K84+L84</f>
        <v>12</v>
      </c>
      <c r="N84" s="56">
        <f>SUM(E84,H84,K84)</f>
        <v>12</v>
      </c>
      <c r="O84" s="28">
        <f>SUM(F84,I84,L84)</f>
        <v>0</v>
      </c>
      <c r="P84" s="30">
        <f>N84+O84</f>
        <v>12</v>
      </c>
      <c r="Q84" s="135"/>
    </row>
    <row r="85" spans="1:17" s="3" customFormat="1" ht="14.25" customHeight="1">
      <c r="A85" s="139"/>
      <c r="B85" s="140"/>
      <c r="C85" s="32"/>
      <c r="D85" s="19" t="s">
        <v>71</v>
      </c>
      <c r="E85" s="20">
        <v>0</v>
      </c>
      <c r="F85" s="21">
        <v>0</v>
      </c>
      <c r="G85" s="22">
        <f t="shared" si="44"/>
        <v>0</v>
      </c>
      <c r="H85" s="20">
        <v>0</v>
      </c>
      <c r="I85" s="21">
        <v>0</v>
      </c>
      <c r="J85" s="22">
        <f t="shared" si="40"/>
        <v>0</v>
      </c>
      <c r="K85" s="20">
        <v>35</v>
      </c>
      <c r="L85" s="21">
        <v>1</v>
      </c>
      <c r="M85" s="22">
        <f t="shared" si="42"/>
        <v>36</v>
      </c>
      <c r="N85" s="20">
        <f t="shared" si="10"/>
        <v>35</v>
      </c>
      <c r="O85" s="21">
        <f t="shared" si="10"/>
        <v>1</v>
      </c>
      <c r="P85" s="23">
        <f t="shared" si="43"/>
        <v>36</v>
      </c>
      <c r="Q85" s="24">
        <v>1</v>
      </c>
    </row>
    <row r="86" spans="1:17" s="3" customFormat="1" ht="14.25" customHeight="1">
      <c r="A86" s="141"/>
      <c r="B86" s="142"/>
      <c r="C86" s="41" t="s">
        <v>7</v>
      </c>
      <c r="D86" s="42"/>
      <c r="E86" s="20">
        <f>SUM(E82:E85)</f>
        <v>0</v>
      </c>
      <c r="F86" s="21">
        <f>SUM(F82:F85)</f>
        <v>0</v>
      </c>
      <c r="G86" s="22">
        <f t="shared" si="44"/>
        <v>0</v>
      </c>
      <c r="H86" s="20">
        <f>SUM(H82:H85)</f>
        <v>0</v>
      </c>
      <c r="I86" s="21">
        <f>SUM(I82:I85)</f>
        <v>0</v>
      </c>
      <c r="J86" s="22">
        <f t="shared" si="40"/>
        <v>0</v>
      </c>
      <c r="K86" s="20">
        <f>SUM(K82:K85)</f>
        <v>102</v>
      </c>
      <c r="L86" s="21">
        <f>SUM(L82:L85)</f>
        <v>1</v>
      </c>
      <c r="M86" s="22">
        <f t="shared" si="42"/>
        <v>103</v>
      </c>
      <c r="N86" s="20">
        <f t="shared" si="10"/>
        <v>102</v>
      </c>
      <c r="O86" s="21">
        <f t="shared" si="10"/>
        <v>1</v>
      </c>
      <c r="P86" s="23">
        <f t="shared" si="43"/>
        <v>103</v>
      </c>
      <c r="Q86" s="24">
        <f>SUM(Q82:Q85)</f>
        <v>3</v>
      </c>
    </row>
    <row r="87" spans="1:17" s="3" customFormat="1" ht="14.25" customHeight="1">
      <c r="A87" s="143" t="s">
        <v>81</v>
      </c>
      <c r="B87" s="144"/>
      <c r="C87" s="25" t="s">
        <v>82</v>
      </c>
      <c r="D87" s="26" t="s">
        <v>82</v>
      </c>
      <c r="E87" s="27">
        <v>72</v>
      </c>
      <c r="F87" s="28">
        <v>128</v>
      </c>
      <c r="G87" s="29">
        <f t="shared" si="44"/>
        <v>200</v>
      </c>
      <c r="H87" s="27">
        <v>66</v>
      </c>
      <c r="I87" s="28">
        <v>94</v>
      </c>
      <c r="J87" s="29">
        <f t="shared" si="40"/>
        <v>160</v>
      </c>
      <c r="K87" s="27">
        <v>62</v>
      </c>
      <c r="L87" s="28">
        <v>97</v>
      </c>
      <c r="M87" s="29">
        <f t="shared" si="42"/>
        <v>159</v>
      </c>
      <c r="N87" s="27">
        <f t="shared" si="10"/>
        <v>200</v>
      </c>
      <c r="O87" s="28">
        <f t="shared" si="10"/>
        <v>319</v>
      </c>
      <c r="P87" s="30">
        <f t="shared" si="43"/>
        <v>519</v>
      </c>
      <c r="Q87" s="31">
        <v>13</v>
      </c>
    </row>
    <row r="88" spans="1:17" s="3" customFormat="1" ht="14.25" customHeight="1">
      <c r="A88" s="60"/>
      <c r="B88" s="25"/>
      <c r="C88" s="25"/>
      <c r="D88" s="79" t="s">
        <v>83</v>
      </c>
      <c r="E88" s="27">
        <v>0</v>
      </c>
      <c r="F88" s="28">
        <v>0</v>
      </c>
      <c r="G88" s="29">
        <f t="shared" si="44"/>
        <v>0</v>
      </c>
      <c r="H88" s="27">
        <v>8</v>
      </c>
      <c r="I88" s="28">
        <v>32</v>
      </c>
      <c r="J88" s="29">
        <f t="shared" si="40"/>
        <v>40</v>
      </c>
      <c r="K88" s="27">
        <v>0</v>
      </c>
      <c r="L88" s="28">
        <v>0</v>
      </c>
      <c r="M88" s="29">
        <f t="shared" si="42"/>
        <v>0</v>
      </c>
      <c r="N88" s="27">
        <f t="shared" si="10"/>
        <v>8</v>
      </c>
      <c r="O88" s="28">
        <f t="shared" si="10"/>
        <v>32</v>
      </c>
      <c r="P88" s="30">
        <f t="shared" si="43"/>
        <v>40</v>
      </c>
      <c r="Q88" s="31">
        <v>1</v>
      </c>
    </row>
    <row r="89" spans="1:17" s="3" customFormat="1" ht="14.25" customHeight="1">
      <c r="A89" s="139"/>
      <c r="B89" s="140"/>
      <c r="C89" s="32"/>
      <c r="D89" s="19" t="s">
        <v>84</v>
      </c>
      <c r="E89" s="20">
        <v>18</v>
      </c>
      <c r="F89" s="21">
        <v>22</v>
      </c>
      <c r="G89" s="22">
        <f t="shared" si="44"/>
        <v>40</v>
      </c>
      <c r="H89" s="20">
        <v>23</v>
      </c>
      <c r="I89" s="21">
        <v>17</v>
      </c>
      <c r="J89" s="22">
        <f t="shared" si="40"/>
        <v>40</v>
      </c>
      <c r="K89" s="20">
        <v>36</v>
      </c>
      <c r="L89" s="21">
        <v>42</v>
      </c>
      <c r="M89" s="22">
        <f t="shared" si="42"/>
        <v>78</v>
      </c>
      <c r="N89" s="20">
        <f t="shared" si="10"/>
        <v>77</v>
      </c>
      <c r="O89" s="21">
        <f t="shared" si="10"/>
        <v>81</v>
      </c>
      <c r="P89" s="23">
        <f t="shared" si="43"/>
        <v>158</v>
      </c>
      <c r="Q89" s="24">
        <v>4</v>
      </c>
    </row>
    <row r="90" spans="1:17" s="3" customFormat="1" ht="14.25" customHeight="1">
      <c r="A90" s="141"/>
      <c r="B90" s="142"/>
      <c r="C90" s="41" t="s">
        <v>7</v>
      </c>
      <c r="D90" s="42"/>
      <c r="E90" s="20">
        <f t="shared" ref="E90:F90" si="45">SUM(E87:E89)</f>
        <v>90</v>
      </c>
      <c r="F90" s="21">
        <f t="shared" si="45"/>
        <v>150</v>
      </c>
      <c r="G90" s="22">
        <f t="shared" si="44"/>
        <v>240</v>
      </c>
      <c r="H90" s="20">
        <f t="shared" ref="H90:I90" si="46">SUM(H87:H89)</f>
        <v>97</v>
      </c>
      <c r="I90" s="21">
        <f t="shared" si="46"/>
        <v>143</v>
      </c>
      <c r="J90" s="22">
        <f t="shared" si="40"/>
        <v>240</v>
      </c>
      <c r="K90" s="20">
        <f t="shared" ref="K90:L90" si="47">SUM(K87:K89)</f>
        <v>98</v>
      </c>
      <c r="L90" s="21">
        <f t="shared" si="47"/>
        <v>139</v>
      </c>
      <c r="M90" s="22">
        <f t="shared" si="42"/>
        <v>237</v>
      </c>
      <c r="N90" s="20">
        <f t="shared" si="10"/>
        <v>285</v>
      </c>
      <c r="O90" s="21">
        <f t="shared" si="10"/>
        <v>432</v>
      </c>
      <c r="P90" s="23">
        <f t="shared" si="43"/>
        <v>717</v>
      </c>
      <c r="Q90" s="24">
        <f>SUM(Q87:Q89)</f>
        <v>18</v>
      </c>
    </row>
    <row r="91" spans="1:17" s="3" customFormat="1" ht="14.25" customHeight="1">
      <c r="A91" s="143" t="s">
        <v>85</v>
      </c>
      <c r="B91" s="144"/>
      <c r="C91" s="75" t="s">
        <v>82</v>
      </c>
      <c r="D91" s="76" t="s">
        <v>82</v>
      </c>
      <c r="E91" s="66">
        <v>65</v>
      </c>
      <c r="F91" s="67">
        <v>96</v>
      </c>
      <c r="G91" s="68">
        <f t="shared" si="44"/>
        <v>161</v>
      </c>
      <c r="H91" s="66">
        <v>52</v>
      </c>
      <c r="I91" s="67">
        <v>66</v>
      </c>
      <c r="J91" s="68">
        <f t="shared" si="40"/>
        <v>118</v>
      </c>
      <c r="K91" s="66">
        <v>44</v>
      </c>
      <c r="L91" s="67">
        <v>72</v>
      </c>
      <c r="M91" s="68">
        <f t="shared" si="42"/>
        <v>116</v>
      </c>
      <c r="N91" s="66">
        <f t="shared" si="10"/>
        <v>161</v>
      </c>
      <c r="O91" s="67">
        <f t="shared" si="10"/>
        <v>234</v>
      </c>
      <c r="P91" s="69">
        <f t="shared" si="43"/>
        <v>395</v>
      </c>
      <c r="Q91" s="77">
        <v>10</v>
      </c>
    </row>
    <row r="92" spans="1:17" s="3" customFormat="1" ht="14.25" customHeight="1">
      <c r="A92" s="139"/>
      <c r="B92" s="140"/>
      <c r="C92" s="32"/>
      <c r="D92" s="91" t="s">
        <v>86</v>
      </c>
      <c r="E92" s="20">
        <v>0</v>
      </c>
      <c r="F92" s="21">
        <v>0</v>
      </c>
      <c r="G92" s="22">
        <f t="shared" si="44"/>
        <v>0</v>
      </c>
      <c r="H92" s="20">
        <v>16</v>
      </c>
      <c r="I92" s="21">
        <v>24</v>
      </c>
      <c r="J92" s="22">
        <f t="shared" si="40"/>
        <v>40</v>
      </c>
      <c r="K92" s="20">
        <v>9</v>
      </c>
      <c r="L92" s="21">
        <v>31</v>
      </c>
      <c r="M92" s="22">
        <f t="shared" si="42"/>
        <v>40</v>
      </c>
      <c r="N92" s="20">
        <f t="shared" si="10"/>
        <v>25</v>
      </c>
      <c r="O92" s="21">
        <f t="shared" si="10"/>
        <v>55</v>
      </c>
      <c r="P92" s="23">
        <f t="shared" si="43"/>
        <v>80</v>
      </c>
      <c r="Q92" s="24">
        <v>2</v>
      </c>
    </row>
    <row r="93" spans="1:17" s="3" customFormat="1" ht="14.25" customHeight="1">
      <c r="A93" s="141"/>
      <c r="B93" s="142"/>
      <c r="C93" s="41" t="s">
        <v>7</v>
      </c>
      <c r="D93" s="42"/>
      <c r="E93" s="20">
        <f t="shared" ref="E93:F93" si="48">SUM(E91:E92)</f>
        <v>65</v>
      </c>
      <c r="F93" s="21">
        <f t="shared" si="48"/>
        <v>96</v>
      </c>
      <c r="G93" s="22">
        <f t="shared" si="44"/>
        <v>161</v>
      </c>
      <c r="H93" s="20">
        <f t="shared" ref="H93:I93" si="49">SUM(H91:H92)</f>
        <v>68</v>
      </c>
      <c r="I93" s="21">
        <f t="shared" si="49"/>
        <v>90</v>
      </c>
      <c r="J93" s="22">
        <f t="shared" si="40"/>
        <v>158</v>
      </c>
      <c r="K93" s="20">
        <f t="shared" ref="K93:L93" si="50">SUM(K91:K92)</f>
        <v>53</v>
      </c>
      <c r="L93" s="21">
        <f t="shared" si="50"/>
        <v>103</v>
      </c>
      <c r="M93" s="22">
        <f t="shared" si="42"/>
        <v>156</v>
      </c>
      <c r="N93" s="20">
        <f t="shared" si="10"/>
        <v>186</v>
      </c>
      <c r="O93" s="21">
        <f t="shared" si="10"/>
        <v>289</v>
      </c>
      <c r="P93" s="23">
        <f t="shared" si="43"/>
        <v>475</v>
      </c>
      <c r="Q93" s="24">
        <f>SUM(Q91:Q92)</f>
        <v>12</v>
      </c>
    </row>
    <row r="94" spans="1:17" s="3" customFormat="1" ht="14.25" customHeight="1">
      <c r="A94" s="143" t="s">
        <v>87</v>
      </c>
      <c r="B94" s="144"/>
      <c r="C94" s="75" t="s">
        <v>82</v>
      </c>
      <c r="D94" s="76" t="s">
        <v>82</v>
      </c>
      <c r="E94" s="66">
        <v>19</v>
      </c>
      <c r="F94" s="67">
        <v>101</v>
      </c>
      <c r="G94" s="68">
        <f t="shared" si="44"/>
        <v>120</v>
      </c>
      <c r="H94" s="66">
        <v>16</v>
      </c>
      <c r="I94" s="67">
        <v>64</v>
      </c>
      <c r="J94" s="68">
        <f t="shared" si="40"/>
        <v>80</v>
      </c>
      <c r="K94" s="66">
        <v>24</v>
      </c>
      <c r="L94" s="67">
        <v>96</v>
      </c>
      <c r="M94" s="68">
        <f t="shared" si="42"/>
        <v>120</v>
      </c>
      <c r="N94" s="66">
        <f t="shared" ref="N94:O123" si="51">SUM(E94,H94,K94)</f>
        <v>59</v>
      </c>
      <c r="O94" s="67">
        <f t="shared" si="51"/>
        <v>261</v>
      </c>
      <c r="P94" s="69">
        <f t="shared" si="43"/>
        <v>320</v>
      </c>
      <c r="Q94" s="77">
        <v>8</v>
      </c>
    </row>
    <row r="95" spans="1:17" s="3" customFormat="1" ht="14.25" customHeight="1">
      <c r="A95" s="139"/>
      <c r="B95" s="140"/>
      <c r="C95" s="40"/>
      <c r="D95" s="26" t="s">
        <v>88</v>
      </c>
      <c r="E95" s="27">
        <v>21</v>
      </c>
      <c r="F95" s="28">
        <v>19</v>
      </c>
      <c r="G95" s="29">
        <f t="shared" si="44"/>
        <v>40</v>
      </c>
      <c r="H95" s="27">
        <v>20</v>
      </c>
      <c r="I95" s="28">
        <v>17</v>
      </c>
      <c r="J95" s="29">
        <f t="shared" si="40"/>
        <v>37</v>
      </c>
      <c r="K95" s="27">
        <v>14</v>
      </c>
      <c r="L95" s="28">
        <v>26</v>
      </c>
      <c r="M95" s="29">
        <f t="shared" si="42"/>
        <v>40</v>
      </c>
      <c r="N95" s="27">
        <f t="shared" si="51"/>
        <v>55</v>
      </c>
      <c r="O95" s="28">
        <f t="shared" si="51"/>
        <v>62</v>
      </c>
      <c r="P95" s="30">
        <f t="shared" si="43"/>
        <v>117</v>
      </c>
      <c r="Q95" s="31">
        <v>3</v>
      </c>
    </row>
    <row r="96" spans="1:17" s="3" customFormat="1" ht="14.25" customHeight="1">
      <c r="A96" s="139"/>
      <c r="B96" s="140"/>
      <c r="C96" s="32"/>
      <c r="D96" s="19" t="s">
        <v>89</v>
      </c>
      <c r="E96" s="20">
        <v>0</v>
      </c>
      <c r="F96" s="21">
        <v>0</v>
      </c>
      <c r="G96" s="22">
        <f t="shared" si="44"/>
        <v>0</v>
      </c>
      <c r="H96" s="20">
        <v>10</v>
      </c>
      <c r="I96" s="21">
        <v>30</v>
      </c>
      <c r="J96" s="22">
        <f t="shared" si="40"/>
        <v>40</v>
      </c>
      <c r="K96" s="20">
        <v>7</v>
      </c>
      <c r="L96" s="21">
        <v>32</v>
      </c>
      <c r="M96" s="22">
        <f t="shared" si="42"/>
        <v>39</v>
      </c>
      <c r="N96" s="20">
        <f t="shared" si="51"/>
        <v>17</v>
      </c>
      <c r="O96" s="21">
        <f t="shared" si="51"/>
        <v>62</v>
      </c>
      <c r="P96" s="23">
        <f t="shared" si="43"/>
        <v>79</v>
      </c>
      <c r="Q96" s="24">
        <v>2</v>
      </c>
    </row>
    <row r="97" spans="1:17" s="3" customFormat="1" ht="14.25" customHeight="1">
      <c r="A97" s="141"/>
      <c r="B97" s="142"/>
      <c r="C97" s="41" t="s">
        <v>7</v>
      </c>
      <c r="D97" s="42"/>
      <c r="E97" s="20">
        <f>SUM(E94:E96)</f>
        <v>40</v>
      </c>
      <c r="F97" s="21">
        <f>SUM(F94:F96)</f>
        <v>120</v>
      </c>
      <c r="G97" s="22">
        <f t="shared" si="44"/>
        <v>160</v>
      </c>
      <c r="H97" s="20">
        <f t="shared" ref="H97:I97" si="52">SUM(H94:H96)</f>
        <v>46</v>
      </c>
      <c r="I97" s="21">
        <f t="shared" si="52"/>
        <v>111</v>
      </c>
      <c r="J97" s="22">
        <f t="shared" si="40"/>
        <v>157</v>
      </c>
      <c r="K97" s="20">
        <f t="shared" ref="K97:L97" si="53">SUM(K94:K96)</f>
        <v>45</v>
      </c>
      <c r="L97" s="21">
        <f t="shared" si="53"/>
        <v>154</v>
      </c>
      <c r="M97" s="22">
        <f t="shared" si="42"/>
        <v>199</v>
      </c>
      <c r="N97" s="20">
        <f t="shared" si="51"/>
        <v>131</v>
      </c>
      <c r="O97" s="21">
        <f t="shared" si="51"/>
        <v>385</v>
      </c>
      <c r="P97" s="23">
        <f t="shared" si="43"/>
        <v>516</v>
      </c>
      <c r="Q97" s="24">
        <f>SUM(Q94:Q96)</f>
        <v>13</v>
      </c>
    </row>
    <row r="98" spans="1:17" s="3" customFormat="1" ht="14.25" customHeight="1">
      <c r="A98" s="143" t="s">
        <v>90</v>
      </c>
      <c r="B98" s="144"/>
      <c r="C98" s="75" t="s">
        <v>82</v>
      </c>
      <c r="D98" s="76" t="s">
        <v>82</v>
      </c>
      <c r="E98" s="66">
        <v>0</v>
      </c>
      <c r="F98" s="67">
        <v>0</v>
      </c>
      <c r="G98" s="68">
        <f t="shared" si="44"/>
        <v>0</v>
      </c>
      <c r="H98" s="66">
        <v>19</v>
      </c>
      <c r="I98" s="67">
        <v>44</v>
      </c>
      <c r="J98" s="68">
        <f t="shared" si="40"/>
        <v>63</v>
      </c>
      <c r="K98" s="66">
        <v>25</v>
      </c>
      <c r="L98" s="67">
        <v>52</v>
      </c>
      <c r="M98" s="68">
        <f t="shared" si="42"/>
        <v>77</v>
      </c>
      <c r="N98" s="66">
        <f t="shared" si="51"/>
        <v>44</v>
      </c>
      <c r="O98" s="67">
        <f t="shared" si="51"/>
        <v>96</v>
      </c>
      <c r="P98" s="69">
        <f t="shared" si="43"/>
        <v>140</v>
      </c>
      <c r="Q98" s="77">
        <v>4</v>
      </c>
    </row>
    <row r="99" spans="1:17" s="3" customFormat="1" ht="14.25" customHeight="1">
      <c r="A99" s="139"/>
      <c r="B99" s="140"/>
      <c r="C99" s="32"/>
      <c r="D99" s="19" t="s">
        <v>84</v>
      </c>
      <c r="E99" s="20">
        <v>0</v>
      </c>
      <c r="F99" s="21">
        <v>0</v>
      </c>
      <c r="G99" s="22">
        <f t="shared" si="44"/>
        <v>0</v>
      </c>
      <c r="H99" s="20">
        <v>20</v>
      </c>
      <c r="I99" s="21">
        <v>18</v>
      </c>
      <c r="J99" s="22">
        <f t="shared" si="40"/>
        <v>38</v>
      </c>
      <c r="K99" s="20">
        <v>10</v>
      </c>
      <c r="L99" s="21">
        <v>29</v>
      </c>
      <c r="M99" s="22">
        <f t="shared" si="42"/>
        <v>39</v>
      </c>
      <c r="N99" s="20">
        <f t="shared" si="51"/>
        <v>30</v>
      </c>
      <c r="O99" s="21">
        <f t="shared" si="51"/>
        <v>47</v>
      </c>
      <c r="P99" s="23">
        <f t="shared" si="43"/>
        <v>77</v>
      </c>
      <c r="Q99" s="24">
        <v>2</v>
      </c>
    </row>
    <row r="100" spans="1:17" s="3" customFormat="1" ht="14.25" customHeight="1">
      <c r="A100" s="141"/>
      <c r="B100" s="142"/>
      <c r="C100" s="41" t="s">
        <v>7</v>
      </c>
      <c r="D100" s="42"/>
      <c r="E100" s="20">
        <f t="shared" ref="E100:F100" si="54">SUM(E98:E99)</f>
        <v>0</v>
      </c>
      <c r="F100" s="21">
        <f t="shared" si="54"/>
        <v>0</v>
      </c>
      <c r="G100" s="22">
        <f t="shared" si="44"/>
        <v>0</v>
      </c>
      <c r="H100" s="20">
        <f t="shared" ref="H100:I100" si="55">SUM(H98:H99)</f>
        <v>39</v>
      </c>
      <c r="I100" s="21">
        <f t="shared" si="55"/>
        <v>62</v>
      </c>
      <c r="J100" s="22">
        <f t="shared" si="40"/>
        <v>101</v>
      </c>
      <c r="K100" s="20">
        <f t="shared" ref="K100:L100" si="56">SUM(K98:K99)</f>
        <v>35</v>
      </c>
      <c r="L100" s="21">
        <f t="shared" si="56"/>
        <v>81</v>
      </c>
      <c r="M100" s="22">
        <f t="shared" si="42"/>
        <v>116</v>
      </c>
      <c r="N100" s="20">
        <f t="shared" si="51"/>
        <v>74</v>
      </c>
      <c r="O100" s="21">
        <f t="shared" si="51"/>
        <v>143</v>
      </c>
      <c r="P100" s="23">
        <f t="shared" si="43"/>
        <v>217</v>
      </c>
      <c r="Q100" s="24">
        <f>SUM(Q98:Q99)</f>
        <v>6</v>
      </c>
    </row>
    <row r="101" spans="1:17" s="3" customFormat="1" ht="14.25" customHeight="1">
      <c r="A101" s="143" t="s">
        <v>91</v>
      </c>
      <c r="B101" s="144"/>
      <c r="C101" s="75" t="s">
        <v>82</v>
      </c>
      <c r="D101" s="76" t="s">
        <v>82</v>
      </c>
      <c r="E101" s="66">
        <v>0</v>
      </c>
      <c r="F101" s="67">
        <v>0</v>
      </c>
      <c r="G101" s="68">
        <f t="shared" si="44"/>
        <v>0</v>
      </c>
      <c r="H101" s="66">
        <v>0</v>
      </c>
      <c r="I101" s="67">
        <v>0</v>
      </c>
      <c r="J101" s="68">
        <f t="shared" si="40"/>
        <v>0</v>
      </c>
      <c r="K101" s="66">
        <v>29</v>
      </c>
      <c r="L101" s="67">
        <v>42</v>
      </c>
      <c r="M101" s="68">
        <f t="shared" si="42"/>
        <v>71</v>
      </c>
      <c r="N101" s="66">
        <f t="shared" si="51"/>
        <v>29</v>
      </c>
      <c r="O101" s="67">
        <f t="shared" si="51"/>
        <v>42</v>
      </c>
      <c r="P101" s="69">
        <f t="shared" si="43"/>
        <v>71</v>
      </c>
      <c r="Q101" s="77">
        <v>2</v>
      </c>
    </row>
    <row r="102" spans="1:17" s="3" customFormat="1" ht="14.25" customHeight="1">
      <c r="A102" s="139"/>
      <c r="B102" s="140"/>
      <c r="C102" s="32"/>
      <c r="D102" s="19" t="s">
        <v>84</v>
      </c>
      <c r="E102" s="20">
        <v>0</v>
      </c>
      <c r="F102" s="21">
        <v>0</v>
      </c>
      <c r="G102" s="22">
        <f t="shared" si="44"/>
        <v>0</v>
      </c>
      <c r="H102" s="20">
        <v>0</v>
      </c>
      <c r="I102" s="21">
        <v>0</v>
      </c>
      <c r="J102" s="22">
        <f t="shared" si="40"/>
        <v>0</v>
      </c>
      <c r="K102" s="20">
        <v>11</v>
      </c>
      <c r="L102" s="21">
        <v>22</v>
      </c>
      <c r="M102" s="22">
        <f t="shared" si="42"/>
        <v>33</v>
      </c>
      <c r="N102" s="20">
        <f t="shared" si="51"/>
        <v>11</v>
      </c>
      <c r="O102" s="21">
        <f t="shared" si="51"/>
        <v>22</v>
      </c>
      <c r="P102" s="23">
        <f t="shared" si="43"/>
        <v>33</v>
      </c>
      <c r="Q102" s="24">
        <v>1</v>
      </c>
    </row>
    <row r="103" spans="1:17" s="3" customFormat="1" ht="14.25" customHeight="1">
      <c r="A103" s="141"/>
      <c r="B103" s="142"/>
      <c r="C103" s="41" t="s">
        <v>7</v>
      </c>
      <c r="D103" s="42"/>
      <c r="E103" s="20">
        <f t="shared" ref="E103:F103" si="57">SUM(E101:E102)</f>
        <v>0</v>
      </c>
      <c r="F103" s="21">
        <f t="shared" si="57"/>
        <v>0</v>
      </c>
      <c r="G103" s="22">
        <f t="shared" si="44"/>
        <v>0</v>
      </c>
      <c r="H103" s="20">
        <f t="shared" ref="H103:I103" si="58">SUM(H101:H102)</f>
        <v>0</v>
      </c>
      <c r="I103" s="21">
        <f t="shared" si="58"/>
        <v>0</v>
      </c>
      <c r="J103" s="22">
        <f t="shared" si="40"/>
        <v>0</v>
      </c>
      <c r="K103" s="20">
        <f t="shared" ref="K103:L103" si="59">SUM(K101:K102)</f>
        <v>40</v>
      </c>
      <c r="L103" s="21">
        <f t="shared" si="59"/>
        <v>64</v>
      </c>
      <c r="M103" s="22">
        <f t="shared" si="42"/>
        <v>104</v>
      </c>
      <c r="N103" s="20">
        <f t="shared" si="51"/>
        <v>40</v>
      </c>
      <c r="O103" s="21">
        <f t="shared" si="51"/>
        <v>64</v>
      </c>
      <c r="P103" s="23">
        <f t="shared" si="43"/>
        <v>104</v>
      </c>
      <c r="Q103" s="24">
        <f>SUM(Q101:Q102)</f>
        <v>3</v>
      </c>
    </row>
    <row r="104" spans="1:17" s="3" customFormat="1" ht="14.25" customHeight="1">
      <c r="A104" s="143" t="s">
        <v>92</v>
      </c>
      <c r="B104" s="144"/>
      <c r="C104" s="25" t="s">
        <v>82</v>
      </c>
      <c r="D104" s="65" t="s">
        <v>82</v>
      </c>
      <c r="E104" s="66">
        <v>0</v>
      </c>
      <c r="F104" s="67">
        <v>0</v>
      </c>
      <c r="G104" s="68">
        <f t="shared" si="44"/>
        <v>0</v>
      </c>
      <c r="H104" s="66">
        <v>0</v>
      </c>
      <c r="I104" s="67">
        <v>0</v>
      </c>
      <c r="J104" s="68">
        <f t="shared" si="40"/>
        <v>0</v>
      </c>
      <c r="K104" s="66">
        <v>11</v>
      </c>
      <c r="L104" s="67">
        <v>25</v>
      </c>
      <c r="M104" s="68">
        <f t="shared" si="42"/>
        <v>36</v>
      </c>
      <c r="N104" s="66">
        <f t="shared" si="51"/>
        <v>11</v>
      </c>
      <c r="O104" s="67">
        <f t="shared" si="51"/>
        <v>25</v>
      </c>
      <c r="P104" s="69">
        <f t="shared" si="43"/>
        <v>36</v>
      </c>
      <c r="Q104" s="70">
        <v>1</v>
      </c>
    </row>
    <row r="105" spans="1:17" s="3" customFormat="1" ht="14.25" customHeight="1">
      <c r="A105" s="139"/>
      <c r="B105" s="140"/>
      <c r="C105" s="25"/>
      <c r="D105" s="71" t="s">
        <v>84</v>
      </c>
      <c r="E105" s="20">
        <v>0</v>
      </c>
      <c r="F105" s="21">
        <v>0</v>
      </c>
      <c r="G105" s="22">
        <f t="shared" si="44"/>
        <v>0</v>
      </c>
      <c r="H105" s="20">
        <v>0</v>
      </c>
      <c r="I105" s="21">
        <v>0</v>
      </c>
      <c r="J105" s="22">
        <f t="shared" si="40"/>
        <v>0</v>
      </c>
      <c r="K105" s="20">
        <v>21</v>
      </c>
      <c r="L105" s="21">
        <v>16</v>
      </c>
      <c r="M105" s="22">
        <f t="shared" si="42"/>
        <v>37</v>
      </c>
      <c r="N105" s="20">
        <f t="shared" si="51"/>
        <v>21</v>
      </c>
      <c r="O105" s="21">
        <f t="shared" si="51"/>
        <v>16</v>
      </c>
      <c r="P105" s="23">
        <f t="shared" si="43"/>
        <v>37</v>
      </c>
      <c r="Q105" s="57">
        <v>1</v>
      </c>
    </row>
    <row r="106" spans="1:17" s="3" customFormat="1" ht="14.25" customHeight="1">
      <c r="A106" s="139"/>
      <c r="B106" s="140"/>
      <c r="C106" s="40"/>
      <c r="D106" s="19" t="s">
        <v>7</v>
      </c>
      <c r="E106" s="20">
        <f>SUM(E104:E105)</f>
        <v>0</v>
      </c>
      <c r="F106" s="21">
        <f t="shared" ref="F106:Q106" si="60">SUM(F104:F105)</f>
        <v>0</v>
      </c>
      <c r="G106" s="22">
        <f t="shared" si="60"/>
        <v>0</v>
      </c>
      <c r="H106" s="20">
        <f t="shared" si="60"/>
        <v>0</v>
      </c>
      <c r="I106" s="21">
        <f t="shared" si="60"/>
        <v>0</v>
      </c>
      <c r="J106" s="22">
        <f t="shared" si="60"/>
        <v>0</v>
      </c>
      <c r="K106" s="20">
        <f>SUM(K104:K105)</f>
        <v>32</v>
      </c>
      <c r="L106" s="21">
        <f t="shared" si="60"/>
        <v>41</v>
      </c>
      <c r="M106" s="22">
        <f t="shared" si="60"/>
        <v>73</v>
      </c>
      <c r="N106" s="20">
        <f t="shared" si="60"/>
        <v>32</v>
      </c>
      <c r="O106" s="21">
        <f t="shared" si="60"/>
        <v>41</v>
      </c>
      <c r="P106" s="23">
        <f t="shared" si="60"/>
        <v>73</v>
      </c>
      <c r="Q106" s="51">
        <f t="shared" si="60"/>
        <v>2</v>
      </c>
    </row>
    <row r="107" spans="1:17" s="3" customFormat="1" ht="14.25" customHeight="1">
      <c r="A107" s="139"/>
      <c r="B107" s="140"/>
      <c r="C107" s="32" t="s">
        <v>44</v>
      </c>
      <c r="D107" s="47" t="s">
        <v>28</v>
      </c>
      <c r="E107" s="35"/>
      <c r="F107" s="36"/>
      <c r="G107" s="37">
        <f t="shared" si="44"/>
        <v>0</v>
      </c>
      <c r="H107" s="35"/>
      <c r="I107" s="36"/>
      <c r="J107" s="37">
        <f t="shared" si="40"/>
        <v>0</v>
      </c>
      <c r="K107" s="35">
        <v>11</v>
      </c>
      <c r="L107" s="36">
        <v>27</v>
      </c>
      <c r="M107" s="37">
        <f t="shared" si="42"/>
        <v>38</v>
      </c>
      <c r="N107" s="35">
        <f t="shared" si="51"/>
        <v>11</v>
      </c>
      <c r="O107" s="36">
        <f t="shared" si="51"/>
        <v>27</v>
      </c>
      <c r="P107" s="38">
        <f t="shared" si="43"/>
        <v>38</v>
      </c>
      <c r="Q107" s="59">
        <v>1</v>
      </c>
    </row>
    <row r="108" spans="1:17" s="3" customFormat="1" ht="14.25" customHeight="1">
      <c r="A108" s="141"/>
      <c r="B108" s="142"/>
      <c r="C108" s="41" t="s">
        <v>7</v>
      </c>
      <c r="D108" s="42"/>
      <c r="E108" s="20">
        <f>E106+E107</f>
        <v>0</v>
      </c>
      <c r="F108" s="21">
        <f>F106+F107</f>
        <v>0</v>
      </c>
      <c r="G108" s="22">
        <f t="shared" si="44"/>
        <v>0</v>
      </c>
      <c r="H108" s="20">
        <f t="shared" ref="H108:I108" si="61">H106+H107</f>
        <v>0</v>
      </c>
      <c r="I108" s="21">
        <f t="shared" si="61"/>
        <v>0</v>
      </c>
      <c r="J108" s="22">
        <f t="shared" si="40"/>
        <v>0</v>
      </c>
      <c r="K108" s="20">
        <f t="shared" ref="K108:L108" si="62">K106+K107</f>
        <v>43</v>
      </c>
      <c r="L108" s="21">
        <f t="shared" si="62"/>
        <v>68</v>
      </c>
      <c r="M108" s="22">
        <f t="shared" si="42"/>
        <v>111</v>
      </c>
      <c r="N108" s="20">
        <f t="shared" si="51"/>
        <v>43</v>
      </c>
      <c r="O108" s="21">
        <f t="shared" si="51"/>
        <v>68</v>
      </c>
      <c r="P108" s="23">
        <f t="shared" si="43"/>
        <v>111</v>
      </c>
      <c r="Q108" s="24">
        <f>Q106+Q107</f>
        <v>3</v>
      </c>
    </row>
    <row r="109" spans="1:17" s="3" customFormat="1" ht="14.25" customHeight="1">
      <c r="A109" s="143" t="s">
        <v>93</v>
      </c>
      <c r="B109" s="144"/>
      <c r="C109" s="75" t="s">
        <v>44</v>
      </c>
      <c r="D109" s="107" t="s">
        <v>94</v>
      </c>
      <c r="E109" s="66">
        <v>4</v>
      </c>
      <c r="F109" s="67">
        <v>36</v>
      </c>
      <c r="G109" s="68">
        <f t="shared" si="44"/>
        <v>40</v>
      </c>
      <c r="H109" s="66">
        <v>3</v>
      </c>
      <c r="I109" s="67">
        <v>37</v>
      </c>
      <c r="J109" s="68">
        <f t="shared" si="40"/>
        <v>40</v>
      </c>
      <c r="K109" s="66">
        <v>1</v>
      </c>
      <c r="L109" s="67">
        <v>38</v>
      </c>
      <c r="M109" s="68">
        <f t="shared" si="42"/>
        <v>39</v>
      </c>
      <c r="N109" s="66">
        <f t="shared" si="51"/>
        <v>8</v>
      </c>
      <c r="O109" s="67">
        <f t="shared" si="51"/>
        <v>111</v>
      </c>
      <c r="P109" s="69">
        <f t="shared" si="43"/>
        <v>119</v>
      </c>
      <c r="Q109" s="77">
        <v>3</v>
      </c>
    </row>
    <row r="110" spans="1:17" s="3" customFormat="1" ht="14.25" customHeight="1">
      <c r="A110" s="139"/>
      <c r="B110" s="140"/>
      <c r="C110" s="40"/>
      <c r="D110" s="79" t="s">
        <v>95</v>
      </c>
      <c r="E110" s="27">
        <v>2</v>
      </c>
      <c r="F110" s="28">
        <v>33</v>
      </c>
      <c r="G110" s="29">
        <f t="shared" si="44"/>
        <v>35</v>
      </c>
      <c r="H110" s="27">
        <v>1</v>
      </c>
      <c r="I110" s="28">
        <v>32</v>
      </c>
      <c r="J110" s="29">
        <f t="shared" si="40"/>
        <v>33</v>
      </c>
      <c r="K110" s="27">
        <v>0</v>
      </c>
      <c r="L110" s="28">
        <v>37</v>
      </c>
      <c r="M110" s="29">
        <f t="shared" si="42"/>
        <v>37</v>
      </c>
      <c r="N110" s="27">
        <f t="shared" si="51"/>
        <v>3</v>
      </c>
      <c r="O110" s="28">
        <f t="shared" si="51"/>
        <v>102</v>
      </c>
      <c r="P110" s="30">
        <f t="shared" si="43"/>
        <v>105</v>
      </c>
      <c r="Q110" s="31">
        <v>3</v>
      </c>
    </row>
    <row r="111" spans="1:17" s="3" customFormat="1" ht="14.25" customHeight="1">
      <c r="A111" s="139"/>
      <c r="B111" s="140"/>
      <c r="C111" s="40"/>
      <c r="D111" s="108" t="s">
        <v>96</v>
      </c>
      <c r="E111" s="27">
        <v>11</v>
      </c>
      <c r="F111" s="28">
        <v>29</v>
      </c>
      <c r="G111" s="29">
        <f t="shared" si="44"/>
        <v>40</v>
      </c>
      <c r="H111" s="27">
        <v>10</v>
      </c>
      <c r="I111" s="28">
        <v>29</v>
      </c>
      <c r="J111" s="29">
        <f t="shared" si="40"/>
        <v>39</v>
      </c>
      <c r="K111" s="27">
        <v>8</v>
      </c>
      <c r="L111" s="28">
        <v>31</v>
      </c>
      <c r="M111" s="29">
        <f t="shared" si="42"/>
        <v>39</v>
      </c>
      <c r="N111" s="27">
        <f t="shared" si="51"/>
        <v>29</v>
      </c>
      <c r="O111" s="28">
        <f t="shared" si="51"/>
        <v>89</v>
      </c>
      <c r="P111" s="30">
        <f t="shared" si="43"/>
        <v>118</v>
      </c>
      <c r="Q111" s="31">
        <v>3</v>
      </c>
    </row>
    <row r="112" spans="1:17" s="3" customFormat="1" ht="14.25" customHeight="1">
      <c r="A112" s="139"/>
      <c r="B112" s="140"/>
      <c r="C112" s="32"/>
      <c r="D112" s="64" t="s">
        <v>97</v>
      </c>
      <c r="E112" s="20">
        <v>3</v>
      </c>
      <c r="F112" s="21">
        <v>37</v>
      </c>
      <c r="G112" s="22">
        <f t="shared" si="44"/>
        <v>40</v>
      </c>
      <c r="H112" s="20">
        <v>3</v>
      </c>
      <c r="I112" s="21">
        <v>37</v>
      </c>
      <c r="J112" s="22">
        <f t="shared" si="40"/>
        <v>40</v>
      </c>
      <c r="K112" s="20">
        <v>3</v>
      </c>
      <c r="L112" s="21">
        <v>37</v>
      </c>
      <c r="M112" s="22">
        <f t="shared" si="42"/>
        <v>40</v>
      </c>
      <c r="N112" s="20">
        <f t="shared" si="51"/>
        <v>9</v>
      </c>
      <c r="O112" s="21">
        <f t="shared" si="51"/>
        <v>111</v>
      </c>
      <c r="P112" s="23">
        <f t="shared" si="43"/>
        <v>120</v>
      </c>
      <c r="Q112" s="24">
        <v>3</v>
      </c>
    </row>
    <row r="113" spans="1:17" s="3" customFormat="1" ht="14.25" customHeight="1">
      <c r="A113" s="141"/>
      <c r="B113" s="142"/>
      <c r="C113" s="41" t="s">
        <v>7</v>
      </c>
      <c r="D113" s="42"/>
      <c r="E113" s="20">
        <f>SUM(E109:E112)</f>
        <v>20</v>
      </c>
      <c r="F113" s="21">
        <f>SUM(F109:F112)</f>
        <v>135</v>
      </c>
      <c r="G113" s="22">
        <f t="shared" si="44"/>
        <v>155</v>
      </c>
      <c r="H113" s="20">
        <f t="shared" ref="H113:I113" si="63">SUM(H109:H112)</f>
        <v>17</v>
      </c>
      <c r="I113" s="21">
        <f t="shared" si="63"/>
        <v>135</v>
      </c>
      <c r="J113" s="22">
        <f t="shared" si="40"/>
        <v>152</v>
      </c>
      <c r="K113" s="20">
        <f t="shared" ref="K113:L113" si="64">SUM(K109:K112)</f>
        <v>12</v>
      </c>
      <c r="L113" s="21">
        <f t="shared" si="64"/>
        <v>143</v>
      </c>
      <c r="M113" s="22">
        <f t="shared" si="42"/>
        <v>155</v>
      </c>
      <c r="N113" s="20">
        <f t="shared" si="51"/>
        <v>49</v>
      </c>
      <c r="O113" s="21">
        <f t="shared" si="51"/>
        <v>413</v>
      </c>
      <c r="P113" s="23">
        <f t="shared" si="43"/>
        <v>462</v>
      </c>
      <c r="Q113" s="24">
        <f>SUM(Q109:Q112)</f>
        <v>12</v>
      </c>
    </row>
    <row r="114" spans="1:17" s="3" customFormat="1" ht="14.25" customHeight="1">
      <c r="A114" s="133" t="s">
        <v>98</v>
      </c>
      <c r="B114" s="134"/>
      <c r="C114" s="18" t="s">
        <v>99</v>
      </c>
      <c r="D114" s="19"/>
      <c r="E114" s="20">
        <v>65</v>
      </c>
      <c r="F114" s="21">
        <v>95</v>
      </c>
      <c r="G114" s="22">
        <f t="shared" si="44"/>
        <v>160</v>
      </c>
      <c r="H114" s="20">
        <v>48</v>
      </c>
      <c r="I114" s="21">
        <v>111</v>
      </c>
      <c r="J114" s="22">
        <f t="shared" si="40"/>
        <v>159</v>
      </c>
      <c r="K114" s="20">
        <v>58</v>
      </c>
      <c r="L114" s="21">
        <v>96</v>
      </c>
      <c r="M114" s="22">
        <f t="shared" si="42"/>
        <v>154</v>
      </c>
      <c r="N114" s="20">
        <f t="shared" si="51"/>
        <v>171</v>
      </c>
      <c r="O114" s="21">
        <f t="shared" si="51"/>
        <v>302</v>
      </c>
      <c r="P114" s="23">
        <f t="shared" si="43"/>
        <v>473</v>
      </c>
      <c r="Q114" s="24">
        <v>12</v>
      </c>
    </row>
    <row r="115" spans="1:17" s="3" customFormat="1" ht="14.25" customHeight="1">
      <c r="A115" s="133" t="s">
        <v>100</v>
      </c>
      <c r="B115" s="134"/>
      <c r="C115" s="18" t="s">
        <v>99</v>
      </c>
      <c r="D115" s="19"/>
      <c r="E115" s="20">
        <v>77</v>
      </c>
      <c r="F115" s="21">
        <v>43</v>
      </c>
      <c r="G115" s="22">
        <f t="shared" si="44"/>
        <v>120</v>
      </c>
      <c r="H115" s="20">
        <v>70</v>
      </c>
      <c r="I115" s="21">
        <v>49</v>
      </c>
      <c r="J115" s="22">
        <f t="shared" si="40"/>
        <v>119</v>
      </c>
      <c r="K115" s="20">
        <v>67</v>
      </c>
      <c r="L115" s="21">
        <v>49</v>
      </c>
      <c r="M115" s="22">
        <f t="shared" si="42"/>
        <v>116</v>
      </c>
      <c r="N115" s="20">
        <f t="shared" si="51"/>
        <v>214</v>
      </c>
      <c r="O115" s="21">
        <f t="shared" si="51"/>
        <v>141</v>
      </c>
      <c r="P115" s="23">
        <f t="shared" si="43"/>
        <v>355</v>
      </c>
      <c r="Q115" s="24">
        <v>12</v>
      </c>
    </row>
    <row r="116" spans="1:17" s="3" customFormat="1" ht="14.25" customHeight="1">
      <c r="A116" s="133" t="s">
        <v>101</v>
      </c>
      <c r="B116" s="134"/>
      <c r="C116" s="18" t="s">
        <v>99</v>
      </c>
      <c r="D116" s="19"/>
      <c r="E116" s="20">
        <v>0</v>
      </c>
      <c r="F116" s="21">
        <v>0</v>
      </c>
      <c r="G116" s="22">
        <f t="shared" si="44"/>
        <v>0</v>
      </c>
      <c r="H116" s="20">
        <v>0</v>
      </c>
      <c r="I116" s="21">
        <v>0</v>
      </c>
      <c r="J116" s="22">
        <f t="shared" si="40"/>
        <v>0</v>
      </c>
      <c r="K116" s="20">
        <v>21</v>
      </c>
      <c r="L116" s="21">
        <v>76</v>
      </c>
      <c r="M116" s="22">
        <f t="shared" si="42"/>
        <v>97</v>
      </c>
      <c r="N116" s="20">
        <f t="shared" si="51"/>
        <v>21</v>
      </c>
      <c r="O116" s="21">
        <f t="shared" si="51"/>
        <v>76</v>
      </c>
      <c r="P116" s="23">
        <f t="shared" si="43"/>
        <v>97</v>
      </c>
      <c r="Q116" s="24">
        <v>3</v>
      </c>
    </row>
    <row r="117" spans="1:17" s="3" customFormat="1" ht="14.25" customHeight="1">
      <c r="A117" s="45" t="s">
        <v>102</v>
      </c>
      <c r="B117" s="75" t="s">
        <v>103</v>
      </c>
      <c r="C117" s="25" t="s">
        <v>104</v>
      </c>
      <c r="D117" s="65" t="s">
        <v>105</v>
      </c>
      <c r="E117" s="109">
        <v>40</v>
      </c>
      <c r="F117" s="67">
        <v>0</v>
      </c>
      <c r="G117" s="68">
        <f t="shared" si="44"/>
        <v>40</v>
      </c>
      <c r="H117" s="66">
        <v>40</v>
      </c>
      <c r="I117" s="67">
        <v>0</v>
      </c>
      <c r="J117" s="68">
        <f t="shared" si="40"/>
        <v>40</v>
      </c>
      <c r="K117" s="66">
        <v>0</v>
      </c>
      <c r="L117" s="67">
        <v>0</v>
      </c>
      <c r="M117" s="68">
        <f t="shared" si="42"/>
        <v>0</v>
      </c>
      <c r="N117" s="66">
        <f t="shared" si="51"/>
        <v>80</v>
      </c>
      <c r="O117" s="67">
        <f t="shared" si="51"/>
        <v>0</v>
      </c>
      <c r="P117" s="69">
        <f t="shared" si="43"/>
        <v>80</v>
      </c>
      <c r="Q117" s="77">
        <v>2</v>
      </c>
    </row>
    <row r="118" spans="1:17" s="3" customFormat="1" ht="14.25" customHeight="1">
      <c r="A118" s="52"/>
      <c r="B118" s="40"/>
      <c r="C118" s="40"/>
      <c r="D118" s="53" t="s">
        <v>106</v>
      </c>
      <c r="E118" s="54">
        <v>20</v>
      </c>
      <c r="F118" s="28">
        <v>0</v>
      </c>
      <c r="G118" s="29">
        <f t="shared" si="44"/>
        <v>20</v>
      </c>
      <c r="H118" s="27">
        <v>30</v>
      </c>
      <c r="I118" s="28">
        <v>1</v>
      </c>
      <c r="J118" s="29">
        <f t="shared" si="40"/>
        <v>31</v>
      </c>
      <c r="K118" s="27">
        <v>0</v>
      </c>
      <c r="L118" s="28">
        <v>0</v>
      </c>
      <c r="M118" s="29">
        <f t="shared" si="42"/>
        <v>0</v>
      </c>
      <c r="N118" s="27">
        <f t="shared" si="51"/>
        <v>50</v>
      </c>
      <c r="O118" s="28">
        <f t="shared" si="51"/>
        <v>1</v>
      </c>
      <c r="P118" s="30">
        <f t="shared" si="43"/>
        <v>51</v>
      </c>
      <c r="Q118" s="135">
        <v>3</v>
      </c>
    </row>
    <row r="119" spans="1:17" s="3" customFormat="1" ht="14.25" customHeight="1">
      <c r="A119" s="52"/>
      <c r="B119" s="40"/>
      <c r="C119" s="40"/>
      <c r="D119" s="53" t="s">
        <v>107</v>
      </c>
      <c r="E119" s="54">
        <v>16</v>
      </c>
      <c r="F119" s="28">
        <v>4</v>
      </c>
      <c r="G119" s="55">
        <f t="shared" si="44"/>
        <v>20</v>
      </c>
      <c r="H119" s="56">
        <v>26</v>
      </c>
      <c r="I119" s="28">
        <v>1</v>
      </c>
      <c r="J119" s="55">
        <f t="shared" si="40"/>
        <v>27</v>
      </c>
      <c r="K119" s="56">
        <v>0</v>
      </c>
      <c r="L119" s="28">
        <v>0</v>
      </c>
      <c r="M119" s="55">
        <f t="shared" si="42"/>
        <v>0</v>
      </c>
      <c r="N119" s="56">
        <f t="shared" si="51"/>
        <v>42</v>
      </c>
      <c r="O119" s="28">
        <f t="shared" si="51"/>
        <v>5</v>
      </c>
      <c r="P119" s="110">
        <f t="shared" si="43"/>
        <v>47</v>
      </c>
      <c r="Q119" s="135"/>
    </row>
    <row r="120" spans="1:17" s="3" customFormat="1" ht="14.25" customHeight="1">
      <c r="A120" s="52"/>
      <c r="B120" s="32"/>
      <c r="C120" s="18"/>
      <c r="D120" s="47" t="s">
        <v>29</v>
      </c>
      <c r="E120" s="35">
        <f>SUM(E117:E119)</f>
        <v>76</v>
      </c>
      <c r="F120" s="36">
        <f t="shared" ref="F120:Q120" si="65">SUM(F117:F119)</f>
        <v>4</v>
      </c>
      <c r="G120" s="37">
        <f t="shared" si="65"/>
        <v>80</v>
      </c>
      <c r="H120" s="35">
        <f t="shared" si="65"/>
        <v>96</v>
      </c>
      <c r="I120" s="36">
        <f t="shared" si="65"/>
        <v>2</v>
      </c>
      <c r="J120" s="37">
        <f t="shared" si="65"/>
        <v>98</v>
      </c>
      <c r="K120" s="35">
        <f t="shared" si="65"/>
        <v>0</v>
      </c>
      <c r="L120" s="36">
        <f t="shared" si="65"/>
        <v>0</v>
      </c>
      <c r="M120" s="37">
        <f t="shared" si="65"/>
        <v>0</v>
      </c>
      <c r="N120" s="35">
        <f t="shared" si="65"/>
        <v>172</v>
      </c>
      <c r="O120" s="36">
        <f t="shared" si="65"/>
        <v>6</v>
      </c>
      <c r="P120" s="38">
        <f t="shared" si="65"/>
        <v>178</v>
      </c>
      <c r="Q120" s="111">
        <f t="shared" si="65"/>
        <v>5</v>
      </c>
    </row>
    <row r="121" spans="1:17" s="3" customFormat="1" ht="14.25" customHeight="1">
      <c r="A121" s="52"/>
      <c r="B121" s="32" t="s">
        <v>108</v>
      </c>
      <c r="C121" s="18" t="s">
        <v>109</v>
      </c>
      <c r="D121" s="19"/>
      <c r="E121" s="20">
        <v>18</v>
      </c>
      <c r="F121" s="21">
        <v>55</v>
      </c>
      <c r="G121" s="22">
        <f t="shared" si="44"/>
        <v>73</v>
      </c>
      <c r="H121" s="20">
        <v>19</v>
      </c>
      <c r="I121" s="21">
        <v>60</v>
      </c>
      <c r="J121" s="22">
        <f t="shared" si="40"/>
        <v>79</v>
      </c>
      <c r="K121" s="20">
        <v>0</v>
      </c>
      <c r="L121" s="21">
        <v>0</v>
      </c>
      <c r="M121" s="22">
        <f t="shared" si="42"/>
        <v>0</v>
      </c>
      <c r="N121" s="20">
        <f t="shared" si="51"/>
        <v>37</v>
      </c>
      <c r="O121" s="21">
        <f t="shared" si="51"/>
        <v>115</v>
      </c>
      <c r="P121" s="23">
        <f t="shared" si="43"/>
        <v>152</v>
      </c>
      <c r="Q121" s="24">
        <v>4</v>
      </c>
    </row>
    <row r="122" spans="1:17" s="3" customFormat="1" ht="14.25" customHeight="1">
      <c r="A122" s="61"/>
      <c r="B122" s="18"/>
      <c r="C122" s="18" t="s">
        <v>13</v>
      </c>
      <c r="D122" s="19"/>
      <c r="E122" s="20">
        <f>SUM(E120:E121)</f>
        <v>94</v>
      </c>
      <c r="F122" s="21">
        <f t="shared" ref="F122:Q122" si="66">SUM(F120:F121)</f>
        <v>59</v>
      </c>
      <c r="G122" s="22">
        <f t="shared" si="66"/>
        <v>153</v>
      </c>
      <c r="H122" s="20">
        <f t="shared" si="66"/>
        <v>115</v>
      </c>
      <c r="I122" s="21">
        <f t="shared" si="66"/>
        <v>62</v>
      </c>
      <c r="J122" s="22">
        <f t="shared" si="66"/>
        <v>177</v>
      </c>
      <c r="K122" s="20">
        <f t="shared" si="66"/>
        <v>0</v>
      </c>
      <c r="L122" s="21">
        <f t="shared" si="66"/>
        <v>0</v>
      </c>
      <c r="M122" s="22">
        <f t="shared" si="66"/>
        <v>0</v>
      </c>
      <c r="N122" s="20">
        <f t="shared" si="66"/>
        <v>209</v>
      </c>
      <c r="O122" s="21">
        <f t="shared" si="66"/>
        <v>121</v>
      </c>
      <c r="P122" s="23">
        <f t="shared" si="66"/>
        <v>330</v>
      </c>
      <c r="Q122" s="24">
        <f t="shared" si="66"/>
        <v>9</v>
      </c>
    </row>
    <row r="123" spans="1:17" s="3" customFormat="1" ht="14.25" customHeight="1">
      <c r="A123" s="133" t="s">
        <v>110</v>
      </c>
      <c r="B123" s="134"/>
      <c r="C123" s="18" t="s">
        <v>109</v>
      </c>
      <c r="D123" s="19"/>
      <c r="E123" s="112">
        <v>35</v>
      </c>
      <c r="F123" s="21">
        <v>42</v>
      </c>
      <c r="G123" s="22">
        <f t="shared" si="44"/>
        <v>77</v>
      </c>
      <c r="H123" s="20">
        <v>42</v>
      </c>
      <c r="I123" s="21">
        <v>37</v>
      </c>
      <c r="J123" s="22">
        <f t="shared" si="40"/>
        <v>79</v>
      </c>
      <c r="K123" s="20">
        <v>31</v>
      </c>
      <c r="L123" s="21">
        <v>41</v>
      </c>
      <c r="M123" s="22">
        <f t="shared" si="42"/>
        <v>72</v>
      </c>
      <c r="N123" s="20">
        <f t="shared" si="51"/>
        <v>108</v>
      </c>
      <c r="O123" s="21">
        <f t="shared" si="51"/>
        <v>120</v>
      </c>
      <c r="P123" s="23">
        <f t="shared" si="43"/>
        <v>228</v>
      </c>
      <c r="Q123" s="24">
        <v>8</v>
      </c>
    </row>
    <row r="124" spans="1:17" s="3" customFormat="1" ht="20.25" customHeight="1" thickBot="1">
      <c r="A124" s="136" t="s">
        <v>111</v>
      </c>
      <c r="B124" s="137"/>
      <c r="C124" s="137"/>
      <c r="D124" s="138"/>
      <c r="E124" s="95">
        <f>SUM(E6,E7,E10,E13,E14,E15,E16,E17,E18,E19,E24,E25,E26,E27,E28,E29,E34,E35,E40,E44,E52,E56,E60,E65,E70,E76,E81,E86,E90,E93,E97,E100,E103,E108,E113,E114,E115,E116,E122,E123)</f>
        <v>3017</v>
      </c>
      <c r="F124" s="96">
        <f t="shared" ref="F124:P124" si="67">SUM(F6,F7,F10,F13,F14,F15,F16,F17,F18,F19,F24,F25,F26,F27,F28,F29,F34,F35,F40,F44,F52,F56,F60,F65,F70,F76,F81,F86,F90,F93,F97,F100,F103,F108,F113,F114,F115,F116,F122,F123)</f>
        <v>2745</v>
      </c>
      <c r="G124" s="97">
        <f t="shared" si="67"/>
        <v>5762</v>
      </c>
      <c r="H124" s="95">
        <f t="shared" si="67"/>
        <v>3067</v>
      </c>
      <c r="I124" s="96">
        <f t="shared" si="67"/>
        <v>2764</v>
      </c>
      <c r="J124" s="97">
        <f t="shared" si="67"/>
        <v>5831</v>
      </c>
      <c r="K124" s="95">
        <f t="shared" si="67"/>
        <v>3120</v>
      </c>
      <c r="L124" s="96">
        <f t="shared" si="67"/>
        <v>2891</v>
      </c>
      <c r="M124" s="97">
        <f t="shared" si="67"/>
        <v>6011</v>
      </c>
      <c r="N124" s="95">
        <f t="shared" si="67"/>
        <v>9204</v>
      </c>
      <c r="O124" s="96">
        <f t="shared" si="67"/>
        <v>8400</v>
      </c>
      <c r="P124" s="98">
        <f t="shared" si="67"/>
        <v>17604</v>
      </c>
      <c r="Q124" s="99">
        <f>SUM(Q6:Q123)-Q10-Q13-Q23-Q24-Q33- Q34-Q38-Q40-Q44-Q48-Q51-Q52-Q56-Q60-Q65-Q70-Q76-Q81-Q86-Q90-Q93-Q97-Q100-Q103-Q106-Q108-Q113-Q117-Q118-Q122</f>
        <v>470</v>
      </c>
    </row>
    <row r="125" spans="1:17" s="3" customFormat="1" ht="12.75" customHeight="1">
      <c r="A125" s="113"/>
      <c r="B125" s="113"/>
      <c r="C125" s="113"/>
      <c r="D125" s="113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5"/>
    </row>
    <row r="126" spans="1:17" s="3" customFormat="1" ht="21" customHeight="1" thickBot="1">
      <c r="A126" s="116" t="s">
        <v>112</v>
      </c>
      <c r="B126" s="11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14"/>
      <c r="Q126" s="115"/>
    </row>
    <row r="127" spans="1:17" s="3" customFormat="1" ht="14.25" customHeight="1">
      <c r="A127" s="4"/>
      <c r="B127" s="155" t="s">
        <v>3</v>
      </c>
      <c r="C127" s="8" t="s">
        <v>117</v>
      </c>
      <c r="D127" s="8" t="s">
        <v>117</v>
      </c>
      <c r="E127" s="8" t="s">
        <v>117</v>
      </c>
      <c r="F127" s="8" t="s">
        <v>117</v>
      </c>
      <c r="G127" s="8" t="s">
        <v>117</v>
      </c>
      <c r="H127" s="8" t="s">
        <v>117</v>
      </c>
      <c r="I127" s="8" t="s">
        <v>117</v>
      </c>
      <c r="J127" s="8" t="s">
        <v>117</v>
      </c>
      <c r="K127" s="8" t="s">
        <v>117</v>
      </c>
      <c r="L127" s="8" t="s">
        <v>117</v>
      </c>
      <c r="M127" s="8" t="s">
        <v>117</v>
      </c>
      <c r="N127" s="8" t="s">
        <v>117</v>
      </c>
      <c r="Q127" s="114"/>
    </row>
    <row r="128" spans="1:17" s="3" customFormat="1" ht="14.25" customHeight="1">
      <c r="A128" s="78"/>
      <c r="B128" s="156"/>
      <c r="C128" s="117" t="s">
        <v>118</v>
      </c>
      <c r="D128" s="117" t="s">
        <v>118</v>
      </c>
      <c r="E128" s="117" t="s">
        <v>118</v>
      </c>
      <c r="F128" s="154" t="s">
        <v>119</v>
      </c>
      <c r="G128" s="154" t="s">
        <v>119</v>
      </c>
      <c r="H128" s="154" t="s">
        <v>119</v>
      </c>
      <c r="I128" s="154" t="s">
        <v>120</v>
      </c>
      <c r="J128" s="154" t="s">
        <v>120</v>
      </c>
      <c r="K128" s="154" t="s">
        <v>120</v>
      </c>
      <c r="L128" s="118" t="s">
        <v>123</v>
      </c>
      <c r="M128" s="118" t="s">
        <v>123</v>
      </c>
      <c r="N128" s="118" t="s">
        <v>123</v>
      </c>
      <c r="Q128" s="114"/>
    </row>
    <row r="129" spans="1:18" s="3" customFormat="1" ht="14.25" customHeight="1">
      <c r="A129" s="119"/>
      <c r="B129" s="157"/>
      <c r="C129" s="120" t="s">
        <v>5</v>
      </c>
      <c r="D129" s="121" t="s">
        <v>6</v>
      </c>
      <c r="E129" s="120" t="s">
        <v>7</v>
      </c>
      <c r="F129" s="122" t="s">
        <v>5</v>
      </c>
      <c r="G129" s="121" t="s">
        <v>6</v>
      </c>
      <c r="H129" s="120" t="s">
        <v>7</v>
      </c>
      <c r="I129" s="122" t="s">
        <v>5</v>
      </c>
      <c r="J129" s="121" t="s">
        <v>6</v>
      </c>
      <c r="K129" s="120" t="s">
        <v>7</v>
      </c>
      <c r="L129" s="123" t="s">
        <v>5</v>
      </c>
      <c r="M129" s="121" t="s">
        <v>6</v>
      </c>
      <c r="N129" s="19" t="s">
        <v>7</v>
      </c>
      <c r="Q129" s="114"/>
    </row>
    <row r="130" spans="1:18" s="3" customFormat="1" ht="14.25" customHeight="1">
      <c r="A130" s="60"/>
      <c r="B130" s="160" t="s">
        <v>9</v>
      </c>
      <c r="C130" s="83">
        <f>SUM(E6:E8,E11,E14:E20,E25:E30,E35,)</f>
        <v>1410</v>
      </c>
      <c r="D130" s="84">
        <f>SUM(F6:F8,F11,F14:F20,F25:F30,F35,)</f>
        <v>1441</v>
      </c>
      <c r="E130" s="85">
        <f>C130+D130</f>
        <v>2851</v>
      </c>
      <c r="F130" s="124">
        <f>SUM(H6:H8,H11,H14:H20,H25:H30,H35,)</f>
        <v>1434</v>
      </c>
      <c r="G130" s="84">
        <f>SUM(I6:I8,I11,I14:I20,I25:I30,I35,)</f>
        <v>1440</v>
      </c>
      <c r="H130" s="85">
        <f>F130+G130</f>
        <v>2874</v>
      </c>
      <c r="I130" s="124">
        <f>SUM(K6:K8,K11,K14:K20,K25:K30,K35,)</f>
        <v>1455</v>
      </c>
      <c r="J130" s="84">
        <f>SUM(L6:L8,L11,L14:L20,L25:L30,L35,)</f>
        <v>1476</v>
      </c>
      <c r="K130" s="85">
        <f>I130+J130</f>
        <v>2931</v>
      </c>
      <c r="L130" s="125">
        <f>SUM(C130,F130,I130)</f>
        <v>4299</v>
      </c>
      <c r="M130" s="126">
        <f>SUM(D130,G130,J130)</f>
        <v>4357</v>
      </c>
      <c r="N130" s="127">
        <f>L130+M130</f>
        <v>8656</v>
      </c>
      <c r="Q130" s="114"/>
    </row>
    <row r="131" spans="1:18" s="3" customFormat="1" ht="14.25" customHeight="1">
      <c r="A131" s="60"/>
      <c r="B131" s="158" t="s">
        <v>15</v>
      </c>
      <c r="C131" s="125">
        <f>SUM(E12)</f>
        <v>73</v>
      </c>
      <c r="D131" s="126">
        <f>SUM(F12)</f>
        <v>47</v>
      </c>
      <c r="E131" s="128">
        <f t="shared" ref="E131:E137" si="68">C131+D131</f>
        <v>120</v>
      </c>
      <c r="F131" s="129">
        <f>SUM(H12)</f>
        <v>78</v>
      </c>
      <c r="G131" s="126">
        <f>SUM(I12)</f>
        <v>39</v>
      </c>
      <c r="H131" s="128">
        <f t="shared" ref="H131:H137" si="69">F131+G131</f>
        <v>117</v>
      </c>
      <c r="I131" s="129">
        <f>SUM(K12)</f>
        <v>74</v>
      </c>
      <c r="J131" s="126">
        <f>SUM(L12)</f>
        <v>41</v>
      </c>
      <c r="K131" s="128">
        <f t="shared" ref="K131:K137" si="70">I131+J131</f>
        <v>115</v>
      </c>
      <c r="L131" s="125">
        <f t="shared" ref="L131:M137" si="71">SUM(C131,F131,I131)</f>
        <v>225</v>
      </c>
      <c r="M131" s="126">
        <f t="shared" si="71"/>
        <v>127</v>
      </c>
      <c r="N131" s="127">
        <f>L131+M131</f>
        <v>352</v>
      </c>
      <c r="Q131" s="114"/>
    </row>
    <row r="132" spans="1:18" s="3" customFormat="1" ht="14.25" customHeight="1">
      <c r="A132" s="161" t="s">
        <v>113</v>
      </c>
      <c r="B132" s="158" t="s">
        <v>114</v>
      </c>
      <c r="C132" s="125">
        <f>SUM(E9)</f>
        <v>5</v>
      </c>
      <c r="D132" s="126">
        <f>SUM(F9)</f>
        <v>33</v>
      </c>
      <c r="E132" s="128">
        <f t="shared" si="68"/>
        <v>38</v>
      </c>
      <c r="F132" s="129">
        <f>SUM(H9)</f>
        <v>6</v>
      </c>
      <c r="G132" s="126">
        <f>SUM(I9)</f>
        <v>27</v>
      </c>
      <c r="H132" s="128">
        <f t="shared" si="69"/>
        <v>33</v>
      </c>
      <c r="I132" s="129">
        <f>SUM(K9)</f>
        <v>6</v>
      </c>
      <c r="J132" s="126">
        <f>SUM(L9)</f>
        <v>34</v>
      </c>
      <c r="K132" s="128">
        <f t="shared" si="70"/>
        <v>40</v>
      </c>
      <c r="L132" s="125">
        <f t="shared" si="71"/>
        <v>17</v>
      </c>
      <c r="M132" s="126">
        <f t="shared" si="71"/>
        <v>94</v>
      </c>
      <c r="N132" s="127">
        <f>L132+M132</f>
        <v>111</v>
      </c>
      <c r="Q132" s="114"/>
    </row>
    <row r="133" spans="1:18" s="3" customFormat="1" ht="14.25" customHeight="1">
      <c r="A133" s="161"/>
      <c r="B133" s="158" t="s">
        <v>41</v>
      </c>
      <c r="C133" s="125">
        <f>SUM(E36:E37,E41:E43,E45:E47,E53:E55,E57:E59)</f>
        <v>215</v>
      </c>
      <c r="D133" s="126">
        <f>SUM(F36:F37,F41:F43,F45:F47,F53:F55,F57:F59)</f>
        <v>193</v>
      </c>
      <c r="E133" s="128">
        <f>C133+D133</f>
        <v>408</v>
      </c>
      <c r="F133" s="129">
        <f>SUM(H36:H37,H41:H43,H45:H47,H53:H55,H57:H59)</f>
        <v>204</v>
      </c>
      <c r="G133" s="126">
        <f>SUM(I36:I37,I41:I43,I45:I47,I53:I55,I57:I59)</f>
        <v>207</v>
      </c>
      <c r="H133" s="128">
        <f t="shared" si="69"/>
        <v>411</v>
      </c>
      <c r="I133" s="129">
        <f>SUM(K36:K37,K41:K43,K45:K47,K53:K55,K57:K59)</f>
        <v>229</v>
      </c>
      <c r="J133" s="126">
        <f>SUM(L36:L37,L41:L43,L45:L47,L53:L55,L57:L59)</f>
        <v>195</v>
      </c>
      <c r="K133" s="128">
        <f t="shared" si="70"/>
        <v>424</v>
      </c>
      <c r="L133" s="125">
        <f>SUM(C133,F133,I133)</f>
        <v>648</v>
      </c>
      <c r="M133" s="126">
        <f>SUM(D133,G133,J133)</f>
        <v>595</v>
      </c>
      <c r="N133" s="127">
        <f>L133+M133</f>
        <v>1243</v>
      </c>
      <c r="Q133" s="114"/>
    </row>
    <row r="134" spans="1:18" s="3" customFormat="1" ht="14.25" customHeight="1">
      <c r="A134" s="161" t="s">
        <v>115</v>
      </c>
      <c r="B134" s="158" t="s">
        <v>67</v>
      </c>
      <c r="C134" s="125">
        <f>SUM(E61:E64,E66:E69,E71:E75,E77:E80,E82:E85,E117:E119)</f>
        <v>826</v>
      </c>
      <c r="D134" s="126">
        <f>SUM(F61:F64,F66:F69,F71:F75,F77:F80,F82:F85,F117:F119)</f>
        <v>93</v>
      </c>
      <c r="E134" s="128">
        <f t="shared" si="68"/>
        <v>919</v>
      </c>
      <c r="F134" s="129">
        <f>SUM(H61:H64,H66:H69,H71:H75,H77:H80,H82:H85,H117:H119)</f>
        <v>857</v>
      </c>
      <c r="G134" s="126">
        <f>SUM(I61:I64,I66:I69,I71:I75,I77:I80,I82:I85,I117:I119)</f>
        <v>98</v>
      </c>
      <c r="H134" s="128">
        <f t="shared" si="69"/>
        <v>955</v>
      </c>
      <c r="I134" s="129">
        <f>SUM(K61:K64,K66:K69,K71:K75,K77:K80,K82:K85,K117:K119)</f>
        <v>850</v>
      </c>
      <c r="J134" s="126">
        <f>SUM(L61:L64,L66:L69,L71:L75,L77:L80,L82:L85,L117:L119)</f>
        <v>94</v>
      </c>
      <c r="K134" s="128">
        <f t="shared" si="70"/>
        <v>944</v>
      </c>
      <c r="L134" s="125">
        <f t="shared" si="71"/>
        <v>2533</v>
      </c>
      <c r="M134" s="126">
        <f t="shared" si="71"/>
        <v>285</v>
      </c>
      <c r="N134" s="127">
        <f t="shared" ref="N134:N137" si="72">L134+M134</f>
        <v>2818</v>
      </c>
      <c r="Q134" s="114"/>
    </row>
    <row r="135" spans="1:18" s="3" customFormat="1" ht="14.25" customHeight="1">
      <c r="A135" s="161"/>
      <c r="B135" s="158" t="s">
        <v>82</v>
      </c>
      <c r="C135" s="125">
        <f>SUM(E21,E31:E32,E49:E50,E87:E89,E91:E92,E94:E96,E98:E99,E101:E102,E104:E105)</f>
        <v>261</v>
      </c>
      <c r="D135" s="126">
        <f>SUM(F21,F31:F32,F49:F50,F87:F89,F91:F92,F94:F96,F98:F99,F101:F102,F104:F105)</f>
        <v>500</v>
      </c>
      <c r="E135" s="128">
        <f>C135+D135</f>
        <v>761</v>
      </c>
      <c r="F135" s="129">
        <f>SUM(H21,H31:H32,H49:H50,H87:H89,H91:H92,H94:H96,H98:H99,H101:H102,H104:H105)</f>
        <v>290</v>
      </c>
      <c r="G135" s="126">
        <f>SUM(I21,I31:I32,I49:I50,I87:I89,I91:I92,I94:I96,I98:I99,I101:I102,I104:I105)</f>
        <v>483</v>
      </c>
      <c r="H135" s="128">
        <f t="shared" si="69"/>
        <v>773</v>
      </c>
      <c r="I135" s="129">
        <f>SUM(K21,K31:K32,K49:K50,K87:K89,K91:K92,K94:K96,K98:K99,K101:K102,K104:K105)</f>
        <v>303</v>
      </c>
      <c r="J135" s="126">
        <f>SUM(L21,L31:L32,L49:L50,L87:L89,L91:L92,L94:L96,L98:L99,L101:L102,L104:L105)</f>
        <v>582</v>
      </c>
      <c r="K135" s="128">
        <f t="shared" si="70"/>
        <v>885</v>
      </c>
      <c r="L135" s="125">
        <f t="shared" si="71"/>
        <v>854</v>
      </c>
      <c r="M135" s="126">
        <f t="shared" si="71"/>
        <v>1565</v>
      </c>
      <c r="N135" s="127">
        <f t="shared" si="72"/>
        <v>2419</v>
      </c>
      <c r="Q135" s="114"/>
    </row>
    <row r="136" spans="1:18" s="3" customFormat="1" ht="14.25" customHeight="1">
      <c r="A136" s="60"/>
      <c r="B136" s="158" t="s">
        <v>44</v>
      </c>
      <c r="C136" s="125">
        <f>SUM(E22,E39,E107,E109:E112)</f>
        <v>32</v>
      </c>
      <c r="D136" s="126">
        <f>SUM(F22,F39,F107,F109:F112)</f>
        <v>203</v>
      </c>
      <c r="E136" s="128">
        <f t="shared" si="68"/>
        <v>235</v>
      </c>
      <c r="F136" s="129">
        <f>SUM(H22,H39,H107,H109:H112)</f>
        <v>19</v>
      </c>
      <c r="G136" s="126">
        <f>SUM(I22,I39,I107,I109:I112)</f>
        <v>213</v>
      </c>
      <c r="H136" s="128">
        <f t="shared" si="69"/>
        <v>232</v>
      </c>
      <c r="I136" s="129">
        <f>SUM(K22,K39,K49:K50,K107,K109:K112)</f>
        <v>26</v>
      </c>
      <c r="J136" s="126">
        <f>SUM(L22,L39,L107,L109:L112)</f>
        <v>207</v>
      </c>
      <c r="K136" s="128">
        <f t="shared" si="70"/>
        <v>233</v>
      </c>
      <c r="L136" s="125">
        <f t="shared" si="71"/>
        <v>77</v>
      </c>
      <c r="M136" s="126">
        <f t="shared" si="71"/>
        <v>623</v>
      </c>
      <c r="N136" s="127">
        <f t="shared" si="72"/>
        <v>700</v>
      </c>
      <c r="Q136" s="114"/>
    </row>
    <row r="137" spans="1:18" s="3" customFormat="1" ht="14.25" customHeight="1" thickBot="1">
      <c r="A137" s="14"/>
      <c r="B137" s="159" t="s">
        <v>116</v>
      </c>
      <c r="C137" s="95">
        <f>SUM(E114:E116,E121,E123)</f>
        <v>195</v>
      </c>
      <c r="D137" s="96">
        <f>SUM(F114:F116,F121,F123)</f>
        <v>235</v>
      </c>
      <c r="E137" s="97">
        <f t="shared" si="68"/>
        <v>430</v>
      </c>
      <c r="F137" s="130">
        <f>SUM(H114:H116,H121,H123)</f>
        <v>179</v>
      </c>
      <c r="G137" s="96">
        <f>SUM(I114:I116,I121,I123)</f>
        <v>257</v>
      </c>
      <c r="H137" s="97">
        <f t="shared" si="69"/>
        <v>436</v>
      </c>
      <c r="I137" s="130">
        <f>SUM(K114:K116,K121,K123)</f>
        <v>177</v>
      </c>
      <c r="J137" s="96">
        <f>SUM(L114:L116,L121,L123)</f>
        <v>262</v>
      </c>
      <c r="K137" s="97">
        <f t="shared" si="70"/>
        <v>439</v>
      </c>
      <c r="L137" s="95">
        <f t="shared" si="71"/>
        <v>551</v>
      </c>
      <c r="M137" s="96">
        <f t="shared" si="71"/>
        <v>754</v>
      </c>
      <c r="N137" s="98">
        <f t="shared" si="72"/>
        <v>1305</v>
      </c>
      <c r="Q137" s="2"/>
    </row>
    <row r="138" spans="1:18" s="3" customFormat="1" ht="15" customHeight="1">
      <c r="A138" s="113"/>
      <c r="B138" s="113"/>
      <c r="C138" s="113"/>
      <c r="D138" s="113"/>
      <c r="E138" s="131"/>
      <c r="F138" s="131"/>
      <c r="P138" s="131"/>
    </row>
    <row r="139" spans="1:18" s="3" customFormat="1" ht="15" customHeight="1">
      <c r="A139" s="113"/>
      <c r="B139" s="113"/>
      <c r="C139" s="113"/>
      <c r="D139" s="113"/>
    </row>
    <row r="140" spans="1:18" s="3" customFormat="1" ht="15" customHeight="1">
      <c r="A140" s="113"/>
      <c r="B140" s="113"/>
      <c r="C140" s="113"/>
      <c r="D140" s="113"/>
    </row>
    <row r="141" spans="1:18" s="3" customFormat="1" ht="15" customHeight="1">
      <c r="A141" s="113"/>
      <c r="B141" s="113"/>
      <c r="C141" s="113"/>
      <c r="D141" s="113"/>
      <c r="R141" s="132"/>
    </row>
    <row r="142" spans="1:18" s="3" customFormat="1" ht="15" customHeight="1">
      <c r="A142" s="113"/>
      <c r="B142" s="113"/>
      <c r="C142" s="113"/>
      <c r="D142" s="113"/>
      <c r="R142" s="132"/>
    </row>
    <row r="143" spans="1:18" s="3" customFormat="1" ht="15" customHeight="1">
      <c r="A143" s="113"/>
      <c r="B143" s="113"/>
      <c r="C143" s="113"/>
      <c r="D143" s="113"/>
      <c r="R143" s="132"/>
    </row>
    <row r="144" spans="1:18" s="3" customFormat="1" ht="15" customHeight="1">
      <c r="A144" s="113"/>
      <c r="B144" s="113"/>
      <c r="C144" s="113"/>
      <c r="D144" s="113"/>
      <c r="R144" s="132"/>
    </row>
    <row r="145" spans="1:18" s="3" customFormat="1" ht="15" customHeight="1">
      <c r="A145" s="113"/>
      <c r="B145" s="113"/>
      <c r="C145" s="113"/>
      <c r="D145" s="113"/>
      <c r="R145" s="132"/>
    </row>
    <row r="146" spans="1:18" s="3" customFormat="1" ht="15" customHeight="1">
      <c r="A146" s="113"/>
      <c r="B146" s="113"/>
      <c r="C146" s="113"/>
      <c r="D146" s="113"/>
      <c r="R146" s="132"/>
    </row>
    <row r="147" spans="1:18" s="3" customFormat="1" ht="15" customHeight="1">
      <c r="A147" s="113"/>
      <c r="B147" s="113"/>
      <c r="C147" s="113"/>
      <c r="D147" s="113"/>
      <c r="R147" s="132"/>
    </row>
    <row r="148" spans="1:18" s="3" customFormat="1" ht="15" customHeight="1">
      <c r="A148" s="113"/>
      <c r="B148" s="113"/>
      <c r="C148" s="113"/>
      <c r="D148" s="113"/>
      <c r="R148" s="132"/>
    </row>
    <row r="149" spans="1:18" s="3" customFormat="1" ht="15" customHeight="1">
      <c r="A149" s="113"/>
      <c r="B149" s="113"/>
      <c r="C149" s="113"/>
      <c r="D149" s="113"/>
      <c r="R149" s="132"/>
    </row>
    <row r="150" spans="1:18" s="3" customFormat="1" ht="15" customHeight="1">
      <c r="A150" s="113"/>
      <c r="B150" s="113"/>
      <c r="C150" s="113"/>
      <c r="D150" s="113"/>
    </row>
    <row r="151" spans="1:18" s="3" customFormat="1" ht="15" customHeight="1">
      <c r="A151" s="113"/>
      <c r="B151" s="113"/>
      <c r="C151" s="113"/>
      <c r="D151" s="113"/>
    </row>
    <row r="152" spans="1:18" s="3" customFormat="1" ht="15" customHeight="1">
      <c r="A152" s="113"/>
      <c r="B152" s="113"/>
      <c r="C152" s="113"/>
      <c r="D152" s="113"/>
    </row>
    <row r="153" spans="1:18" s="3" customFormat="1" ht="15" customHeight="1">
      <c r="A153" s="113"/>
      <c r="B153" s="113"/>
      <c r="C153" s="113"/>
      <c r="D153" s="113"/>
    </row>
    <row r="154" spans="1:18" s="3" customFormat="1" ht="15" customHeight="1">
      <c r="A154" s="113"/>
      <c r="B154" s="113"/>
      <c r="C154" s="113"/>
      <c r="D154" s="113"/>
    </row>
    <row r="155" spans="1:18" s="3" customFormat="1" ht="15" customHeight="1">
      <c r="A155" s="113"/>
      <c r="B155" s="113"/>
      <c r="C155" s="113"/>
      <c r="D155" s="113"/>
    </row>
    <row r="156" spans="1:18" s="3" customFormat="1" ht="15" customHeight="1">
      <c r="A156" s="113"/>
      <c r="B156" s="113"/>
      <c r="C156" s="113"/>
      <c r="D156" s="113"/>
    </row>
    <row r="157" spans="1:18" s="3" customFormat="1" ht="15" customHeight="1">
      <c r="A157" s="113"/>
      <c r="B157" s="113"/>
      <c r="C157" s="113"/>
      <c r="D157" s="113"/>
    </row>
    <row r="158" spans="1:18" s="3" customFormat="1" ht="15" customHeight="1">
      <c r="A158" s="113"/>
      <c r="B158" s="113"/>
      <c r="C158" s="113"/>
      <c r="D158" s="113"/>
    </row>
    <row r="159" spans="1:18" s="3" customFormat="1" ht="15" customHeight="1">
      <c r="A159" s="113"/>
      <c r="B159" s="113"/>
      <c r="C159" s="113"/>
      <c r="D159" s="113"/>
    </row>
    <row r="160" spans="1:18" s="3" customFormat="1" ht="15" customHeight="1">
      <c r="A160" s="113"/>
      <c r="B160" s="113"/>
      <c r="C160" s="113"/>
      <c r="D160" s="113"/>
    </row>
    <row r="161" spans="1:17" s="3" customFormat="1" ht="15" customHeight="1">
      <c r="A161" s="113"/>
      <c r="B161" s="113"/>
      <c r="C161" s="113"/>
      <c r="D161" s="113"/>
    </row>
    <row r="162" spans="1:17" s="3" customFormat="1" ht="15" customHeight="1">
      <c r="A162" s="113"/>
      <c r="B162" s="113"/>
      <c r="C162" s="113"/>
      <c r="D162" s="113"/>
    </row>
    <row r="163" spans="1:17" s="3" customFormat="1" ht="15" customHeight="1">
      <c r="A163" s="113"/>
      <c r="B163" s="113"/>
      <c r="C163" s="113"/>
      <c r="D163" s="113"/>
    </row>
    <row r="164" spans="1:17" s="3" customFormat="1" ht="15" customHeight="1">
      <c r="A164" s="113"/>
      <c r="B164" s="113"/>
      <c r="C164" s="113"/>
      <c r="D164" s="113"/>
    </row>
    <row r="165" spans="1:17" s="3" customFormat="1" ht="15" customHeight="1">
      <c r="A165" s="113"/>
      <c r="B165" s="113"/>
      <c r="C165" s="113"/>
      <c r="D165" s="113"/>
    </row>
    <row r="166" spans="1:17" s="3" customFormat="1" ht="15" customHeight="1">
      <c r="A166" s="113"/>
      <c r="B166" s="113"/>
      <c r="C166" s="113"/>
      <c r="D166" s="113"/>
    </row>
    <row r="167" spans="1:17" s="3" customFormat="1" ht="15" customHeight="1">
      <c r="A167" s="113"/>
      <c r="B167" s="113"/>
      <c r="C167" s="113"/>
      <c r="D167" s="113"/>
    </row>
    <row r="168" spans="1:17" s="3" customFormat="1" ht="15" customHeight="1">
      <c r="A168" s="113"/>
      <c r="B168" s="113"/>
      <c r="C168" s="113"/>
      <c r="D168" s="113"/>
    </row>
    <row r="169" spans="1:17" s="3" customFormat="1" ht="15" customHeight="1">
      <c r="A169" s="113"/>
      <c r="B169" s="113"/>
      <c r="C169" s="113"/>
      <c r="D169" s="113"/>
    </row>
    <row r="170" spans="1:17" s="3" customFormat="1" ht="15" customHeight="1">
      <c r="A170" s="113"/>
      <c r="B170" s="113"/>
      <c r="C170" s="113"/>
      <c r="D170" s="113"/>
    </row>
    <row r="171" spans="1:17" s="3" customFormat="1" ht="15" customHeight="1">
      <c r="A171" s="113"/>
      <c r="B171" s="113"/>
      <c r="C171" s="113"/>
      <c r="D171" s="113"/>
    </row>
    <row r="172" spans="1:17" s="3" customFormat="1" ht="15" customHeight="1">
      <c r="A172" s="113"/>
      <c r="B172" s="113"/>
      <c r="C172" s="113"/>
      <c r="D172" s="113"/>
    </row>
    <row r="173" spans="1:17" s="3" customFormat="1" ht="15" customHeight="1">
      <c r="A173" s="113"/>
      <c r="B173" s="113"/>
      <c r="C173" s="113"/>
      <c r="D173" s="113"/>
    </row>
    <row r="174" spans="1:17" s="3" customFormat="1" ht="15" customHeight="1">
      <c r="A174" s="113"/>
      <c r="B174" s="113"/>
      <c r="C174" s="113"/>
      <c r="D174" s="113"/>
    </row>
    <row r="175" spans="1:17" s="3" customFormat="1" ht="15" customHeight="1">
      <c r="A175" s="113"/>
      <c r="B175" s="113"/>
      <c r="C175" s="113"/>
      <c r="D175" s="113"/>
    </row>
    <row r="176" spans="1:17" s="3" customFormat="1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s="3" customFormat="1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</sheetData>
  <mergeCells count="97">
    <mergeCell ref="A4:B4"/>
    <mergeCell ref="A6:B6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35:B35"/>
    <mergeCell ref="A36:B36"/>
    <mergeCell ref="A37:B37"/>
    <mergeCell ref="A38:B38"/>
    <mergeCell ref="A39:B39"/>
    <mergeCell ref="A40:B40"/>
    <mergeCell ref="A19:B19"/>
    <mergeCell ref="A25:B25"/>
    <mergeCell ref="A26:B26"/>
    <mergeCell ref="A27:B27"/>
    <mergeCell ref="A28:B28"/>
    <mergeCell ref="A29:B29"/>
    <mergeCell ref="A55:B55"/>
    <mergeCell ref="A56:B56"/>
    <mergeCell ref="A57:B57"/>
    <mergeCell ref="A58:B58"/>
    <mergeCell ref="A59:B59"/>
    <mergeCell ref="A60:B60"/>
    <mergeCell ref="A41:B41"/>
    <mergeCell ref="A42:B42"/>
    <mergeCell ref="A43:B43"/>
    <mergeCell ref="A44:B44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Q83:Q84"/>
    <mergeCell ref="A84:B84"/>
    <mergeCell ref="A73:B73"/>
    <mergeCell ref="A74:B74"/>
    <mergeCell ref="A75:B75"/>
    <mergeCell ref="A76:B76"/>
    <mergeCell ref="A77:B77"/>
    <mergeCell ref="A78:B78"/>
    <mergeCell ref="A92:B92"/>
    <mergeCell ref="A93:B93"/>
    <mergeCell ref="A94:B94"/>
    <mergeCell ref="A95:B95"/>
    <mergeCell ref="A96:B96"/>
    <mergeCell ref="A97:B97"/>
    <mergeCell ref="A85:B85"/>
    <mergeCell ref="A86:B86"/>
    <mergeCell ref="A87:B87"/>
    <mergeCell ref="A89:B89"/>
    <mergeCell ref="A90:B90"/>
    <mergeCell ref="A91:B91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116:B116"/>
    <mergeCell ref="Q118:Q119"/>
    <mergeCell ref="A123:B123"/>
    <mergeCell ref="A124:D124"/>
    <mergeCell ref="A110:B110"/>
    <mergeCell ref="A111:B111"/>
    <mergeCell ref="A112:B112"/>
    <mergeCell ref="A113:B113"/>
    <mergeCell ref="A114:B114"/>
    <mergeCell ref="A115:B11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po-no</cp:lastModifiedBy>
  <dcterms:created xsi:type="dcterms:W3CDTF">2020-10-06T03:29:01Z</dcterms:created>
  <dcterms:modified xsi:type="dcterms:W3CDTF">2020-10-22T00:35:23Z</dcterms:modified>
</cp:coreProperties>
</file>