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205984\Desktop\"/>
    </mc:Choice>
  </mc:AlternateContent>
  <xr:revisionPtr revIDLastSave="0" documentId="13_ncr:1_{FA6FA258-D7C7-4574-805D-90F8D01E9154}" xr6:coauthVersionLast="36" xr6:coauthVersionMax="36" xr10:uidLastSave="{00000000-0000-0000-0000-000000000000}"/>
  <workbookProtection workbookPassword="DBB6" lockStructure="1"/>
  <bookViews>
    <workbookView xWindow="0" yWindow="0" windowWidth="19200" windowHeight="7092" firstSheet="36" activeTab="36" xr2:uid="{00000000-000D-0000-FFFF-FFFF00000000}"/>
  </bookViews>
  <sheets>
    <sheet name="ｼﾝ・指標(221013～221201)" sheetId="80" state="hidden" r:id="rId1"/>
    <sheet name="ｼﾝ・指標(220920～) " sheetId="79" state="hidden" r:id="rId2"/>
    <sheet name="ｼﾝ・指標(疑似症患者数含む) " sheetId="75" state="hidden" r:id="rId3"/>
    <sheet name="新指標(210604～)" sheetId="46" state="hidden" r:id="rId4"/>
    <sheet name="7月（入力用）" sheetId="2" state="hidden" r:id="rId5"/>
    <sheet name="8月（入力用）" sheetId="1" state="hidden" r:id="rId6"/>
    <sheet name="9月（入力用）" sheetId="13" state="hidden" r:id="rId7"/>
    <sheet name="10月（入力用）" sheetId="19" state="hidden" r:id="rId8"/>
    <sheet name="11月（入力用）" sheetId="20" state="hidden" r:id="rId9"/>
    <sheet name="12月（入力用）" sheetId="22" state="hidden" r:id="rId10"/>
    <sheet name="R3-01（入力用）" sheetId="23" state="hidden" r:id="rId11"/>
    <sheet name="R3-02（入力用）" sheetId="25" state="hidden" r:id="rId12"/>
    <sheet name="R3-03（入力用）" sheetId="27" state="hidden" r:id="rId13"/>
    <sheet name="R3-04（入力用）" sheetId="29" state="hidden" r:id="rId14"/>
    <sheet name="R3-05（入力用）" sheetId="31" state="hidden" r:id="rId15"/>
    <sheet name="R3-06（入力用）" sheetId="32" state="hidden" r:id="rId16"/>
    <sheet name="R3-07（入力用）" sheetId="33" state="hidden" r:id="rId17"/>
    <sheet name="R3-08（入力用）" sheetId="35" state="hidden" r:id="rId18"/>
    <sheet name="R3-09（入力用）" sheetId="36" state="hidden" r:id="rId19"/>
    <sheet name="R3-10（入力用）" sheetId="37" state="hidden" r:id="rId20"/>
    <sheet name="R3-11（入力用）" sheetId="38" state="hidden" r:id="rId21"/>
    <sheet name="R3-12（入力用）" sheetId="39" state="hidden" r:id="rId22"/>
    <sheet name="R4-01（入力用）" sheetId="40" state="hidden" r:id="rId23"/>
    <sheet name="R4-02（入力用）" sheetId="42" state="hidden" r:id="rId24"/>
    <sheet name="R4-03（入力用）" sheetId="43" state="hidden" r:id="rId25"/>
    <sheet name="R4-04（入力用）" sheetId="58" state="hidden" r:id="rId26"/>
    <sheet name="R4-05（入力用）" sheetId="59" state="hidden" r:id="rId27"/>
    <sheet name="R4-06（入力用）" sheetId="60" state="hidden" r:id="rId28"/>
    <sheet name="R4-07（入力用）" sheetId="61" state="hidden" r:id="rId29"/>
    <sheet name="R4-08（入力用）" sheetId="62" state="hidden" r:id="rId30"/>
    <sheet name="R4-09（入力用）" sheetId="63" state="hidden" r:id="rId31"/>
    <sheet name="R4-10（入力用）" sheetId="64" state="hidden" r:id="rId32"/>
    <sheet name="R4-11（入力用）" sheetId="65" state="hidden" r:id="rId33"/>
    <sheet name="R4-12（入力用）" sheetId="66" state="hidden" r:id="rId34"/>
    <sheet name="R5-01（入力用）" sheetId="67" state="hidden" r:id="rId35"/>
    <sheet name="R5-02（入力用）" sheetId="68" state="hidden" r:id="rId36"/>
    <sheet name="R5-04" sheetId="76" r:id="rId37"/>
    <sheet name="R5-06（入力用)" sheetId="86" state="hidden" r:id="rId38"/>
    <sheet name="R5-07（入力用)" sheetId="87" state="hidden" r:id="rId39"/>
    <sheet name="R5-08（入力用)" sheetId="89" state="hidden" r:id="rId40"/>
    <sheet name="R5-09（入力用)" sheetId="90" state="hidden" r:id="rId41"/>
    <sheet name="R5-10（入力用)" sheetId="91" state="hidden" r:id="rId42"/>
    <sheet name="R5-11（入力用)" sheetId="92" state="hidden" r:id="rId43"/>
    <sheet name="R5-12（入力用)" sheetId="93" state="hidden" r:id="rId44"/>
    <sheet name="R6-1（入力用)" sheetId="94" state="hidden" r:id="rId45"/>
    <sheet name="R6-2（入力用)" sheetId="95" state="hidden" r:id="rId46"/>
    <sheet name="R6-3（入力用)" sheetId="97" state="hidden" r:id="rId47"/>
    <sheet name="グラフ用 (4)" sheetId="48" state="hidden" r:id="rId48"/>
    <sheet name="グラフ用 (5)" sheetId="55" state="hidden" r:id="rId49"/>
    <sheet name="まん防終了" sheetId="54" state="hidden" r:id="rId50"/>
    <sheet name="実効再生産数・発症日(週次)" sheetId="49" state="hidden" r:id="rId51"/>
    <sheet name="⑥感染経路不明な者の割合(HP)" sheetId="12" state="hidden" r:id="rId52"/>
    <sheet name="210910まん防延長用" sheetId="47" state="hidden" r:id="rId53"/>
    <sheet name="①－２　現在確保病床の占有率" sheetId="15" state="hidden" r:id="rId54"/>
    <sheet name="①－４　重症者用の現在確保病床の占有率" sheetId="16" state="hidden" r:id="rId55"/>
    <sheet name="⑤感染者数の比較" sheetId="17" state="hidden" r:id="rId56"/>
    <sheet name="入院者病床推移" sheetId="56" state="hidden" r:id="rId57"/>
    <sheet name="レク用資料" sheetId="72" state="hidden" r:id="rId58"/>
    <sheet name="ｼﾝ・指標(211125～)" sheetId="51" state="hidden" r:id="rId59"/>
  </sheets>
  <definedNames>
    <definedName name="_xlnm._FilterDatabase" localSheetId="47" hidden="1">'グラフ用 (4)'!$A$4:$ASR$7</definedName>
    <definedName name="_xlnm.Print_Area" localSheetId="7">'10月（入力用）'!$B$4:$AK$37</definedName>
    <definedName name="_xlnm.Print_Area" localSheetId="8">'11月（入力用）'!$B$4:$AJ$37</definedName>
    <definedName name="_xlnm.Print_Area" localSheetId="9">'12月（入力用）'!$B$4:$AK$37</definedName>
    <definedName name="_xlnm.Print_Area" localSheetId="4">'7月（入力用）'!$B$4:$AJ$37</definedName>
    <definedName name="_xlnm.Print_Area" localSheetId="5">'8月（入力用）'!$B$4:$AJ$37</definedName>
    <definedName name="_xlnm.Print_Area" localSheetId="6">'9月（入力用）'!$B$4:$AJ$37</definedName>
    <definedName name="_xlnm.Print_Area" localSheetId="10">'R3-01（入力用）'!$B$4:$AK$38</definedName>
    <definedName name="_xlnm.Print_Area" localSheetId="11">'R3-02（入力用）'!$B$4:$AH$38</definedName>
    <definedName name="_xlnm.Print_Area" localSheetId="12">'R3-03（入力用）'!$B$4:$AK$38</definedName>
    <definedName name="_xlnm.Print_Area" localSheetId="13">'R3-04（入力用）'!$B$4:$AJ$38</definedName>
    <definedName name="_xlnm.Print_Area" localSheetId="14">'R3-05（入力用）'!$B$4:$AK$38</definedName>
    <definedName name="_xlnm.Print_Area" localSheetId="15">'R3-06（入力用）'!$B$4:$AJ$38</definedName>
    <definedName name="_xlnm.Print_Area" localSheetId="16">'R3-07（入力用）'!$B$4:$AK$38</definedName>
    <definedName name="_xlnm.Print_Area" localSheetId="17">'R3-08（入力用）'!$B$4:$AK$38</definedName>
    <definedName name="_xlnm.Print_Area" localSheetId="18">'R3-09（入力用）'!$B$4:$AJ$38</definedName>
    <definedName name="_xlnm.Print_Area" localSheetId="19">'R3-10（入力用）'!$B$4:$AK$38</definedName>
    <definedName name="_xlnm.Print_Area" localSheetId="20">'R3-11（入力用）'!$B$4:$AJ$38</definedName>
    <definedName name="_xlnm.Print_Area" localSheetId="21">'R3-12（入力用）'!$B$4:$AK$38</definedName>
    <definedName name="_xlnm.Print_Area" localSheetId="22">'R4-01（入力用）'!$B$4:$AK$38</definedName>
    <definedName name="_xlnm.Print_Area" localSheetId="23">'R4-02（入力用）'!$B$4:$AH$38</definedName>
    <definedName name="_xlnm.Print_Area" localSheetId="24">'R4-03（入力用）'!$B$4:$AK$38</definedName>
    <definedName name="_xlnm.Print_Area" localSheetId="25">'R4-04（入力用）'!$A$1:$AJ$38</definedName>
    <definedName name="_xlnm.Print_Area" localSheetId="26">'R4-05（入力用）'!$B$4:$AK$38</definedName>
    <definedName name="_xlnm.Print_Area" localSheetId="27">'R4-06（入力用）'!$B$4:$AJ$38</definedName>
    <definedName name="_xlnm.Print_Area" localSheetId="28">'R4-07（入力用）'!$B$4:$AK$38</definedName>
    <definedName name="_xlnm.Print_Area" localSheetId="29">'R4-08（入力用）'!$B$4:$AK$39</definedName>
    <definedName name="_xlnm.Print_Area" localSheetId="30">'R4-09（入力用）'!$B$4:$AJ$39</definedName>
    <definedName name="_xlnm.Print_Area" localSheetId="31">'R4-10（入力用）'!$B$4:$AK$37</definedName>
    <definedName name="_xlnm.Print_Area" localSheetId="32">'R4-11（入力用）'!$B$4:$AJ$37</definedName>
    <definedName name="_xlnm.Print_Area" localSheetId="33">'R4-12（入力用）'!$B$4:$AJ$37</definedName>
    <definedName name="_xlnm.Print_Area" localSheetId="34">'R5-01（入力用）'!$B$4:$AJ$37</definedName>
    <definedName name="_xlnm.Print_Area" localSheetId="35">'R5-02（入力用）'!$B$4:$AG$37</definedName>
    <definedName name="_xlnm.Print_Area" localSheetId="36">'R5-04'!$A$1:$Q$33</definedName>
    <definedName name="_xlnm.Print_Area" localSheetId="37">'R5-06（入力用)'!$A$1:$AI$33</definedName>
    <definedName name="_xlnm.Print_Area" localSheetId="38">'R5-07（入力用)'!$A$1:$AJ$33</definedName>
    <definedName name="_xlnm.Print_Area" localSheetId="39">'R5-08（入力用)'!$A$1:$AJ$33</definedName>
    <definedName name="_xlnm.Print_Area" localSheetId="40">'R5-09（入力用)'!$A$1:$AI$33</definedName>
    <definedName name="_xlnm.Print_Area" localSheetId="41">'R5-10（入力用)'!$A$1:$AJ$33</definedName>
    <definedName name="_xlnm.Print_Area" localSheetId="42">'R5-11（入力用)'!$A$1:$AI$33</definedName>
    <definedName name="_xlnm.Print_Area" localSheetId="43">'R5-12（入力用)'!$A$1:$AJ$33</definedName>
    <definedName name="_xlnm.Print_Area" localSheetId="44">'R6-1（入力用)'!$A$1:$AJ$33</definedName>
    <definedName name="_xlnm.Print_Area" localSheetId="45">'R6-2（入力用)'!$A$1:$AH$33</definedName>
    <definedName name="_xlnm.Print_Area" localSheetId="46">'R6-3（入力用)'!$A$1:$AJ$33</definedName>
    <definedName name="_xlnm.Print_Area" localSheetId="58">'ｼﾝ・指標(211125～)'!$A$4:$W$21</definedName>
    <definedName name="_xlnm.Print_Area" localSheetId="1">'ｼﾝ・指標(220920～) '!$A$4:$X$25</definedName>
    <definedName name="_xlnm.Print_Area" localSheetId="0">'ｼﾝ・指標(221013～221201)'!$A$4:$X$28</definedName>
    <definedName name="_xlnm.Print_Area" localSheetId="2">'ｼﾝ・指標(疑似症患者数含む) '!$A$4:$X$25</definedName>
    <definedName name="_xlnm.Print_Area" localSheetId="49">まん防終了!$A$4:$W$22</definedName>
    <definedName name="_xlnm.Print_Area" localSheetId="3">'新指標(210604～)'!$A$4:$U$21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1" i="68" l="1"/>
  <c r="AI34" i="97" l="1"/>
  <c r="AJ34" i="97"/>
  <c r="AH34" i="97"/>
  <c r="AG34" i="97"/>
  <c r="AF34" i="97"/>
  <c r="AE34" i="97"/>
  <c r="AD34" i="97"/>
  <c r="AC34" i="97"/>
  <c r="AB34" i="97"/>
  <c r="AA34" i="97"/>
  <c r="Z34" i="97"/>
  <c r="Y34" i="97"/>
  <c r="X34" i="97"/>
  <c r="W34" i="97"/>
  <c r="V34" i="97"/>
  <c r="U34" i="97"/>
  <c r="T34" i="97"/>
  <c r="S34" i="97"/>
  <c r="R34" i="97"/>
  <c r="Q34" i="97"/>
  <c r="P34" i="97"/>
  <c r="O34" i="97"/>
  <c r="N34" i="97"/>
  <c r="M34" i="97"/>
  <c r="L34" i="97"/>
  <c r="K34" i="97"/>
  <c r="J34" i="97"/>
  <c r="I34" i="97"/>
  <c r="H34" i="97"/>
  <c r="G34" i="97"/>
  <c r="F34" i="97"/>
  <c r="K19" i="97"/>
  <c r="K31" i="97" s="1"/>
  <c r="J19" i="97"/>
  <c r="J31" i="97" s="1"/>
  <c r="I19" i="97"/>
  <c r="H19" i="97"/>
  <c r="H31" i="97" s="1"/>
  <c r="G19" i="97"/>
  <c r="G31" i="97" s="1"/>
  <c r="F19" i="97"/>
  <c r="F31" i="97" s="1"/>
  <c r="K16" i="97"/>
  <c r="J16" i="97"/>
  <c r="I16" i="97"/>
  <c r="H16" i="97"/>
  <c r="G16" i="97"/>
  <c r="F16" i="97"/>
  <c r="K14" i="97"/>
  <c r="J14" i="97"/>
  <c r="I14" i="97"/>
  <c r="H14" i="97"/>
  <c r="G14" i="97"/>
  <c r="F14" i="97"/>
  <c r="AJ29" i="97"/>
  <c r="AJ28" i="97"/>
  <c r="AJ27" i="97"/>
  <c r="AJ26" i="97"/>
  <c r="AJ25" i="97"/>
  <c r="AJ19" i="97"/>
  <c r="AJ31" i="97" s="1"/>
  <c r="AJ16" i="97"/>
  <c r="AJ14" i="97"/>
  <c r="AI29" i="97"/>
  <c r="AI28" i="97"/>
  <c r="AI27" i="97"/>
  <c r="AI26" i="97"/>
  <c r="AI25" i="97"/>
  <c r="AI19" i="97"/>
  <c r="AI31" i="97" s="1"/>
  <c r="AI16" i="97"/>
  <c r="AI14" i="97"/>
  <c r="AH29" i="97"/>
  <c r="AG29" i="97"/>
  <c r="AF29" i="97"/>
  <c r="AE29" i="97"/>
  <c r="AD29" i="97"/>
  <c r="AC29" i="97"/>
  <c r="AB29" i="97"/>
  <c r="AA29" i="97"/>
  <c r="Z29" i="97"/>
  <c r="Y29" i="97"/>
  <c r="X29" i="97"/>
  <c r="W29" i="97"/>
  <c r="V29" i="97"/>
  <c r="U29" i="97"/>
  <c r="T29" i="97"/>
  <c r="S29" i="97"/>
  <c r="R29" i="97"/>
  <c r="Q29" i="97"/>
  <c r="P29" i="97"/>
  <c r="O29" i="97"/>
  <c r="N29" i="97"/>
  <c r="M29" i="97"/>
  <c r="L29" i="97"/>
  <c r="K29" i="97"/>
  <c r="J29" i="97"/>
  <c r="I29" i="97"/>
  <c r="H29" i="97"/>
  <c r="G29" i="97"/>
  <c r="F29" i="97"/>
  <c r="AH28" i="97"/>
  <c r="AG28" i="97"/>
  <c r="AF28" i="97"/>
  <c r="AE28" i="97"/>
  <c r="AD28" i="97"/>
  <c r="AC28" i="97"/>
  <c r="AB28" i="97"/>
  <c r="AA28" i="97"/>
  <c r="Z28" i="97"/>
  <c r="Y28" i="97"/>
  <c r="X28" i="97"/>
  <c r="W28" i="97"/>
  <c r="V28" i="97"/>
  <c r="U28" i="97"/>
  <c r="T28" i="97"/>
  <c r="S28" i="97"/>
  <c r="R28" i="97"/>
  <c r="Q28" i="97"/>
  <c r="P28" i="97"/>
  <c r="O28" i="97"/>
  <c r="N28" i="97"/>
  <c r="M28" i="97"/>
  <c r="L28" i="97"/>
  <c r="K28" i="97"/>
  <c r="J28" i="97"/>
  <c r="I28" i="97"/>
  <c r="H28" i="97"/>
  <c r="G28" i="97"/>
  <c r="F28" i="97"/>
  <c r="AH27" i="97"/>
  <c r="AG27" i="97"/>
  <c r="AF27" i="97"/>
  <c r="AE27" i="97"/>
  <c r="AD27" i="97"/>
  <c r="AC27" i="97"/>
  <c r="AB27" i="97"/>
  <c r="AA27" i="97"/>
  <c r="Z27" i="97"/>
  <c r="Y27" i="97"/>
  <c r="X27" i="97"/>
  <c r="W27" i="97"/>
  <c r="V27" i="97"/>
  <c r="U27" i="97"/>
  <c r="T27" i="97"/>
  <c r="S27" i="97"/>
  <c r="R27" i="97"/>
  <c r="Q27" i="97"/>
  <c r="P27" i="97"/>
  <c r="O27" i="97"/>
  <c r="N27" i="97"/>
  <c r="M27" i="97"/>
  <c r="L27" i="97"/>
  <c r="K27" i="97"/>
  <c r="J27" i="97"/>
  <c r="I27" i="97"/>
  <c r="H27" i="97"/>
  <c r="G27" i="97"/>
  <c r="F27" i="97"/>
  <c r="AH26" i="97"/>
  <c r="AG26" i="97"/>
  <c r="AF26" i="97"/>
  <c r="AE26" i="97"/>
  <c r="AD26" i="97"/>
  <c r="AC26" i="97"/>
  <c r="AB26" i="97"/>
  <c r="AA26" i="97"/>
  <c r="Z26" i="97"/>
  <c r="Y26" i="97"/>
  <c r="X26" i="97"/>
  <c r="W26" i="97"/>
  <c r="V26" i="97"/>
  <c r="U26" i="97"/>
  <c r="T26" i="97"/>
  <c r="S26" i="97"/>
  <c r="R26" i="97"/>
  <c r="Q26" i="97"/>
  <c r="P26" i="97"/>
  <c r="O26" i="97"/>
  <c r="N26" i="97"/>
  <c r="M26" i="97"/>
  <c r="L26" i="97"/>
  <c r="K26" i="97"/>
  <c r="J26" i="97"/>
  <c r="I26" i="97"/>
  <c r="H26" i="97"/>
  <c r="G26" i="97"/>
  <c r="F26" i="97"/>
  <c r="AH25" i="97"/>
  <c r="AG25" i="97"/>
  <c r="AF25" i="97"/>
  <c r="AE25" i="97"/>
  <c r="AD25" i="97"/>
  <c r="AC25" i="97"/>
  <c r="AB25" i="97"/>
  <c r="AA25" i="97"/>
  <c r="Z25" i="97"/>
  <c r="Y25" i="97"/>
  <c r="X25" i="97"/>
  <c r="W25" i="97"/>
  <c r="V25" i="97"/>
  <c r="U25" i="97"/>
  <c r="T25" i="97"/>
  <c r="S25" i="97"/>
  <c r="R25" i="97"/>
  <c r="Q25" i="97"/>
  <c r="P25" i="97"/>
  <c r="O25" i="97"/>
  <c r="N25" i="97"/>
  <c r="M25" i="97"/>
  <c r="L25" i="97"/>
  <c r="K25" i="97"/>
  <c r="J25" i="97"/>
  <c r="I25" i="97"/>
  <c r="H25" i="97"/>
  <c r="G25" i="97"/>
  <c r="F25" i="97"/>
  <c r="AH19" i="97"/>
  <c r="AH31" i="97" s="1"/>
  <c r="AG19" i="97"/>
  <c r="AG31" i="97" s="1"/>
  <c r="AF19" i="97"/>
  <c r="AF31" i="97" s="1"/>
  <c r="AE19" i="97"/>
  <c r="AE31" i="97" s="1"/>
  <c r="AD19" i="97"/>
  <c r="AD31" i="97" s="1"/>
  <c r="AC19" i="97"/>
  <c r="AC20" i="97" s="1"/>
  <c r="AJ21" i="97" s="1"/>
  <c r="AB19" i="97"/>
  <c r="AB31" i="97" s="1"/>
  <c r="AA19" i="97"/>
  <c r="AA31" i="97" s="1"/>
  <c r="Z19" i="97"/>
  <c r="Z31" i="97" s="1"/>
  <c r="Y19" i="97"/>
  <c r="Y31" i="97" s="1"/>
  <c r="X19" i="97"/>
  <c r="X31" i="97" s="1"/>
  <c r="W19" i="97"/>
  <c r="W20" i="97" s="1"/>
  <c r="V19" i="97"/>
  <c r="V31" i="97" s="1"/>
  <c r="U19" i="97"/>
  <c r="U20" i="97" s="1"/>
  <c r="T19" i="97"/>
  <c r="T31" i="97" s="1"/>
  <c r="S19" i="97"/>
  <c r="S31" i="97" s="1"/>
  <c r="R19" i="97"/>
  <c r="R31" i="97" s="1"/>
  <c r="Q19" i="97"/>
  <c r="Q31" i="97" s="1"/>
  <c r="P19" i="97"/>
  <c r="P31" i="97" s="1"/>
  <c r="O19" i="97"/>
  <c r="O20" i="97" s="1"/>
  <c r="N19" i="97"/>
  <c r="N31" i="97" s="1"/>
  <c r="M19" i="97"/>
  <c r="M31" i="97" s="1"/>
  <c r="L19" i="97"/>
  <c r="L31" i="97" s="1"/>
  <c r="I31" i="97"/>
  <c r="AH16" i="97"/>
  <c r="AG16" i="97"/>
  <c r="AF16" i="97"/>
  <c r="AE16" i="97"/>
  <c r="AD16" i="97"/>
  <c r="AC16" i="97"/>
  <c r="AB16" i="97"/>
  <c r="AA16" i="97"/>
  <c r="Z16" i="97"/>
  <c r="Y16" i="97"/>
  <c r="X16" i="97"/>
  <c r="W16" i="97"/>
  <c r="V16" i="97"/>
  <c r="U16" i="97"/>
  <c r="T16" i="97"/>
  <c r="S16" i="97"/>
  <c r="R16" i="97"/>
  <c r="Q16" i="97"/>
  <c r="P16" i="97"/>
  <c r="O16" i="97"/>
  <c r="N16" i="97"/>
  <c r="M16" i="97"/>
  <c r="L16" i="97"/>
  <c r="AH14" i="97"/>
  <c r="AG14" i="97"/>
  <c r="AF14" i="97"/>
  <c r="AE14" i="97"/>
  <c r="AD14" i="97"/>
  <c r="AC14" i="97"/>
  <c r="AB14" i="97"/>
  <c r="AA14" i="97"/>
  <c r="Z14" i="97"/>
  <c r="Y14" i="97"/>
  <c r="X14" i="97"/>
  <c r="W14" i="97"/>
  <c r="V14" i="97"/>
  <c r="U14" i="97"/>
  <c r="T14" i="97"/>
  <c r="S14" i="97"/>
  <c r="R14" i="97"/>
  <c r="Q14" i="97"/>
  <c r="P14" i="97"/>
  <c r="O14" i="97"/>
  <c r="N14" i="97"/>
  <c r="M14" i="97"/>
  <c r="L14" i="97"/>
  <c r="R30" i="97" l="1"/>
  <c r="Z30" i="97"/>
  <c r="AH30" i="97"/>
  <c r="L30" i="97"/>
  <c r="T30" i="97"/>
  <c r="AB30" i="97"/>
  <c r="AI30" i="97"/>
  <c r="AJ30" i="97"/>
  <c r="I30" i="97"/>
  <c r="J30" i="97"/>
  <c r="H30" i="97"/>
  <c r="M20" i="97"/>
  <c r="K30" i="97"/>
  <c r="S30" i="97"/>
  <c r="AA30" i="97"/>
  <c r="N20" i="97"/>
  <c r="AD20" i="97"/>
  <c r="O31" i="97"/>
  <c r="AE20" i="97"/>
  <c r="U31" i="97"/>
  <c r="M30" i="97"/>
  <c r="U30" i="97"/>
  <c r="AC30" i="97"/>
  <c r="T20" i="97"/>
  <c r="W31" i="97"/>
  <c r="F30" i="97"/>
  <c r="N30" i="97"/>
  <c r="V30" i="97"/>
  <c r="AD30" i="97"/>
  <c r="AC31" i="97"/>
  <c r="G30" i="97"/>
  <c r="O30" i="97"/>
  <c r="W30" i="97"/>
  <c r="AE30" i="97"/>
  <c r="V20" i="97"/>
  <c r="P30" i="97"/>
  <c r="X30" i="97"/>
  <c r="AF30" i="97"/>
  <c r="G20" i="97"/>
  <c r="Q30" i="97"/>
  <c r="Y30" i="97"/>
  <c r="AG30" i="97"/>
  <c r="L20" i="97"/>
  <c r="AB20" i="97"/>
  <c r="AJ20" i="97"/>
  <c r="AI20" i="97"/>
  <c r="H20" i="97"/>
  <c r="P20" i="97"/>
  <c r="X20" i="97"/>
  <c r="AF20" i="97"/>
  <c r="I20" i="97"/>
  <c r="Q20" i="97"/>
  <c r="Y20" i="97"/>
  <c r="AG20" i="97"/>
  <c r="T21" i="97"/>
  <c r="AB21" i="97"/>
  <c r="J20" i="97"/>
  <c r="R20" i="97"/>
  <c r="Z20" i="97"/>
  <c r="AH20" i="97"/>
  <c r="K20" i="97"/>
  <c r="S20" i="97"/>
  <c r="AA20" i="97"/>
  <c r="V21" i="97"/>
  <c r="AD21" i="97"/>
  <c r="F20" i="97"/>
  <c r="K19" i="95"/>
  <c r="K31" i="95" s="1"/>
  <c r="J19" i="95"/>
  <c r="J20" i="95" s="1"/>
  <c r="I19" i="95"/>
  <c r="I20" i="95" s="1"/>
  <c r="H19" i="95"/>
  <c r="H31" i="95" s="1"/>
  <c r="G19" i="95"/>
  <c r="G31" i="95" s="1"/>
  <c r="F19" i="95"/>
  <c r="F31" i="95" s="1"/>
  <c r="K14" i="95"/>
  <c r="J14" i="95"/>
  <c r="I14" i="95"/>
  <c r="H14" i="95"/>
  <c r="G14" i="95"/>
  <c r="F14" i="95"/>
  <c r="AH34" i="95"/>
  <c r="AG34" i="95"/>
  <c r="AF34" i="95"/>
  <c r="AE34" i="95"/>
  <c r="AD34" i="95"/>
  <c r="AC34" i="95"/>
  <c r="AB34" i="95"/>
  <c r="AA34" i="95"/>
  <c r="Z34" i="95"/>
  <c r="Y34" i="95"/>
  <c r="X34" i="95"/>
  <c r="W34" i="95"/>
  <c r="V34" i="95"/>
  <c r="U34" i="95"/>
  <c r="T34" i="95"/>
  <c r="S34" i="95"/>
  <c r="R34" i="95"/>
  <c r="Q34" i="95"/>
  <c r="P34" i="95"/>
  <c r="O34" i="95"/>
  <c r="N34" i="95"/>
  <c r="M34" i="95"/>
  <c r="L34" i="95"/>
  <c r="K34" i="95"/>
  <c r="J34" i="95"/>
  <c r="I34" i="95"/>
  <c r="H34" i="95"/>
  <c r="G34" i="95"/>
  <c r="F34" i="95"/>
  <c r="AH29" i="95"/>
  <c r="AG29" i="95"/>
  <c r="AF29" i="95"/>
  <c r="AE29" i="95"/>
  <c r="AD29" i="95"/>
  <c r="AC29" i="95"/>
  <c r="AB29" i="95"/>
  <c r="AA29" i="95"/>
  <c r="Z29" i="95"/>
  <c r="Y29" i="95"/>
  <c r="X29" i="95"/>
  <c r="W29" i="95"/>
  <c r="V29" i="95"/>
  <c r="U29" i="95"/>
  <c r="T29" i="95"/>
  <c r="S29" i="95"/>
  <c r="R29" i="95"/>
  <c r="Q29" i="95"/>
  <c r="P29" i="95"/>
  <c r="O29" i="95"/>
  <c r="N29" i="95"/>
  <c r="M29" i="95"/>
  <c r="L29" i="95"/>
  <c r="K29" i="95"/>
  <c r="J29" i="95"/>
  <c r="I29" i="95"/>
  <c r="H29" i="95"/>
  <c r="G29" i="95"/>
  <c r="F29" i="95"/>
  <c r="AH28" i="95"/>
  <c r="AG28" i="95"/>
  <c r="AF28" i="95"/>
  <c r="AE28" i="95"/>
  <c r="AD28" i="95"/>
  <c r="AC28" i="95"/>
  <c r="AB28" i="95"/>
  <c r="AA28" i="95"/>
  <c r="Z28" i="95"/>
  <c r="Y28" i="95"/>
  <c r="X28" i="95"/>
  <c r="W28" i="95"/>
  <c r="V28" i="95"/>
  <c r="U28" i="95"/>
  <c r="T28" i="95"/>
  <c r="S28" i="95"/>
  <c r="R28" i="95"/>
  <c r="Q28" i="95"/>
  <c r="P28" i="95"/>
  <c r="O28" i="95"/>
  <c r="N28" i="95"/>
  <c r="M28" i="95"/>
  <c r="L28" i="95"/>
  <c r="K28" i="95"/>
  <c r="J28" i="95"/>
  <c r="I28" i="95"/>
  <c r="H28" i="95"/>
  <c r="G28" i="95"/>
  <c r="F28" i="95"/>
  <c r="AH27" i="95"/>
  <c r="AG27" i="95"/>
  <c r="AF27" i="95"/>
  <c r="AE27" i="95"/>
  <c r="AD27" i="95"/>
  <c r="AC27" i="95"/>
  <c r="AB27" i="95"/>
  <c r="AA27" i="95"/>
  <c r="Z27" i="95"/>
  <c r="Y27" i="95"/>
  <c r="X27" i="95"/>
  <c r="W27" i="95"/>
  <c r="V27" i="95"/>
  <c r="U27" i="95"/>
  <c r="T27" i="95"/>
  <c r="S27" i="95"/>
  <c r="R27" i="95"/>
  <c r="Q27" i="95"/>
  <c r="P27" i="95"/>
  <c r="O27" i="95"/>
  <c r="N27" i="95"/>
  <c r="M27" i="95"/>
  <c r="L27" i="95"/>
  <c r="K27" i="95"/>
  <c r="J27" i="95"/>
  <c r="I27" i="95"/>
  <c r="H27" i="95"/>
  <c r="G27" i="95"/>
  <c r="F27" i="95"/>
  <c r="AH26" i="95"/>
  <c r="AG26" i="95"/>
  <c r="AF26" i="95"/>
  <c r="AE26" i="95"/>
  <c r="AD26" i="95"/>
  <c r="AC26" i="95"/>
  <c r="AB26" i="95"/>
  <c r="AA26" i="95"/>
  <c r="Z26" i="95"/>
  <c r="Y26" i="95"/>
  <c r="X26" i="95"/>
  <c r="W26" i="95"/>
  <c r="V26" i="95"/>
  <c r="U26" i="95"/>
  <c r="T26" i="95"/>
  <c r="S26" i="95"/>
  <c r="R26" i="95"/>
  <c r="Q26" i="95"/>
  <c r="P26" i="95"/>
  <c r="O26" i="95"/>
  <c r="N26" i="95"/>
  <c r="M26" i="95"/>
  <c r="L26" i="95"/>
  <c r="K26" i="95"/>
  <c r="J26" i="95"/>
  <c r="I26" i="95"/>
  <c r="H26" i="95"/>
  <c r="G26" i="95"/>
  <c r="F26" i="95"/>
  <c r="AH25" i="95"/>
  <c r="AG25" i="95"/>
  <c r="AF25" i="95"/>
  <c r="AE25" i="95"/>
  <c r="AD25" i="95"/>
  <c r="AC25" i="95"/>
  <c r="AB25" i="95"/>
  <c r="AA25" i="95"/>
  <c r="Z25" i="95"/>
  <c r="Y25" i="95"/>
  <c r="X25" i="95"/>
  <c r="W25" i="95"/>
  <c r="V25" i="95"/>
  <c r="U25" i="95"/>
  <c r="T25" i="95"/>
  <c r="S25" i="95"/>
  <c r="R25" i="95"/>
  <c r="Q25" i="95"/>
  <c r="P25" i="95"/>
  <c r="O25" i="95"/>
  <c r="N25" i="95"/>
  <c r="M25" i="95"/>
  <c r="L25" i="95"/>
  <c r="K25" i="95"/>
  <c r="J25" i="95"/>
  <c r="I25" i="95"/>
  <c r="H25" i="95"/>
  <c r="G25" i="95"/>
  <c r="F25" i="95"/>
  <c r="AH19" i="95"/>
  <c r="AH31" i="95" s="1"/>
  <c r="AG19" i="95"/>
  <c r="AG31" i="95" s="1"/>
  <c r="AF19" i="95"/>
  <c r="AF31" i="95" s="1"/>
  <c r="AE19" i="95"/>
  <c r="AE31" i="95" s="1"/>
  <c r="AD19" i="95"/>
  <c r="AD31" i="95" s="1"/>
  <c r="AC19" i="95"/>
  <c r="AC31" i="95" s="1"/>
  <c r="AB19" i="95"/>
  <c r="AB31" i="95" s="1"/>
  <c r="AA19" i="95"/>
  <c r="AA31" i="95" s="1"/>
  <c r="Z19" i="95"/>
  <c r="Z20" i="95" s="1"/>
  <c r="Y19" i="95"/>
  <c r="Y20" i="95" s="1"/>
  <c r="X19" i="95"/>
  <c r="X31" i="95" s="1"/>
  <c r="W19" i="95"/>
  <c r="W31" i="95" s="1"/>
  <c r="V19" i="95"/>
  <c r="V31" i="95" s="1"/>
  <c r="U19" i="95"/>
  <c r="U31" i="95" s="1"/>
  <c r="T19" i="95"/>
  <c r="T31" i="95" s="1"/>
  <c r="S19" i="95"/>
  <c r="S31" i="95" s="1"/>
  <c r="R19" i="95"/>
  <c r="R31" i="95" s="1"/>
  <c r="Q19" i="95"/>
  <c r="Q20" i="95" s="1"/>
  <c r="P19" i="95"/>
  <c r="P31" i="95" s="1"/>
  <c r="O19" i="95"/>
  <c r="O31" i="95" s="1"/>
  <c r="N19" i="95"/>
  <c r="N31" i="95" s="1"/>
  <c r="M19" i="95"/>
  <c r="M31" i="95" s="1"/>
  <c r="L19" i="95"/>
  <c r="L31" i="95" s="1"/>
  <c r="AH16" i="95"/>
  <c r="AG16" i="95"/>
  <c r="AF16" i="95"/>
  <c r="AE16" i="95"/>
  <c r="AD16" i="95"/>
  <c r="AC16" i="95"/>
  <c r="AB16" i="95"/>
  <c r="AA16" i="95"/>
  <c r="Z16" i="95"/>
  <c r="Y16" i="95"/>
  <c r="X16" i="95"/>
  <c r="W16" i="95"/>
  <c r="V16" i="95"/>
  <c r="U16" i="95"/>
  <c r="T16" i="95"/>
  <c r="S16" i="95"/>
  <c r="R16" i="95"/>
  <c r="Q16" i="95"/>
  <c r="P16" i="95"/>
  <c r="O16" i="95"/>
  <c r="N16" i="95"/>
  <c r="M16" i="95"/>
  <c r="L16" i="95"/>
  <c r="K16" i="95"/>
  <c r="J16" i="95"/>
  <c r="I16" i="95"/>
  <c r="H16" i="95"/>
  <c r="G16" i="95"/>
  <c r="F16" i="95"/>
  <c r="AH14" i="95"/>
  <c r="AG14" i="95"/>
  <c r="AF14" i="95"/>
  <c r="AE14" i="95"/>
  <c r="AD14" i="95"/>
  <c r="AC14" i="95"/>
  <c r="AB14" i="95"/>
  <c r="AA14" i="95"/>
  <c r="Z14" i="95"/>
  <c r="Y14" i="95"/>
  <c r="X14" i="95"/>
  <c r="W14" i="95"/>
  <c r="V14" i="95"/>
  <c r="U14" i="95"/>
  <c r="T14" i="95"/>
  <c r="S14" i="95"/>
  <c r="R14" i="95"/>
  <c r="Q14" i="95"/>
  <c r="P14" i="95"/>
  <c r="O14" i="95"/>
  <c r="N14" i="95"/>
  <c r="M14" i="95"/>
  <c r="L14" i="95"/>
  <c r="AG20" i="95" l="1"/>
  <c r="K21" i="97" s="1"/>
  <c r="Q31" i="95"/>
  <c r="O30" i="95"/>
  <c r="X30" i="95"/>
  <c r="AF30" i="95"/>
  <c r="AA20" i="95"/>
  <c r="AH21" i="95" s="1"/>
  <c r="H30" i="95"/>
  <c r="U21" i="97"/>
  <c r="AD32" i="97"/>
  <c r="I30" i="95"/>
  <c r="Q30" i="95"/>
  <c r="Y30" i="95"/>
  <c r="AG30" i="95"/>
  <c r="AA21" i="97"/>
  <c r="AI21" i="97"/>
  <c r="AC21" i="97"/>
  <c r="P30" i="95"/>
  <c r="S30" i="95"/>
  <c r="AA30" i="95"/>
  <c r="AB32" i="97"/>
  <c r="V32" i="97"/>
  <c r="S21" i="97"/>
  <c r="U32" i="97"/>
  <c r="AD33" i="97"/>
  <c r="T32" i="97"/>
  <c r="V33" i="97"/>
  <c r="N21" i="97"/>
  <c r="AJ33" i="97"/>
  <c r="AJ32" i="97"/>
  <c r="AI33" i="97"/>
  <c r="AF21" i="97"/>
  <c r="X21" i="97"/>
  <c r="AE21" i="97"/>
  <c r="T33" i="97"/>
  <c r="AH21" i="97"/>
  <c r="Y21" i="97"/>
  <c r="O21" i="97"/>
  <c r="R21" i="97"/>
  <c r="M21" i="97"/>
  <c r="AB33" i="97"/>
  <c r="AG21" i="97"/>
  <c r="P21" i="97"/>
  <c r="W21" i="97"/>
  <c r="Z21" i="97"/>
  <c r="Q21" i="97"/>
  <c r="J31" i="95"/>
  <c r="I31" i="95"/>
  <c r="K30" i="95"/>
  <c r="G30" i="95"/>
  <c r="J30" i="95"/>
  <c r="R30" i="95"/>
  <c r="Z30" i="95"/>
  <c r="AH30" i="95"/>
  <c r="L20" i="95"/>
  <c r="AB20" i="95"/>
  <c r="L30" i="95"/>
  <c r="T30" i="95"/>
  <c r="AB30" i="95"/>
  <c r="R20" i="95"/>
  <c r="AH20" i="95"/>
  <c r="M30" i="95"/>
  <c r="U30" i="95"/>
  <c r="AC30" i="95"/>
  <c r="S20" i="95"/>
  <c r="Y31" i="95"/>
  <c r="F30" i="95"/>
  <c r="N30" i="95"/>
  <c r="V30" i="95"/>
  <c r="AD30" i="95"/>
  <c r="T20" i="95"/>
  <c r="Z31" i="95"/>
  <c r="W30" i="95"/>
  <c r="AE30" i="95"/>
  <c r="K20" i="95"/>
  <c r="M20" i="95"/>
  <c r="U20" i="95"/>
  <c r="AC20" i="95"/>
  <c r="F20" i="95"/>
  <c r="N20" i="95"/>
  <c r="V20" i="95"/>
  <c r="AD20" i="95"/>
  <c r="G20" i="95"/>
  <c r="O20" i="95"/>
  <c r="W20" i="95"/>
  <c r="AE20" i="95"/>
  <c r="P21" i="95"/>
  <c r="X21" i="95"/>
  <c r="AF21" i="95"/>
  <c r="H20" i="95"/>
  <c r="P20" i="95"/>
  <c r="X20" i="95"/>
  <c r="AF20" i="95"/>
  <c r="Q21" i="95"/>
  <c r="AG21" i="95"/>
  <c r="T21" i="67"/>
  <c r="AA32" i="97" l="1"/>
  <c r="AA35" i="97" s="1"/>
  <c r="S33" i="97"/>
  <c r="Y21" i="95"/>
  <c r="Y33" i="95" s="1"/>
  <c r="K32" i="97"/>
  <c r="K33" i="97"/>
  <c r="AC33" i="97"/>
  <c r="AA33" i="97"/>
  <c r="Z33" i="97"/>
  <c r="Y32" i="97"/>
  <c r="AF32" i="97"/>
  <c r="T35" i="97"/>
  <c r="AD35" i="97"/>
  <c r="AA21" i="95"/>
  <c r="Y33" i="97"/>
  <c r="U33" i="97"/>
  <c r="X33" i="97"/>
  <c r="AB35" i="97"/>
  <c r="AH33" i="95"/>
  <c r="L21" i="97"/>
  <c r="AI32" i="97"/>
  <c r="AJ35" i="97"/>
  <c r="V35" i="97"/>
  <c r="Q32" i="95"/>
  <c r="I21" i="97"/>
  <c r="AH33" i="97"/>
  <c r="AG33" i="95"/>
  <c r="Q33" i="95"/>
  <c r="Q32" i="97"/>
  <c r="AG32" i="97"/>
  <c r="J21" i="97"/>
  <c r="F21" i="97"/>
  <c r="G21" i="97"/>
  <c r="P33" i="97"/>
  <c r="U35" i="97"/>
  <c r="R32" i="97"/>
  <c r="Y32" i="95"/>
  <c r="H21" i="97"/>
  <c r="S32" i="97"/>
  <c r="X32" i="97"/>
  <c r="AC32" i="97"/>
  <c r="P32" i="97"/>
  <c r="AG33" i="97"/>
  <c r="R33" i="97"/>
  <c r="AH32" i="97"/>
  <c r="N32" i="97"/>
  <c r="N33" i="97"/>
  <c r="Z32" i="97"/>
  <c r="Q33" i="97"/>
  <c r="W32" i="97"/>
  <c r="W33" i="97"/>
  <c r="O33" i="97"/>
  <c r="O32" i="97"/>
  <c r="AE32" i="97"/>
  <c r="AE33" i="97"/>
  <c r="AF33" i="97"/>
  <c r="M33" i="97"/>
  <c r="M32" i="97"/>
  <c r="S21" i="95"/>
  <c r="S33" i="95" s="1"/>
  <c r="AA33" i="95"/>
  <c r="Z21" i="95"/>
  <c r="AH32" i="95"/>
  <c r="V21" i="95"/>
  <c r="N21" i="95"/>
  <c r="AF32" i="95"/>
  <c r="AF33" i="95"/>
  <c r="AC21" i="95"/>
  <c r="AG32" i="95"/>
  <c r="U21" i="95"/>
  <c r="T21" i="95"/>
  <c r="R21" i="95"/>
  <c r="O21" i="95"/>
  <c r="O32" i="95" s="1"/>
  <c r="X32" i="95"/>
  <c r="X33" i="95"/>
  <c r="AE21" i="95"/>
  <c r="P32" i="95"/>
  <c r="P33" i="95"/>
  <c r="W21" i="95"/>
  <c r="M21" i="95"/>
  <c r="M33" i="95" s="1"/>
  <c r="AD21" i="95"/>
  <c r="AB21" i="95"/>
  <c r="K19" i="94"/>
  <c r="J19" i="94"/>
  <c r="I19" i="94"/>
  <c r="H19" i="94"/>
  <c r="G19" i="94"/>
  <c r="F19" i="94"/>
  <c r="K16" i="94"/>
  <c r="J16" i="94"/>
  <c r="I16" i="94"/>
  <c r="H16" i="94"/>
  <c r="G16" i="94"/>
  <c r="F16" i="94"/>
  <c r="K14" i="94"/>
  <c r="J14" i="94"/>
  <c r="I14" i="94"/>
  <c r="H14" i="94"/>
  <c r="G14" i="94"/>
  <c r="F14" i="94"/>
  <c r="K35" i="97" l="1"/>
  <c r="V33" i="95"/>
  <c r="AC33" i="95"/>
  <c r="N33" i="95"/>
  <c r="V32" i="95"/>
  <c r="AC32" i="95"/>
  <c r="AC35" i="95" s="1"/>
  <c r="M35" i="97"/>
  <c r="R35" i="97"/>
  <c r="Q35" i="97"/>
  <c r="L33" i="97"/>
  <c r="L32" i="97"/>
  <c r="Z35" i="97"/>
  <c r="X35" i="97"/>
  <c r="Q35" i="95"/>
  <c r="M32" i="95"/>
  <c r="W35" i="97"/>
  <c r="AH35" i="95"/>
  <c r="AC35" i="97"/>
  <c r="G32" i="97"/>
  <c r="G33" i="97"/>
  <c r="W33" i="95"/>
  <c r="O33" i="95"/>
  <c r="U32" i="95"/>
  <c r="AF35" i="95"/>
  <c r="S35" i="97"/>
  <c r="F33" i="97"/>
  <c r="F32" i="97"/>
  <c r="AF35" i="97"/>
  <c r="AE35" i="97"/>
  <c r="N35" i="97"/>
  <c r="P35" i="95"/>
  <c r="N32" i="95"/>
  <c r="O35" i="97"/>
  <c r="AH35" i="97"/>
  <c r="H33" i="97"/>
  <c r="H32" i="97"/>
  <c r="J32" i="97"/>
  <c r="J33" i="97"/>
  <c r="AA32" i="95"/>
  <c r="Y35" i="97"/>
  <c r="O35" i="95"/>
  <c r="AD32" i="95"/>
  <c r="AE32" i="95"/>
  <c r="AG35" i="95"/>
  <c r="S32" i="95"/>
  <c r="X35" i="95"/>
  <c r="P35" i="97"/>
  <c r="I33" i="97"/>
  <c r="I32" i="97"/>
  <c r="W32" i="95"/>
  <c r="Y35" i="95"/>
  <c r="AG35" i="97"/>
  <c r="AI35" i="97"/>
  <c r="AD33" i="95"/>
  <c r="Z32" i="95"/>
  <c r="Z33" i="95"/>
  <c r="AE33" i="95"/>
  <c r="AB33" i="95"/>
  <c r="AB32" i="95"/>
  <c r="R32" i="95"/>
  <c r="R33" i="95"/>
  <c r="U33" i="95"/>
  <c r="T33" i="95"/>
  <c r="T32" i="95"/>
  <c r="AJ34" i="94"/>
  <c r="AI34" i="94"/>
  <c r="AH34" i="94"/>
  <c r="AG34" i="94"/>
  <c r="AF34" i="94"/>
  <c r="AE34" i="94"/>
  <c r="AD34" i="94"/>
  <c r="AC34" i="94"/>
  <c r="AB34" i="94"/>
  <c r="AA34" i="94"/>
  <c r="Z34" i="94"/>
  <c r="Y34" i="94"/>
  <c r="X34" i="94"/>
  <c r="W34" i="94"/>
  <c r="V34" i="94"/>
  <c r="U34" i="94"/>
  <c r="T34" i="94"/>
  <c r="S34" i="94"/>
  <c r="R34" i="94"/>
  <c r="Q34" i="94"/>
  <c r="P34" i="94"/>
  <c r="O34" i="94"/>
  <c r="N34" i="94"/>
  <c r="M34" i="94"/>
  <c r="L34" i="94"/>
  <c r="K34" i="94"/>
  <c r="J34" i="94"/>
  <c r="I34" i="94"/>
  <c r="H34" i="94"/>
  <c r="G34" i="94"/>
  <c r="F34" i="94"/>
  <c r="K31" i="94"/>
  <c r="I31" i="94"/>
  <c r="H31" i="94"/>
  <c r="F31" i="94"/>
  <c r="J30" i="94"/>
  <c r="G30" i="94"/>
  <c r="AJ29" i="94"/>
  <c r="AI29" i="94"/>
  <c r="AH29" i="94"/>
  <c r="AG29" i="94"/>
  <c r="AF29" i="94"/>
  <c r="AE29" i="94"/>
  <c r="AD29" i="94"/>
  <c r="AC29" i="94"/>
  <c r="AB29" i="94"/>
  <c r="AA29" i="94"/>
  <c r="Z29" i="94"/>
  <c r="Y29" i="94"/>
  <c r="X29" i="94"/>
  <c r="W29" i="94"/>
  <c r="V29" i="94"/>
  <c r="U29" i="94"/>
  <c r="T29" i="94"/>
  <c r="S29" i="94"/>
  <c r="R29" i="94"/>
  <c r="Q29" i="94"/>
  <c r="P29" i="94"/>
  <c r="O29" i="94"/>
  <c r="N29" i="94"/>
  <c r="M29" i="94"/>
  <c r="L29" i="94"/>
  <c r="K29" i="94"/>
  <c r="J29" i="94"/>
  <c r="I29" i="94"/>
  <c r="H29" i="94"/>
  <c r="G29" i="94"/>
  <c r="F29" i="94"/>
  <c r="AJ28" i="94"/>
  <c r="AI28" i="94"/>
  <c r="AH28" i="94"/>
  <c r="AG28" i="94"/>
  <c r="AF28" i="94"/>
  <c r="AE28" i="94"/>
  <c r="AD28" i="94"/>
  <c r="AC28" i="94"/>
  <c r="AB28" i="94"/>
  <c r="AA28" i="94"/>
  <c r="Z28" i="94"/>
  <c r="Y28" i="94"/>
  <c r="X28" i="94"/>
  <c r="W28" i="94"/>
  <c r="V28" i="94"/>
  <c r="U28" i="94"/>
  <c r="T28" i="94"/>
  <c r="S28" i="94"/>
  <c r="R28" i="94"/>
  <c r="Q28" i="94"/>
  <c r="P28" i="94"/>
  <c r="O28" i="94"/>
  <c r="N28" i="94"/>
  <c r="M28" i="94"/>
  <c r="L28" i="94"/>
  <c r="K28" i="94"/>
  <c r="J28" i="94"/>
  <c r="I28" i="94"/>
  <c r="H28" i="94"/>
  <c r="G28" i="94"/>
  <c r="F28" i="94"/>
  <c r="AJ27" i="94"/>
  <c r="AI27" i="94"/>
  <c r="AH27" i="94"/>
  <c r="AG27" i="94"/>
  <c r="AF27" i="94"/>
  <c r="AE27" i="94"/>
  <c r="AD27" i="94"/>
  <c r="AC27" i="94"/>
  <c r="AB27" i="94"/>
  <c r="AA27" i="94"/>
  <c r="Z27" i="94"/>
  <c r="Y27" i="94"/>
  <c r="X27" i="94"/>
  <c r="W27" i="94"/>
  <c r="V27" i="94"/>
  <c r="U27" i="94"/>
  <c r="T27" i="94"/>
  <c r="S27" i="94"/>
  <c r="R27" i="94"/>
  <c r="Q27" i="94"/>
  <c r="P27" i="94"/>
  <c r="O27" i="94"/>
  <c r="N27" i="94"/>
  <c r="M27" i="94"/>
  <c r="L27" i="94"/>
  <c r="K27" i="94"/>
  <c r="J27" i="94"/>
  <c r="I27" i="94"/>
  <c r="H27" i="94"/>
  <c r="G27" i="94"/>
  <c r="F27" i="94"/>
  <c r="AJ26" i="94"/>
  <c r="AI26" i="94"/>
  <c r="AH26" i="94"/>
  <c r="AG26" i="94"/>
  <c r="AF26" i="94"/>
  <c r="AE26" i="94"/>
  <c r="AD26" i="94"/>
  <c r="AC26" i="94"/>
  <c r="AB26" i="94"/>
  <c r="AA26" i="94"/>
  <c r="Z26" i="94"/>
  <c r="Y26" i="94"/>
  <c r="X26" i="94"/>
  <c r="W26" i="94"/>
  <c r="V26" i="94"/>
  <c r="U26" i="94"/>
  <c r="T26" i="94"/>
  <c r="S26" i="94"/>
  <c r="R26" i="94"/>
  <c r="Q26" i="94"/>
  <c r="P26" i="94"/>
  <c r="O26" i="94"/>
  <c r="N26" i="94"/>
  <c r="M26" i="94"/>
  <c r="L26" i="94"/>
  <c r="K26" i="94"/>
  <c r="J26" i="94"/>
  <c r="I26" i="94"/>
  <c r="H26" i="94"/>
  <c r="G26" i="94"/>
  <c r="F26" i="94"/>
  <c r="AJ25" i="94"/>
  <c r="AI25" i="94"/>
  <c r="AH25" i="94"/>
  <c r="AG25" i="94"/>
  <c r="AF25" i="94"/>
  <c r="AE25" i="94"/>
  <c r="AD25" i="94"/>
  <c r="AC25" i="94"/>
  <c r="AB25" i="94"/>
  <c r="AA25" i="94"/>
  <c r="Z25" i="94"/>
  <c r="Y25" i="94"/>
  <c r="X25" i="94"/>
  <c r="W25" i="94"/>
  <c r="V25" i="94"/>
  <c r="U25" i="94"/>
  <c r="T25" i="94"/>
  <c r="S25" i="94"/>
  <c r="R25" i="94"/>
  <c r="Q25" i="94"/>
  <c r="P25" i="94"/>
  <c r="O25" i="94"/>
  <c r="N25" i="94"/>
  <c r="M25" i="94"/>
  <c r="L25" i="94"/>
  <c r="K25" i="94"/>
  <c r="J25" i="94"/>
  <c r="I25" i="94"/>
  <c r="H25" i="94"/>
  <c r="G25" i="94"/>
  <c r="F25" i="94"/>
  <c r="K20" i="94"/>
  <c r="I20" i="94"/>
  <c r="H20" i="94"/>
  <c r="F20" i="94"/>
  <c r="AJ19" i="94"/>
  <c r="AJ20" i="94" s="1"/>
  <c r="AI19" i="94"/>
  <c r="AI31" i="94" s="1"/>
  <c r="AH19" i="94"/>
  <c r="AH31" i="94" s="1"/>
  <c r="AG19" i="94"/>
  <c r="AG31" i="94" s="1"/>
  <c r="AF19" i="94"/>
  <c r="AF31" i="94" s="1"/>
  <c r="AE19" i="94"/>
  <c r="AE31" i="94" s="1"/>
  <c r="AD19" i="94"/>
  <c r="AD31" i="94" s="1"/>
  <c r="AC19" i="94"/>
  <c r="AC31" i="94" s="1"/>
  <c r="AB19" i="94"/>
  <c r="AB31" i="94" s="1"/>
  <c r="AA19" i="94"/>
  <c r="AA31" i="94" s="1"/>
  <c r="Z19" i="94"/>
  <c r="Z31" i="94" s="1"/>
  <c r="Y19" i="94"/>
  <c r="Y31" i="94" s="1"/>
  <c r="X19" i="94"/>
  <c r="X20" i="94" s="1"/>
  <c r="W19" i="94"/>
  <c r="W31" i="94" s="1"/>
  <c r="V19" i="94"/>
  <c r="V31" i="94" s="1"/>
  <c r="U19" i="94"/>
  <c r="U31" i="94" s="1"/>
  <c r="T19" i="94"/>
  <c r="T31" i="94" s="1"/>
  <c r="S19" i="94"/>
  <c r="S31" i="94" s="1"/>
  <c r="R19" i="94"/>
  <c r="R31" i="94" s="1"/>
  <c r="Q19" i="94"/>
  <c r="Q31" i="94" s="1"/>
  <c r="P19" i="94"/>
  <c r="P31" i="94" s="1"/>
  <c r="O19" i="94"/>
  <c r="O31" i="94" s="1"/>
  <c r="N19" i="94"/>
  <c r="N31" i="94" s="1"/>
  <c r="M19" i="94"/>
  <c r="M31" i="94" s="1"/>
  <c r="L19" i="94"/>
  <c r="L31" i="94" s="1"/>
  <c r="J31" i="94"/>
  <c r="G31" i="94"/>
  <c r="AJ16" i="94"/>
  <c r="AI16" i="94"/>
  <c r="AH16" i="94"/>
  <c r="AG16" i="94"/>
  <c r="AF16" i="94"/>
  <c r="AE16" i="94"/>
  <c r="AD16" i="94"/>
  <c r="AC16" i="94"/>
  <c r="AB16" i="94"/>
  <c r="AA16" i="94"/>
  <c r="Z16" i="94"/>
  <c r="Y16" i="94"/>
  <c r="X16" i="94"/>
  <c r="W16" i="94"/>
  <c r="V16" i="94"/>
  <c r="U16" i="94"/>
  <c r="T16" i="94"/>
  <c r="S16" i="94"/>
  <c r="R16" i="94"/>
  <c r="Q16" i="94"/>
  <c r="P16" i="94"/>
  <c r="O16" i="94"/>
  <c r="N16" i="94"/>
  <c r="M16" i="94"/>
  <c r="L16" i="94"/>
  <c r="I30" i="94"/>
  <c r="F30" i="94"/>
  <c r="AJ14" i="94"/>
  <c r="AI14" i="94"/>
  <c r="AH14" i="94"/>
  <c r="AG14" i="94"/>
  <c r="AF14" i="94"/>
  <c r="AE14" i="94"/>
  <c r="AD14" i="94"/>
  <c r="AC14" i="94"/>
  <c r="AB14" i="94"/>
  <c r="AA14" i="94"/>
  <c r="Z14" i="94"/>
  <c r="Y14" i="94"/>
  <c r="X14" i="94"/>
  <c r="W14" i="94"/>
  <c r="V14" i="94"/>
  <c r="U14" i="94"/>
  <c r="T14" i="94"/>
  <c r="S14" i="94"/>
  <c r="R14" i="94"/>
  <c r="Q14" i="94"/>
  <c r="P14" i="94"/>
  <c r="O14" i="94"/>
  <c r="N14" i="94"/>
  <c r="M14" i="94"/>
  <c r="L14" i="94"/>
  <c r="K30" i="94"/>
  <c r="H30" i="94"/>
  <c r="V35" i="95" l="1"/>
  <c r="R35" i="95"/>
  <c r="AB35" i="95"/>
  <c r="AE35" i="95"/>
  <c r="AA35" i="95"/>
  <c r="Z35" i="95"/>
  <c r="W35" i="95"/>
  <c r="N35" i="95"/>
  <c r="M35" i="95"/>
  <c r="L21" i="95"/>
  <c r="T35" i="95"/>
  <c r="AD35" i="95"/>
  <c r="J35" i="97"/>
  <c r="G35" i="97"/>
  <c r="I35" i="97"/>
  <c r="S35" i="95"/>
  <c r="H35" i="97"/>
  <c r="F35" i="97"/>
  <c r="U35" i="95"/>
  <c r="L35" i="97"/>
  <c r="R30" i="94"/>
  <c r="L20" i="94"/>
  <c r="AJ31" i="94"/>
  <c r="N20" i="94"/>
  <c r="AA20" i="94"/>
  <c r="X31" i="94"/>
  <c r="AB30" i="94"/>
  <c r="Y20" i="94"/>
  <c r="W30" i="94"/>
  <c r="N30" i="94"/>
  <c r="V30" i="94"/>
  <c r="AD30" i="94"/>
  <c r="P20" i="94"/>
  <c r="AB20" i="94"/>
  <c r="Z30" i="94"/>
  <c r="Q20" i="94"/>
  <c r="AD20" i="94"/>
  <c r="AE30" i="94"/>
  <c r="P30" i="94"/>
  <c r="S30" i="94"/>
  <c r="AI30" i="94"/>
  <c r="S20" i="94"/>
  <c r="AF20" i="94"/>
  <c r="AH30" i="94"/>
  <c r="AJ30" i="94"/>
  <c r="AA30" i="94"/>
  <c r="Q30" i="94"/>
  <c r="Y30" i="94"/>
  <c r="AG30" i="94"/>
  <c r="T20" i="94"/>
  <c r="AG20" i="94"/>
  <c r="L30" i="94"/>
  <c r="X30" i="94"/>
  <c r="M30" i="94"/>
  <c r="U30" i="94"/>
  <c r="AC30" i="94"/>
  <c r="V20" i="94"/>
  <c r="AI20" i="94"/>
  <c r="T30" i="94"/>
  <c r="AF30" i="94"/>
  <c r="O30" i="94"/>
  <c r="R21" i="94"/>
  <c r="J20" i="94"/>
  <c r="R20" i="94"/>
  <c r="Z20" i="94"/>
  <c r="AH20" i="94"/>
  <c r="M21" i="94"/>
  <c r="M20" i="94"/>
  <c r="U20" i="94"/>
  <c r="AC20" i="94"/>
  <c r="O21" i="94"/>
  <c r="AE21" i="94"/>
  <c r="G20" i="94"/>
  <c r="O20" i="94"/>
  <c r="W20" i="94"/>
  <c r="AE20" i="94"/>
  <c r="P21" i="94"/>
  <c r="AJ34" i="93"/>
  <c r="AJ29" i="93"/>
  <c r="AJ28" i="93"/>
  <c r="AJ27" i="93"/>
  <c r="AJ26" i="93"/>
  <c r="AJ25" i="93"/>
  <c r="AJ19" i="93"/>
  <c r="AJ31" i="93" s="1"/>
  <c r="AJ16" i="93"/>
  <c r="AJ14" i="93"/>
  <c r="K19" i="93"/>
  <c r="K31" i="93" s="1"/>
  <c r="J19" i="93"/>
  <c r="J31" i="93" s="1"/>
  <c r="I19" i="93"/>
  <c r="I31" i="93" s="1"/>
  <c r="H19" i="93"/>
  <c r="H20" i="93" s="1"/>
  <c r="G19" i="93"/>
  <c r="G31" i="93" s="1"/>
  <c r="F19" i="93"/>
  <c r="F31" i="93" s="1"/>
  <c r="K16" i="93"/>
  <c r="J16" i="93"/>
  <c r="I16" i="93"/>
  <c r="H16" i="93"/>
  <c r="G16" i="93"/>
  <c r="F16" i="93"/>
  <c r="K14" i="93"/>
  <c r="J14" i="93"/>
  <c r="I14" i="93"/>
  <c r="H14" i="93"/>
  <c r="G14" i="93"/>
  <c r="F14" i="93"/>
  <c r="AI34" i="93"/>
  <c r="AH34" i="93"/>
  <c r="AG34" i="93"/>
  <c r="AF34" i="93"/>
  <c r="AE34" i="93"/>
  <c r="AD34" i="93"/>
  <c r="AC34" i="93"/>
  <c r="AB34" i="93"/>
  <c r="AA34" i="93"/>
  <c r="Z34" i="93"/>
  <c r="Y34" i="93"/>
  <c r="X34" i="93"/>
  <c r="W34" i="93"/>
  <c r="V34" i="93"/>
  <c r="U34" i="93"/>
  <c r="T34" i="93"/>
  <c r="S34" i="93"/>
  <c r="R34" i="93"/>
  <c r="Q34" i="93"/>
  <c r="P34" i="93"/>
  <c r="O34" i="93"/>
  <c r="N34" i="93"/>
  <c r="M34" i="93"/>
  <c r="L34" i="93"/>
  <c r="K34" i="93"/>
  <c r="J34" i="93"/>
  <c r="I34" i="93"/>
  <c r="H34" i="93"/>
  <c r="G34" i="93"/>
  <c r="F34" i="93"/>
  <c r="AI29" i="93"/>
  <c r="AH29" i="93"/>
  <c r="AG29" i="93"/>
  <c r="AF29" i="93"/>
  <c r="AE29" i="93"/>
  <c r="AD29" i="93"/>
  <c r="AC29" i="93"/>
  <c r="AB29" i="93"/>
  <c r="AA29" i="93"/>
  <c r="Z29" i="93"/>
  <c r="Y29" i="93"/>
  <c r="X29" i="93"/>
  <c r="W29" i="93"/>
  <c r="V29" i="93"/>
  <c r="U29" i="93"/>
  <c r="T29" i="93"/>
  <c r="S29" i="93"/>
  <c r="R29" i="93"/>
  <c r="Q29" i="93"/>
  <c r="P29" i="93"/>
  <c r="O29" i="93"/>
  <c r="N29" i="93"/>
  <c r="M29" i="93"/>
  <c r="L29" i="93"/>
  <c r="K29" i="93"/>
  <c r="J29" i="93"/>
  <c r="I29" i="93"/>
  <c r="H29" i="93"/>
  <c r="G29" i="93"/>
  <c r="F29" i="93"/>
  <c r="AI28" i="93"/>
  <c r="AH28" i="93"/>
  <c r="AG28" i="93"/>
  <c r="AF28" i="93"/>
  <c r="AE28" i="93"/>
  <c r="AD28" i="93"/>
  <c r="AC28" i="93"/>
  <c r="AB28" i="93"/>
  <c r="AA28" i="93"/>
  <c r="Z28" i="93"/>
  <c r="Y28" i="93"/>
  <c r="X28" i="93"/>
  <c r="W28" i="93"/>
  <c r="V28" i="93"/>
  <c r="U28" i="93"/>
  <c r="T28" i="93"/>
  <c r="S28" i="93"/>
  <c r="R28" i="93"/>
  <c r="Q28" i="93"/>
  <c r="P28" i="93"/>
  <c r="O28" i="93"/>
  <c r="N28" i="93"/>
  <c r="M28" i="93"/>
  <c r="L28" i="93"/>
  <c r="K28" i="93"/>
  <c r="J28" i="93"/>
  <c r="I28" i="93"/>
  <c r="H28" i="93"/>
  <c r="G28" i="93"/>
  <c r="F28" i="93"/>
  <c r="AI27" i="93"/>
  <c r="AH27" i="93"/>
  <c r="AG27" i="93"/>
  <c r="AF27" i="93"/>
  <c r="AE27" i="93"/>
  <c r="AD27" i="93"/>
  <c r="AC27" i="93"/>
  <c r="AB27" i="93"/>
  <c r="AA27" i="93"/>
  <c r="Z27" i="93"/>
  <c r="Y27" i="93"/>
  <c r="X27" i="93"/>
  <c r="W27" i="93"/>
  <c r="V27" i="93"/>
  <c r="U27" i="93"/>
  <c r="T27" i="93"/>
  <c r="S27" i="93"/>
  <c r="R27" i="93"/>
  <c r="Q27" i="93"/>
  <c r="P27" i="93"/>
  <c r="O27" i="93"/>
  <c r="N27" i="93"/>
  <c r="M27" i="93"/>
  <c r="L27" i="93"/>
  <c r="K27" i="93"/>
  <c r="J27" i="93"/>
  <c r="I27" i="93"/>
  <c r="H27" i="93"/>
  <c r="G27" i="93"/>
  <c r="F27" i="93"/>
  <c r="AI26" i="93"/>
  <c r="AH26" i="93"/>
  <c r="AG26" i="93"/>
  <c r="AF26" i="93"/>
  <c r="AE26" i="93"/>
  <c r="AD26" i="93"/>
  <c r="AC26" i="93"/>
  <c r="AB26" i="93"/>
  <c r="AA26" i="93"/>
  <c r="Z26" i="93"/>
  <c r="Y26" i="93"/>
  <c r="X26" i="93"/>
  <c r="W26" i="93"/>
  <c r="V26" i="93"/>
  <c r="U26" i="93"/>
  <c r="T26" i="93"/>
  <c r="S26" i="93"/>
  <c r="R26" i="93"/>
  <c r="Q26" i="93"/>
  <c r="P26" i="93"/>
  <c r="O26" i="93"/>
  <c r="N26" i="93"/>
  <c r="M26" i="93"/>
  <c r="L26" i="93"/>
  <c r="K26" i="93"/>
  <c r="J26" i="93"/>
  <c r="I26" i="93"/>
  <c r="H26" i="93"/>
  <c r="G26" i="93"/>
  <c r="F26" i="93"/>
  <c r="AI25" i="93"/>
  <c r="AH25" i="93"/>
  <c r="AG25" i="93"/>
  <c r="AF25" i="93"/>
  <c r="AE25" i="93"/>
  <c r="AD25" i="93"/>
  <c r="AC25" i="93"/>
  <c r="AB25" i="93"/>
  <c r="AA25" i="93"/>
  <c r="Z25" i="93"/>
  <c r="Y25" i="93"/>
  <c r="X25" i="93"/>
  <c r="W25" i="93"/>
  <c r="V25" i="93"/>
  <c r="U25" i="93"/>
  <c r="T25" i="93"/>
  <c r="S25" i="93"/>
  <c r="R25" i="93"/>
  <c r="Q25" i="93"/>
  <c r="P25" i="93"/>
  <c r="O25" i="93"/>
  <c r="N25" i="93"/>
  <c r="M25" i="93"/>
  <c r="L25" i="93"/>
  <c r="K25" i="93"/>
  <c r="J25" i="93"/>
  <c r="I25" i="93"/>
  <c r="H25" i="93"/>
  <c r="G25" i="93"/>
  <c r="F25" i="93"/>
  <c r="AI19" i="93"/>
  <c r="AI31" i="93" s="1"/>
  <c r="AH19" i="93"/>
  <c r="AH31" i="93" s="1"/>
  <c r="AG19" i="93"/>
  <c r="AG31" i="93" s="1"/>
  <c r="AF19" i="93"/>
  <c r="AF31" i="93" s="1"/>
  <c r="AE19" i="93"/>
  <c r="AE31" i="93" s="1"/>
  <c r="AD19" i="93"/>
  <c r="AD31" i="93" s="1"/>
  <c r="AC19" i="93"/>
  <c r="AC31" i="93" s="1"/>
  <c r="AB19" i="93"/>
  <c r="AB31" i="93" s="1"/>
  <c r="AA19" i="93"/>
  <c r="AA31" i="93" s="1"/>
  <c r="Z19" i="93"/>
  <c r="Z31" i="93" s="1"/>
  <c r="Y19" i="93"/>
  <c r="Y31" i="93" s="1"/>
  <c r="X19" i="93"/>
  <c r="X20" i="93" s="1"/>
  <c r="W19" i="93"/>
  <c r="W31" i="93" s="1"/>
  <c r="V19" i="93"/>
  <c r="V31" i="93" s="1"/>
  <c r="U19" i="93"/>
  <c r="U31" i="93" s="1"/>
  <c r="T19" i="93"/>
  <c r="T31" i="93" s="1"/>
  <c r="S19" i="93"/>
  <c r="S31" i="93" s="1"/>
  <c r="R19" i="93"/>
  <c r="R31" i="93" s="1"/>
  <c r="Q19" i="93"/>
  <c r="Q31" i="93" s="1"/>
  <c r="P19" i="93"/>
  <c r="P31" i="93" s="1"/>
  <c r="O19" i="93"/>
  <c r="O31" i="93" s="1"/>
  <c r="N19" i="93"/>
  <c r="N31" i="93" s="1"/>
  <c r="M19" i="93"/>
  <c r="M31" i="93" s="1"/>
  <c r="L19" i="93"/>
  <c r="L20" i="93" s="1"/>
  <c r="AI16" i="93"/>
  <c r="AH16" i="93"/>
  <c r="AG16" i="93"/>
  <c r="AF16" i="93"/>
  <c r="AE16" i="93"/>
  <c r="AD16" i="93"/>
  <c r="AC16" i="93"/>
  <c r="AB16" i="93"/>
  <c r="AA16" i="93"/>
  <c r="Z16" i="93"/>
  <c r="Y16" i="93"/>
  <c r="X16" i="93"/>
  <c r="W16" i="93"/>
  <c r="V16" i="93"/>
  <c r="U16" i="93"/>
  <c r="T16" i="93"/>
  <c r="S16" i="93"/>
  <c r="R16" i="93"/>
  <c r="Q16" i="93"/>
  <c r="P16" i="93"/>
  <c r="O16" i="93"/>
  <c r="N16" i="93"/>
  <c r="M16" i="93"/>
  <c r="L16" i="93"/>
  <c r="AI14" i="93"/>
  <c r="AH14" i="93"/>
  <c r="AG14" i="93"/>
  <c r="AF14" i="93"/>
  <c r="AE14" i="93"/>
  <c r="AD14" i="93"/>
  <c r="AC14" i="93"/>
  <c r="AB14" i="93"/>
  <c r="AA14" i="93"/>
  <c r="Z14" i="93"/>
  <c r="Y14" i="93"/>
  <c r="X14" i="93"/>
  <c r="W14" i="93"/>
  <c r="V14" i="93"/>
  <c r="U14" i="93"/>
  <c r="T14" i="93"/>
  <c r="S14" i="93"/>
  <c r="R14" i="93"/>
  <c r="Q14" i="93"/>
  <c r="P14" i="93"/>
  <c r="O14" i="93"/>
  <c r="N14" i="93"/>
  <c r="M14" i="93"/>
  <c r="L14" i="93"/>
  <c r="X21" i="94" l="1"/>
  <c r="U21" i="94"/>
  <c r="AA21" i="94"/>
  <c r="S21" i="94"/>
  <c r="I30" i="93"/>
  <c r="K21" i="95"/>
  <c r="H21" i="95"/>
  <c r="I21" i="95"/>
  <c r="F21" i="95"/>
  <c r="J21" i="95"/>
  <c r="L32" i="95"/>
  <c r="L33" i="95"/>
  <c r="G21" i="95"/>
  <c r="AG20" i="93"/>
  <c r="AB20" i="93"/>
  <c r="AF20" i="93"/>
  <c r="H21" i="94" s="1"/>
  <c r="AH30" i="93"/>
  <c r="R30" i="93"/>
  <c r="Z30" i="93"/>
  <c r="AC21" i="94"/>
  <c r="P20" i="93"/>
  <c r="X31" i="93"/>
  <c r="Y20" i="93"/>
  <c r="AF21" i="94"/>
  <c r="AF33" i="94" s="1"/>
  <c r="AH21" i="94"/>
  <c r="S30" i="93"/>
  <c r="W21" i="94"/>
  <c r="AI21" i="94"/>
  <c r="AI32" i="94" s="1"/>
  <c r="Z21" i="94"/>
  <c r="AE21" i="93"/>
  <c r="AA30" i="93"/>
  <c r="L30" i="93"/>
  <c r="S33" i="94"/>
  <c r="M30" i="93"/>
  <c r="U30" i="93"/>
  <c r="AC30" i="93"/>
  <c r="M20" i="93"/>
  <c r="AC20" i="93"/>
  <c r="AI30" i="93"/>
  <c r="H30" i="93"/>
  <c r="L31" i="93"/>
  <c r="V30" i="93"/>
  <c r="W30" i="93"/>
  <c r="AE30" i="93"/>
  <c r="Q20" i="93"/>
  <c r="AD30" i="93"/>
  <c r="O30" i="93"/>
  <c r="P30" i="93"/>
  <c r="X30" i="93"/>
  <c r="AF30" i="93"/>
  <c r="T20" i="93"/>
  <c r="P33" i="94"/>
  <c r="T30" i="93"/>
  <c r="Q30" i="93"/>
  <c r="Y30" i="93"/>
  <c r="AG30" i="93"/>
  <c r="U20" i="93"/>
  <c r="AA32" i="94"/>
  <c r="AJ30" i="93"/>
  <c r="AB30" i="93"/>
  <c r="N30" i="93"/>
  <c r="AA33" i="94"/>
  <c r="AE32" i="94"/>
  <c r="AE33" i="94"/>
  <c r="AD21" i="94"/>
  <c r="Z32" i="94"/>
  <c r="Z33" i="94"/>
  <c r="AG21" i="94"/>
  <c r="O32" i="94"/>
  <c r="O33" i="94"/>
  <c r="V21" i="94"/>
  <c r="R32" i="94"/>
  <c r="R33" i="94"/>
  <c r="Y21" i="94"/>
  <c r="P32" i="94"/>
  <c r="N21" i="94"/>
  <c r="AJ21" i="94"/>
  <c r="Q21" i="94"/>
  <c r="U32" i="94"/>
  <c r="AB21" i="94"/>
  <c r="U33" i="94"/>
  <c r="T21" i="94"/>
  <c r="M32" i="94"/>
  <c r="M33" i="94"/>
  <c r="AJ20" i="93"/>
  <c r="O21" i="93"/>
  <c r="H31" i="93"/>
  <c r="K30" i="93"/>
  <c r="J30" i="93"/>
  <c r="F30" i="93"/>
  <c r="G30" i="93"/>
  <c r="F20" i="93"/>
  <c r="N20" i="93"/>
  <c r="V20" i="93"/>
  <c r="AD20" i="93"/>
  <c r="G20" i="93"/>
  <c r="O20" i="93"/>
  <c r="W20" i="93"/>
  <c r="AE20" i="93"/>
  <c r="I20" i="93"/>
  <c r="S21" i="93"/>
  <c r="AI21" i="93"/>
  <c r="J20" i="93"/>
  <c r="R20" i="93"/>
  <c r="Z20" i="93"/>
  <c r="AH20" i="93"/>
  <c r="K20" i="93"/>
  <c r="S20" i="93"/>
  <c r="AA20" i="93"/>
  <c r="AI20" i="93"/>
  <c r="K19" i="92"/>
  <c r="J19" i="92"/>
  <c r="I19" i="92"/>
  <c r="H19" i="92"/>
  <c r="H31" i="92" s="1"/>
  <c r="G19" i="92"/>
  <c r="G31" i="92" s="1"/>
  <c r="F19" i="92"/>
  <c r="F31" i="92" s="1"/>
  <c r="K16" i="92"/>
  <c r="J16" i="92"/>
  <c r="I16" i="92"/>
  <c r="H16" i="92"/>
  <c r="G16" i="92"/>
  <c r="F16" i="92"/>
  <c r="K14" i="92"/>
  <c r="J14" i="92"/>
  <c r="I14" i="92"/>
  <c r="H14" i="92"/>
  <c r="G14" i="92"/>
  <c r="F14" i="92"/>
  <c r="AI34" i="92"/>
  <c r="AH34" i="92"/>
  <c r="AG34" i="92"/>
  <c r="AF34" i="92"/>
  <c r="AE34" i="92"/>
  <c r="AD34" i="92"/>
  <c r="AC34" i="92"/>
  <c r="AB34" i="92"/>
  <c r="AA34" i="92"/>
  <c r="Z34" i="92"/>
  <c r="Y34" i="92"/>
  <c r="X34" i="92"/>
  <c r="W34" i="92"/>
  <c r="V34" i="92"/>
  <c r="U34" i="92"/>
  <c r="T34" i="92"/>
  <c r="S34" i="92"/>
  <c r="R34" i="92"/>
  <c r="Q34" i="92"/>
  <c r="P34" i="92"/>
  <c r="O34" i="92"/>
  <c r="N34" i="92"/>
  <c r="M34" i="92"/>
  <c r="L34" i="92"/>
  <c r="K34" i="92"/>
  <c r="J34" i="92"/>
  <c r="I34" i="92"/>
  <c r="H34" i="92"/>
  <c r="G34" i="92"/>
  <c r="F34" i="92"/>
  <c r="AI29" i="92"/>
  <c r="AH29" i="92"/>
  <c r="AG29" i="92"/>
  <c r="AF29" i="92"/>
  <c r="AE29" i="92"/>
  <c r="AD29" i="92"/>
  <c r="AC29" i="92"/>
  <c r="AB29" i="92"/>
  <c r="AA29" i="92"/>
  <c r="Z29" i="92"/>
  <c r="Y29" i="92"/>
  <c r="X29" i="92"/>
  <c r="W29" i="92"/>
  <c r="V29" i="92"/>
  <c r="U29" i="92"/>
  <c r="T29" i="92"/>
  <c r="S29" i="92"/>
  <c r="R29" i="92"/>
  <c r="Q29" i="92"/>
  <c r="P29" i="92"/>
  <c r="O29" i="92"/>
  <c r="N29" i="92"/>
  <c r="M29" i="92"/>
  <c r="L29" i="92"/>
  <c r="K29" i="92"/>
  <c r="J29" i="92"/>
  <c r="I29" i="92"/>
  <c r="H29" i="92"/>
  <c r="G29" i="92"/>
  <c r="F29" i="92"/>
  <c r="AI28" i="92"/>
  <c r="AH28" i="92"/>
  <c r="AG28" i="92"/>
  <c r="AF28" i="92"/>
  <c r="AE28" i="92"/>
  <c r="AD28" i="92"/>
  <c r="AC28" i="92"/>
  <c r="AB28" i="92"/>
  <c r="AA28" i="92"/>
  <c r="Z28" i="92"/>
  <c r="Y28" i="92"/>
  <c r="X28" i="92"/>
  <c r="W28" i="92"/>
  <c r="V28" i="92"/>
  <c r="U28" i="92"/>
  <c r="T28" i="92"/>
  <c r="S28" i="92"/>
  <c r="R28" i="92"/>
  <c r="Q28" i="92"/>
  <c r="P28" i="92"/>
  <c r="O28" i="92"/>
  <c r="N28" i="92"/>
  <c r="M28" i="92"/>
  <c r="L28" i="92"/>
  <c r="K28" i="92"/>
  <c r="J28" i="92"/>
  <c r="I28" i="92"/>
  <c r="H28" i="92"/>
  <c r="G28" i="92"/>
  <c r="F28" i="92"/>
  <c r="AI27" i="92"/>
  <c r="AH27" i="92"/>
  <c r="AG27" i="92"/>
  <c r="AF27" i="92"/>
  <c r="AE27" i="92"/>
  <c r="AD27" i="92"/>
  <c r="AC27" i="92"/>
  <c r="AB27" i="92"/>
  <c r="AA27" i="92"/>
  <c r="Z27" i="92"/>
  <c r="Y27" i="92"/>
  <c r="X27" i="92"/>
  <c r="W27" i="92"/>
  <c r="V27" i="92"/>
  <c r="U27" i="92"/>
  <c r="T27" i="92"/>
  <c r="S27" i="92"/>
  <c r="R27" i="92"/>
  <c r="Q27" i="92"/>
  <c r="P27" i="92"/>
  <c r="O27" i="92"/>
  <c r="N27" i="92"/>
  <c r="M27" i="92"/>
  <c r="L27" i="92"/>
  <c r="K27" i="92"/>
  <c r="J27" i="92"/>
  <c r="I27" i="92"/>
  <c r="H27" i="92"/>
  <c r="G27" i="92"/>
  <c r="F27" i="92"/>
  <c r="AI26" i="92"/>
  <c r="AH26" i="92"/>
  <c r="AG26" i="92"/>
  <c r="AF26" i="92"/>
  <c r="AE26" i="92"/>
  <c r="AD26" i="92"/>
  <c r="AC26" i="92"/>
  <c r="AB26" i="92"/>
  <c r="AA26" i="92"/>
  <c r="Z26" i="92"/>
  <c r="Y26" i="92"/>
  <c r="X26" i="92"/>
  <c r="W26" i="92"/>
  <c r="V26" i="92"/>
  <c r="U26" i="92"/>
  <c r="T26" i="92"/>
  <c r="S26" i="92"/>
  <c r="R26" i="92"/>
  <c r="Q26" i="92"/>
  <c r="P26" i="92"/>
  <c r="O26" i="92"/>
  <c r="N26" i="92"/>
  <c r="M26" i="92"/>
  <c r="L26" i="92"/>
  <c r="K26" i="92"/>
  <c r="J26" i="92"/>
  <c r="I26" i="92"/>
  <c r="H26" i="92"/>
  <c r="G26" i="92"/>
  <c r="F26" i="92"/>
  <c r="AI25" i="92"/>
  <c r="AH25" i="92"/>
  <c r="AG25" i="92"/>
  <c r="AF25" i="92"/>
  <c r="AE25" i="92"/>
  <c r="AD25" i="92"/>
  <c r="AC25" i="92"/>
  <c r="AB25" i="92"/>
  <c r="AA25" i="92"/>
  <c r="Z25" i="92"/>
  <c r="Y25" i="92"/>
  <c r="X25" i="92"/>
  <c r="W25" i="92"/>
  <c r="V25" i="92"/>
  <c r="U25" i="92"/>
  <c r="T25" i="92"/>
  <c r="S25" i="92"/>
  <c r="R25" i="92"/>
  <c r="Q25" i="92"/>
  <c r="P25" i="92"/>
  <c r="O25" i="92"/>
  <c r="N25" i="92"/>
  <c r="M25" i="92"/>
  <c r="L25" i="92"/>
  <c r="K25" i="92"/>
  <c r="J25" i="92"/>
  <c r="I25" i="92"/>
  <c r="H25" i="92"/>
  <c r="G25" i="92"/>
  <c r="F25" i="92"/>
  <c r="AI19" i="92"/>
  <c r="AH19" i="92"/>
  <c r="AH31" i="92" s="1"/>
  <c r="AG19" i="92"/>
  <c r="AG20" i="92" s="1"/>
  <c r="AF19" i="92"/>
  <c r="AF31" i="92" s="1"/>
  <c r="AE19" i="92"/>
  <c r="AE31" i="92" s="1"/>
  <c r="AD19" i="92"/>
  <c r="AD31" i="92" s="1"/>
  <c r="AC19" i="92"/>
  <c r="AC31" i="92" s="1"/>
  <c r="AB19" i="92"/>
  <c r="AB31" i="92" s="1"/>
  <c r="AA19" i="92"/>
  <c r="Z19" i="92"/>
  <c r="Y19" i="92"/>
  <c r="X19" i="92"/>
  <c r="X31" i="92" s="1"/>
  <c r="W19" i="92"/>
  <c r="W31" i="92" s="1"/>
  <c r="V19" i="92"/>
  <c r="V31" i="92" s="1"/>
  <c r="U19" i="92"/>
  <c r="U31" i="92" s="1"/>
  <c r="T19" i="92"/>
  <c r="T31" i="92" s="1"/>
  <c r="S19" i="92"/>
  <c r="R19" i="92"/>
  <c r="Q19" i="92"/>
  <c r="P19" i="92"/>
  <c r="P31" i="92" s="1"/>
  <c r="O19" i="92"/>
  <c r="O31" i="92" s="1"/>
  <c r="N19" i="92"/>
  <c r="N31" i="92" s="1"/>
  <c r="M19" i="92"/>
  <c r="M31" i="92" s="1"/>
  <c r="L19" i="92"/>
  <c r="L31" i="92" s="1"/>
  <c r="AI16" i="92"/>
  <c r="AH16" i="92"/>
  <c r="AG16" i="92"/>
  <c r="AF16" i="92"/>
  <c r="AE16" i="92"/>
  <c r="AD16" i="92"/>
  <c r="AC16" i="92"/>
  <c r="AB16" i="92"/>
  <c r="AA16" i="92"/>
  <c r="Z16" i="92"/>
  <c r="Y16" i="92"/>
  <c r="X16" i="92"/>
  <c r="W16" i="92"/>
  <c r="V16" i="92"/>
  <c r="U16" i="92"/>
  <c r="T16" i="92"/>
  <c r="S16" i="92"/>
  <c r="R16" i="92"/>
  <c r="Q16" i="92"/>
  <c r="P16" i="92"/>
  <c r="O16" i="92"/>
  <c r="N16" i="92"/>
  <c r="M16" i="92"/>
  <c r="L16" i="92"/>
  <c r="AI14" i="92"/>
  <c r="AH14" i="92"/>
  <c r="AG14" i="92"/>
  <c r="AF14" i="92"/>
  <c r="AE14" i="92"/>
  <c r="AD14" i="92"/>
  <c r="AC14" i="92"/>
  <c r="AB14" i="92"/>
  <c r="AA14" i="92"/>
  <c r="Z14" i="92"/>
  <c r="Y14" i="92"/>
  <c r="X14" i="92"/>
  <c r="W14" i="92"/>
  <c r="V14" i="92"/>
  <c r="U14" i="92"/>
  <c r="T14" i="92"/>
  <c r="S14" i="92"/>
  <c r="R14" i="92"/>
  <c r="Q14" i="92"/>
  <c r="P14" i="92"/>
  <c r="O14" i="92"/>
  <c r="N14" i="92"/>
  <c r="M14" i="92"/>
  <c r="L14" i="92"/>
  <c r="AF21" i="93" l="1"/>
  <c r="AF32" i="93" s="1"/>
  <c r="AA21" i="93"/>
  <c r="S32" i="94"/>
  <c r="S35" i="94" s="1"/>
  <c r="X32" i="94"/>
  <c r="X33" i="94"/>
  <c r="AB21" i="93"/>
  <c r="AB33" i="93" s="1"/>
  <c r="T21" i="93"/>
  <c r="T33" i="93" s="1"/>
  <c r="I21" i="94"/>
  <c r="I32" i="94" s="1"/>
  <c r="G32" i="95"/>
  <c r="G33" i="95"/>
  <c r="AF32" i="94"/>
  <c r="AF35" i="94" s="1"/>
  <c r="I33" i="95"/>
  <c r="I32" i="95"/>
  <c r="AI33" i="94"/>
  <c r="F32" i="95"/>
  <c r="F33" i="95"/>
  <c r="L35" i="95"/>
  <c r="J33" i="95"/>
  <c r="J32" i="95"/>
  <c r="K32" i="95"/>
  <c r="K33" i="95"/>
  <c r="H32" i="95"/>
  <c r="H33" i="95"/>
  <c r="AC33" i="94"/>
  <c r="W33" i="94"/>
  <c r="AC32" i="94"/>
  <c r="AC35" i="94" s="1"/>
  <c r="AH33" i="94"/>
  <c r="AH32" i="94"/>
  <c r="AH35" i="94" s="1"/>
  <c r="W32" i="94"/>
  <c r="Y31" i="92"/>
  <c r="I30" i="92"/>
  <c r="W21" i="93"/>
  <c r="AF35" i="93"/>
  <c r="J21" i="94"/>
  <c r="AI31" i="92"/>
  <c r="G21" i="94"/>
  <c r="X21" i="93"/>
  <c r="X32" i="93" s="1"/>
  <c r="AJ21" i="93"/>
  <c r="S31" i="92"/>
  <c r="K21" i="94"/>
  <c r="AA31" i="92"/>
  <c r="Q30" i="92"/>
  <c r="Y30" i="92"/>
  <c r="AG30" i="92"/>
  <c r="J21" i="93"/>
  <c r="H30" i="92"/>
  <c r="K31" i="92"/>
  <c r="V30" i="92"/>
  <c r="M35" i="94"/>
  <c r="P30" i="92"/>
  <c r="X30" i="92"/>
  <c r="AF30" i="92"/>
  <c r="T32" i="93"/>
  <c r="F21" i="94"/>
  <c r="R35" i="94"/>
  <c r="AI35" i="94"/>
  <c r="AA35" i="94"/>
  <c r="I33" i="94"/>
  <c r="U35" i="94"/>
  <c r="O35" i="94"/>
  <c r="H33" i="94"/>
  <c r="H32" i="94"/>
  <c r="L21" i="94"/>
  <c r="P35" i="94"/>
  <c r="AE35" i="94"/>
  <c r="X35" i="94"/>
  <c r="N30" i="92"/>
  <c r="AD30" i="92"/>
  <c r="AF33" i="93"/>
  <c r="Z35" i="94"/>
  <c r="Q32" i="94"/>
  <c r="Q33" i="94"/>
  <c r="AG32" i="94"/>
  <c r="AG33" i="94"/>
  <c r="Y32" i="94"/>
  <c r="Y33" i="94"/>
  <c r="AD33" i="94"/>
  <c r="AD32" i="94"/>
  <c r="T32" i="94"/>
  <c r="T33" i="94"/>
  <c r="AJ32" i="94"/>
  <c r="AJ33" i="94"/>
  <c r="V32" i="94"/>
  <c r="V33" i="94"/>
  <c r="AB32" i="94"/>
  <c r="AB33" i="94"/>
  <c r="N32" i="94"/>
  <c r="N33" i="94"/>
  <c r="AH21" i="93"/>
  <c r="AA32" i="93"/>
  <c r="AA33" i="93"/>
  <c r="AG21" i="93"/>
  <c r="S32" i="93"/>
  <c r="Z21" i="93"/>
  <c r="S33" i="93"/>
  <c r="Y21" i="93"/>
  <c r="P21" i="93"/>
  <c r="AC21" i="93"/>
  <c r="AE33" i="93"/>
  <c r="AE32" i="93"/>
  <c r="U21" i="93"/>
  <c r="AD21" i="93"/>
  <c r="AD33" i="93" s="1"/>
  <c r="M21" i="93"/>
  <c r="Q21" i="93"/>
  <c r="O33" i="93"/>
  <c r="V21" i="93"/>
  <c r="O32" i="93"/>
  <c r="R21" i="93"/>
  <c r="N21" i="93"/>
  <c r="AI32" i="93"/>
  <c r="AI33" i="93"/>
  <c r="F30" i="92"/>
  <c r="J30" i="92"/>
  <c r="R30" i="92"/>
  <c r="Z30" i="92"/>
  <c r="AH30" i="92"/>
  <c r="I20" i="92"/>
  <c r="AG31" i="92"/>
  <c r="K30" i="92"/>
  <c r="S30" i="92"/>
  <c r="AA30" i="92"/>
  <c r="AI30" i="92"/>
  <c r="Q20" i="92"/>
  <c r="L30" i="92"/>
  <c r="T30" i="92"/>
  <c r="AB30" i="92"/>
  <c r="S20" i="92"/>
  <c r="M30" i="92"/>
  <c r="U30" i="92"/>
  <c r="AC30" i="92"/>
  <c r="Y20" i="92"/>
  <c r="AA20" i="92"/>
  <c r="G30" i="92"/>
  <c r="O30" i="92"/>
  <c r="W30" i="92"/>
  <c r="AE30" i="92"/>
  <c r="I31" i="92"/>
  <c r="AI20" i="92"/>
  <c r="Q31" i="92"/>
  <c r="J20" i="92"/>
  <c r="R20" i="92"/>
  <c r="Z20" i="92"/>
  <c r="AH20" i="92"/>
  <c r="J31" i="92"/>
  <c r="R31" i="92"/>
  <c r="Z31" i="92"/>
  <c r="K20" i="92"/>
  <c r="L20" i="92"/>
  <c r="T20" i="92"/>
  <c r="AB20" i="92"/>
  <c r="M20" i="92"/>
  <c r="U20" i="92"/>
  <c r="AC20" i="92"/>
  <c r="F20" i="92"/>
  <c r="N20" i="92"/>
  <c r="V20" i="92"/>
  <c r="AD20" i="92"/>
  <c r="G20" i="92"/>
  <c r="O20" i="92"/>
  <c r="W20" i="92"/>
  <c r="AE20" i="92"/>
  <c r="H20" i="92"/>
  <c r="P20" i="92"/>
  <c r="X20" i="92"/>
  <c r="AF20" i="92"/>
  <c r="AJ25" i="91"/>
  <c r="AJ26" i="91"/>
  <c r="AJ27" i="91"/>
  <c r="AJ28" i="91"/>
  <c r="AJ29" i="91"/>
  <c r="AJ34" i="91"/>
  <c r="AJ14" i="91"/>
  <c r="AJ16" i="91"/>
  <c r="AJ19" i="91"/>
  <c r="AJ20" i="91" s="1"/>
  <c r="L21" i="92" s="1"/>
  <c r="K19" i="91"/>
  <c r="K31" i="91" s="1"/>
  <c r="J19" i="91"/>
  <c r="J31" i="91" s="1"/>
  <c r="I19" i="91"/>
  <c r="H19" i="91"/>
  <c r="H31" i="91" s="1"/>
  <c r="G19" i="91"/>
  <c r="F19" i="91"/>
  <c r="K16" i="91"/>
  <c r="J16" i="91"/>
  <c r="I16" i="91"/>
  <c r="H16" i="91"/>
  <c r="G16" i="91"/>
  <c r="F16" i="91"/>
  <c r="K14" i="91"/>
  <c r="J14" i="91"/>
  <c r="I14" i="91"/>
  <c r="H14" i="91"/>
  <c r="G14" i="91"/>
  <c r="F14" i="91"/>
  <c r="AI34" i="91"/>
  <c r="AH34" i="91"/>
  <c r="AG34" i="91"/>
  <c r="AF34" i="91"/>
  <c r="AE34" i="91"/>
  <c r="AD34" i="91"/>
  <c r="AC34" i="91"/>
  <c r="AB34" i="91"/>
  <c r="AA34" i="91"/>
  <c r="Z34" i="91"/>
  <c r="Y34" i="91"/>
  <c r="X34" i="91"/>
  <c r="W34" i="91"/>
  <c r="V34" i="91"/>
  <c r="U34" i="91"/>
  <c r="T34" i="91"/>
  <c r="S34" i="91"/>
  <c r="R34" i="91"/>
  <c r="Q34" i="91"/>
  <c r="P34" i="91"/>
  <c r="O34" i="91"/>
  <c r="N34" i="91"/>
  <c r="M34" i="91"/>
  <c r="L34" i="91"/>
  <c r="K34" i="91"/>
  <c r="J34" i="91"/>
  <c r="I34" i="91"/>
  <c r="H34" i="91"/>
  <c r="G34" i="91"/>
  <c r="F34" i="91"/>
  <c r="AI29" i="91"/>
  <c r="AH29" i="91"/>
  <c r="AG29" i="91"/>
  <c r="AF29" i="91"/>
  <c r="AE29" i="91"/>
  <c r="AD29" i="91"/>
  <c r="AC29" i="91"/>
  <c r="AB29" i="91"/>
  <c r="AA29" i="91"/>
  <c r="Z29" i="91"/>
  <c r="Y29" i="91"/>
  <c r="X29" i="91"/>
  <c r="W29" i="91"/>
  <c r="V29" i="91"/>
  <c r="U29" i="91"/>
  <c r="T29" i="91"/>
  <c r="S29" i="91"/>
  <c r="R29" i="91"/>
  <c r="Q29" i="91"/>
  <c r="P29" i="91"/>
  <c r="O29" i="91"/>
  <c r="N29" i="91"/>
  <c r="M29" i="91"/>
  <c r="L29" i="91"/>
  <c r="K29" i="91"/>
  <c r="J29" i="91"/>
  <c r="I29" i="91"/>
  <c r="H29" i="91"/>
  <c r="G29" i="91"/>
  <c r="F29" i="91"/>
  <c r="AI28" i="91"/>
  <c r="AH28" i="91"/>
  <c r="AG28" i="91"/>
  <c r="AF28" i="91"/>
  <c r="AE28" i="91"/>
  <c r="AD28" i="91"/>
  <c r="AC28" i="91"/>
  <c r="AB28" i="91"/>
  <c r="AA28" i="91"/>
  <c r="Z28" i="91"/>
  <c r="Y28" i="91"/>
  <c r="X28" i="91"/>
  <c r="W28" i="91"/>
  <c r="V28" i="91"/>
  <c r="U28" i="91"/>
  <c r="T28" i="91"/>
  <c r="S28" i="91"/>
  <c r="R28" i="91"/>
  <c r="Q28" i="91"/>
  <c r="P28" i="91"/>
  <c r="O28" i="91"/>
  <c r="N28" i="91"/>
  <c r="M28" i="91"/>
  <c r="L28" i="91"/>
  <c r="K28" i="91"/>
  <c r="J28" i="91"/>
  <c r="I28" i="91"/>
  <c r="H28" i="91"/>
  <c r="G28" i="91"/>
  <c r="F28" i="91"/>
  <c r="AI27" i="91"/>
  <c r="AH27" i="91"/>
  <c r="AG27" i="91"/>
  <c r="AF27" i="91"/>
  <c r="AE27" i="91"/>
  <c r="AD27" i="91"/>
  <c r="AC27" i="91"/>
  <c r="AB27" i="91"/>
  <c r="AA27" i="91"/>
  <c r="Z27" i="91"/>
  <c r="Y27" i="91"/>
  <c r="X27" i="91"/>
  <c r="W27" i="91"/>
  <c r="V27" i="91"/>
  <c r="U27" i="91"/>
  <c r="T27" i="91"/>
  <c r="S27" i="91"/>
  <c r="R27" i="91"/>
  <c r="Q27" i="91"/>
  <c r="P27" i="91"/>
  <c r="O27" i="91"/>
  <c r="N27" i="91"/>
  <c r="M27" i="91"/>
  <c r="L27" i="91"/>
  <c r="K27" i="91"/>
  <c r="J27" i="91"/>
  <c r="I27" i="91"/>
  <c r="H27" i="91"/>
  <c r="G27" i="91"/>
  <c r="F27" i="91"/>
  <c r="AI26" i="91"/>
  <c r="AH26" i="91"/>
  <c r="AG26" i="91"/>
  <c r="AF26" i="91"/>
  <c r="AE26" i="91"/>
  <c r="AD26" i="91"/>
  <c r="AC26" i="91"/>
  <c r="AB26" i="91"/>
  <c r="AA26" i="91"/>
  <c r="Z26" i="91"/>
  <c r="Y26" i="91"/>
  <c r="X26" i="91"/>
  <c r="W26" i="91"/>
  <c r="V26" i="91"/>
  <c r="U26" i="91"/>
  <c r="T26" i="91"/>
  <c r="S26" i="91"/>
  <c r="R26" i="91"/>
  <c r="Q26" i="91"/>
  <c r="P26" i="91"/>
  <c r="O26" i="91"/>
  <c r="N26" i="91"/>
  <c r="M26" i="91"/>
  <c r="L26" i="91"/>
  <c r="K26" i="91"/>
  <c r="J26" i="91"/>
  <c r="I26" i="91"/>
  <c r="H26" i="91"/>
  <c r="G26" i="91"/>
  <c r="F26" i="91"/>
  <c r="AI25" i="91"/>
  <c r="AH25" i="91"/>
  <c r="AG25" i="91"/>
  <c r="AF25" i="91"/>
  <c r="AE25" i="91"/>
  <c r="AD25" i="91"/>
  <c r="AC25" i="91"/>
  <c r="AB25" i="91"/>
  <c r="AA25" i="91"/>
  <c r="Z25" i="91"/>
  <c r="Y25" i="91"/>
  <c r="X25" i="91"/>
  <c r="W25" i="91"/>
  <c r="V25" i="91"/>
  <c r="U25" i="91"/>
  <c r="T25" i="91"/>
  <c r="S25" i="91"/>
  <c r="R25" i="91"/>
  <c r="Q25" i="91"/>
  <c r="P25" i="91"/>
  <c r="O25" i="91"/>
  <c r="N25" i="91"/>
  <c r="M25" i="91"/>
  <c r="L25" i="91"/>
  <c r="K25" i="91"/>
  <c r="J25" i="91"/>
  <c r="I25" i="91"/>
  <c r="H25" i="91"/>
  <c r="G25" i="91"/>
  <c r="F25" i="91"/>
  <c r="AI19" i="91"/>
  <c r="AI20" i="91" s="1"/>
  <c r="AH19" i="91"/>
  <c r="AH31" i="91" s="1"/>
  <c r="AG19" i="91"/>
  <c r="AF19" i="91"/>
  <c r="AF31" i="91" s="1"/>
  <c r="AE19" i="91"/>
  <c r="AE31" i="91" s="1"/>
  <c r="AD19" i="91"/>
  <c r="AD31" i="91" s="1"/>
  <c r="AC19" i="91"/>
  <c r="AB19" i="91"/>
  <c r="AB31" i="91" s="1"/>
  <c r="AA19" i="91"/>
  <c r="AA31" i="91" s="1"/>
  <c r="Z19" i="91"/>
  <c r="Z31" i="91" s="1"/>
  <c r="Y19" i="91"/>
  <c r="X19" i="91"/>
  <c r="X31" i="91" s="1"/>
  <c r="W19" i="91"/>
  <c r="W20" i="91" s="1"/>
  <c r="V19" i="91"/>
  <c r="V31" i="91" s="1"/>
  <c r="U19" i="91"/>
  <c r="T19" i="91"/>
  <c r="S19" i="91"/>
  <c r="R19" i="91"/>
  <c r="R31" i="91" s="1"/>
  <c r="Q19" i="91"/>
  <c r="P19" i="91"/>
  <c r="P31" i="91" s="1"/>
  <c r="O19" i="91"/>
  <c r="O20" i="91" s="1"/>
  <c r="N19" i="91"/>
  <c r="N31" i="91" s="1"/>
  <c r="M19" i="91"/>
  <c r="L19" i="91"/>
  <c r="L20" i="91" s="1"/>
  <c r="AI16" i="91"/>
  <c r="AH16" i="91"/>
  <c r="AG16" i="91"/>
  <c r="AF16" i="91"/>
  <c r="AE16" i="91"/>
  <c r="AD16" i="91"/>
  <c r="AC16" i="91"/>
  <c r="AB16" i="91"/>
  <c r="AA16" i="91"/>
  <c r="Z16" i="91"/>
  <c r="Y16" i="91"/>
  <c r="X16" i="91"/>
  <c r="W16" i="91"/>
  <c r="V16" i="91"/>
  <c r="U16" i="91"/>
  <c r="T16" i="91"/>
  <c r="S16" i="91"/>
  <c r="R16" i="91"/>
  <c r="Q16" i="91"/>
  <c r="P16" i="91"/>
  <c r="O16" i="91"/>
  <c r="N16" i="91"/>
  <c r="M16" i="91"/>
  <c r="L16" i="91"/>
  <c r="AI14" i="91"/>
  <c r="AH14" i="91"/>
  <c r="AG14" i="91"/>
  <c r="AF14" i="91"/>
  <c r="AE14" i="91"/>
  <c r="AD14" i="91"/>
  <c r="AC14" i="91"/>
  <c r="AB14" i="91"/>
  <c r="AA14" i="91"/>
  <c r="Z14" i="91"/>
  <c r="Y14" i="91"/>
  <c r="X14" i="91"/>
  <c r="W14" i="91"/>
  <c r="V14" i="91"/>
  <c r="U14" i="91"/>
  <c r="T14" i="91"/>
  <c r="S14" i="91"/>
  <c r="R14" i="91"/>
  <c r="Q14" i="91"/>
  <c r="P14" i="91"/>
  <c r="O14" i="91"/>
  <c r="N14" i="91"/>
  <c r="M14" i="91"/>
  <c r="L14" i="91"/>
  <c r="AB32" i="93" l="1"/>
  <c r="J32" i="93"/>
  <c r="J35" i="93" s="1"/>
  <c r="I35" i="95"/>
  <c r="H35" i="95"/>
  <c r="K35" i="95"/>
  <c r="F35" i="95"/>
  <c r="G35" i="95"/>
  <c r="J35" i="95"/>
  <c r="AE20" i="91"/>
  <c r="G21" i="92" s="1"/>
  <c r="W35" i="94"/>
  <c r="J33" i="93"/>
  <c r="G20" i="91"/>
  <c r="AG30" i="91"/>
  <c r="O31" i="91"/>
  <c r="AJ30" i="91"/>
  <c r="I31" i="91"/>
  <c r="Q30" i="91"/>
  <c r="Y30" i="91"/>
  <c r="W32" i="93"/>
  <c r="W35" i="93" s="1"/>
  <c r="AJ32" i="93"/>
  <c r="K30" i="91"/>
  <c r="W33" i="93"/>
  <c r="L30" i="91"/>
  <c r="AB30" i="91"/>
  <c r="AI31" i="91"/>
  <c r="K33" i="94"/>
  <c r="K32" i="94"/>
  <c r="V30" i="91"/>
  <c r="AD21" i="92"/>
  <c r="AB21" i="92"/>
  <c r="AH32" i="93"/>
  <c r="AH33" i="93"/>
  <c r="N33" i="93"/>
  <c r="Y35" i="94"/>
  <c r="K20" i="91"/>
  <c r="V21" i="92"/>
  <c r="T21" i="92"/>
  <c r="M30" i="91"/>
  <c r="AA35" i="93"/>
  <c r="AA20" i="91"/>
  <c r="V21" i="91"/>
  <c r="AD21" i="91"/>
  <c r="AB20" i="91"/>
  <c r="K21" i="92"/>
  <c r="AC30" i="91"/>
  <c r="T20" i="91"/>
  <c r="T31" i="91"/>
  <c r="AD30" i="91"/>
  <c r="I21" i="93"/>
  <c r="T30" i="91"/>
  <c r="T35" i="93"/>
  <c r="R30" i="91"/>
  <c r="AH30" i="91"/>
  <c r="Y31" i="91"/>
  <c r="AE21" i="92"/>
  <c r="S20" i="91"/>
  <c r="S31" i="91"/>
  <c r="U30" i="91"/>
  <c r="S21" i="91"/>
  <c r="L21" i="93"/>
  <c r="V35" i="94"/>
  <c r="N30" i="91"/>
  <c r="AC31" i="91"/>
  <c r="Z30" i="91"/>
  <c r="Q31" i="91"/>
  <c r="AG31" i="91"/>
  <c r="L31" i="91"/>
  <c r="O30" i="91"/>
  <c r="W21" i="92"/>
  <c r="K21" i="93"/>
  <c r="P30" i="91"/>
  <c r="X30" i="91"/>
  <c r="AF30" i="91"/>
  <c r="AJ31" i="91"/>
  <c r="O21" i="92"/>
  <c r="G21" i="93"/>
  <c r="AA21" i="92"/>
  <c r="AG21" i="92"/>
  <c r="Z21" i="92"/>
  <c r="X35" i="93"/>
  <c r="AE35" i="93"/>
  <c r="AJ33" i="93"/>
  <c r="AJ35" i="94"/>
  <c r="AG35" i="94"/>
  <c r="H35" i="94"/>
  <c r="G32" i="94"/>
  <c r="G33" i="94"/>
  <c r="J32" i="94"/>
  <c r="J33" i="94"/>
  <c r="W30" i="91"/>
  <c r="AE30" i="91"/>
  <c r="N21" i="92"/>
  <c r="AI21" i="92"/>
  <c r="W31" i="91"/>
  <c r="AC21" i="92"/>
  <c r="S21" i="92"/>
  <c r="S32" i="92" s="1"/>
  <c r="Y21" i="92"/>
  <c r="Y32" i="92" s="1"/>
  <c r="Z32" i="93"/>
  <c r="U21" i="92"/>
  <c r="R21" i="92"/>
  <c r="Q21" i="92"/>
  <c r="Q32" i="92" s="1"/>
  <c r="P21" i="92"/>
  <c r="R32" i="93"/>
  <c r="S35" i="93"/>
  <c r="N35" i="94"/>
  <c r="T35" i="94"/>
  <c r="Q35" i="94"/>
  <c r="S30" i="91"/>
  <c r="AA30" i="91"/>
  <c r="AI30" i="91"/>
  <c r="M21" i="92"/>
  <c r="AH21" i="92"/>
  <c r="O35" i="93"/>
  <c r="AD35" i="94"/>
  <c r="L33" i="94"/>
  <c r="L32" i="94"/>
  <c r="I35" i="94"/>
  <c r="F32" i="94"/>
  <c r="F33" i="94"/>
  <c r="H21" i="93"/>
  <c r="F21" i="93"/>
  <c r="AF21" i="92"/>
  <c r="X21" i="92"/>
  <c r="AI35" i="93"/>
  <c r="V33" i="93"/>
  <c r="AD32" i="93"/>
  <c r="AB35" i="94"/>
  <c r="AB35" i="93"/>
  <c r="X33" i="93"/>
  <c r="N32" i="93"/>
  <c r="U33" i="93"/>
  <c r="U32" i="93"/>
  <c r="Z33" i="93"/>
  <c r="M33" i="93"/>
  <c r="M32" i="93"/>
  <c r="AG33" i="93"/>
  <c r="AG32" i="93"/>
  <c r="P33" i="93"/>
  <c r="P32" i="93"/>
  <c r="V32" i="93"/>
  <c r="R33" i="93"/>
  <c r="Y33" i="93"/>
  <c r="Y32" i="93"/>
  <c r="AC32" i="93"/>
  <c r="AC33" i="93"/>
  <c r="Q33" i="93"/>
  <c r="Q32" i="93"/>
  <c r="L32" i="92"/>
  <c r="L33" i="92"/>
  <c r="K33" i="92"/>
  <c r="K32" i="92"/>
  <c r="G31" i="91"/>
  <c r="F31" i="91"/>
  <c r="J30" i="91"/>
  <c r="I30" i="91"/>
  <c r="H30" i="91"/>
  <c r="G30" i="91"/>
  <c r="F30" i="91"/>
  <c r="M20" i="91"/>
  <c r="U20" i="91"/>
  <c r="AC20" i="91"/>
  <c r="M31" i="91"/>
  <c r="U31" i="91"/>
  <c r="F20" i="91"/>
  <c r="N20" i="91"/>
  <c r="V20" i="91"/>
  <c r="AD20" i="91"/>
  <c r="H20" i="91"/>
  <c r="P20" i="91"/>
  <c r="X20" i="91"/>
  <c r="AF20" i="91"/>
  <c r="I20" i="91"/>
  <c r="Q20" i="91"/>
  <c r="Y20" i="91"/>
  <c r="AG20" i="91"/>
  <c r="J20" i="91"/>
  <c r="R20" i="91"/>
  <c r="Z20" i="91"/>
  <c r="AH20" i="91"/>
  <c r="K19" i="90"/>
  <c r="K31" i="90" s="1"/>
  <c r="J19" i="90"/>
  <c r="J31" i="90" s="1"/>
  <c r="I19" i="90"/>
  <c r="H19" i="90"/>
  <c r="G19" i="90"/>
  <c r="F19" i="90"/>
  <c r="F31" i="90" s="1"/>
  <c r="K16" i="90"/>
  <c r="J16" i="90"/>
  <c r="I16" i="90"/>
  <c r="H16" i="90"/>
  <c r="G16" i="90"/>
  <c r="F16" i="90"/>
  <c r="K14" i="90"/>
  <c r="J14" i="90"/>
  <c r="I14" i="90"/>
  <c r="H14" i="90"/>
  <c r="G14" i="90"/>
  <c r="F14" i="90"/>
  <c r="AI34" i="90"/>
  <c r="AH34" i="90"/>
  <c r="AG34" i="90"/>
  <c r="AF34" i="90"/>
  <c r="AE34" i="90"/>
  <c r="AD34" i="90"/>
  <c r="AC34" i="90"/>
  <c r="AB34" i="90"/>
  <c r="AA34" i="90"/>
  <c r="Z34" i="90"/>
  <c r="Y34" i="90"/>
  <c r="X34" i="90"/>
  <c r="W34" i="90"/>
  <c r="V34" i="90"/>
  <c r="U34" i="90"/>
  <c r="T34" i="90"/>
  <c r="S34" i="90"/>
  <c r="R34" i="90"/>
  <c r="Q34" i="90"/>
  <c r="P34" i="90"/>
  <c r="O34" i="90"/>
  <c r="N34" i="90"/>
  <c r="M34" i="90"/>
  <c r="L34" i="90"/>
  <c r="K34" i="90"/>
  <c r="J34" i="90"/>
  <c r="I34" i="90"/>
  <c r="H34" i="90"/>
  <c r="G34" i="90"/>
  <c r="F34" i="90"/>
  <c r="AI29" i="90"/>
  <c r="AH29" i="90"/>
  <c r="AG29" i="90"/>
  <c r="AF29" i="90"/>
  <c r="AE29" i="90"/>
  <c r="AD29" i="90"/>
  <c r="AC29" i="90"/>
  <c r="AB29" i="90"/>
  <c r="AA29" i="90"/>
  <c r="Z29" i="90"/>
  <c r="Y29" i="90"/>
  <c r="X29" i="90"/>
  <c r="W29" i="90"/>
  <c r="V29" i="90"/>
  <c r="U29" i="90"/>
  <c r="T29" i="90"/>
  <c r="S29" i="90"/>
  <c r="R29" i="90"/>
  <c r="Q29" i="90"/>
  <c r="P29" i="90"/>
  <c r="O29" i="90"/>
  <c r="N29" i="90"/>
  <c r="M29" i="90"/>
  <c r="L29" i="90"/>
  <c r="K29" i="90"/>
  <c r="J29" i="90"/>
  <c r="I29" i="90"/>
  <c r="H29" i="90"/>
  <c r="G29" i="90"/>
  <c r="F29" i="90"/>
  <c r="AI28" i="90"/>
  <c r="AH28" i="90"/>
  <c r="AG28" i="90"/>
  <c r="AF28" i="90"/>
  <c r="AE28" i="90"/>
  <c r="AD28" i="90"/>
  <c r="AC28" i="90"/>
  <c r="AB28" i="90"/>
  <c r="AA28" i="90"/>
  <c r="Z28" i="90"/>
  <c r="Y28" i="90"/>
  <c r="X28" i="90"/>
  <c r="W28" i="90"/>
  <c r="V28" i="90"/>
  <c r="U28" i="90"/>
  <c r="T28" i="90"/>
  <c r="S28" i="90"/>
  <c r="R28" i="90"/>
  <c r="Q28" i="90"/>
  <c r="P28" i="90"/>
  <c r="O28" i="90"/>
  <c r="N28" i="90"/>
  <c r="M28" i="90"/>
  <c r="L28" i="90"/>
  <c r="K28" i="90"/>
  <c r="J28" i="90"/>
  <c r="I28" i="90"/>
  <c r="H28" i="90"/>
  <c r="G28" i="90"/>
  <c r="F28" i="90"/>
  <c r="AI27" i="90"/>
  <c r="AH27" i="90"/>
  <c r="AG27" i="90"/>
  <c r="AF27" i="90"/>
  <c r="AE27" i="90"/>
  <c r="AD27" i="90"/>
  <c r="AC27" i="90"/>
  <c r="AB27" i="90"/>
  <c r="AA27" i="90"/>
  <c r="Z27" i="90"/>
  <c r="Y27" i="90"/>
  <c r="X27" i="90"/>
  <c r="W27" i="90"/>
  <c r="V27" i="90"/>
  <c r="U27" i="90"/>
  <c r="T27" i="90"/>
  <c r="S27" i="90"/>
  <c r="R27" i="90"/>
  <c r="Q27" i="90"/>
  <c r="P27" i="90"/>
  <c r="O27" i="90"/>
  <c r="N27" i="90"/>
  <c r="M27" i="90"/>
  <c r="L27" i="90"/>
  <c r="K27" i="90"/>
  <c r="J27" i="90"/>
  <c r="I27" i="90"/>
  <c r="H27" i="90"/>
  <c r="G27" i="90"/>
  <c r="F27" i="90"/>
  <c r="AI26" i="90"/>
  <c r="AH26" i="90"/>
  <c r="AG26" i="90"/>
  <c r="AF26" i="90"/>
  <c r="AE26" i="90"/>
  <c r="AD26" i="90"/>
  <c r="AC26" i="90"/>
  <c r="AB26" i="90"/>
  <c r="AA26" i="90"/>
  <c r="Z26" i="90"/>
  <c r="Y26" i="90"/>
  <c r="X26" i="90"/>
  <c r="W26" i="90"/>
  <c r="V26" i="90"/>
  <c r="U26" i="90"/>
  <c r="T26" i="90"/>
  <c r="S26" i="90"/>
  <c r="R26" i="90"/>
  <c r="Q26" i="90"/>
  <c r="P26" i="90"/>
  <c r="O26" i="90"/>
  <c r="N26" i="90"/>
  <c r="M26" i="90"/>
  <c r="L26" i="90"/>
  <c r="K26" i="90"/>
  <c r="J26" i="90"/>
  <c r="I26" i="90"/>
  <c r="H26" i="90"/>
  <c r="G26" i="90"/>
  <c r="F26" i="90"/>
  <c r="AI25" i="90"/>
  <c r="AH25" i="90"/>
  <c r="AG25" i="90"/>
  <c r="AF25" i="90"/>
  <c r="AE25" i="90"/>
  <c r="AD25" i="90"/>
  <c r="AC25" i="90"/>
  <c r="AB25" i="90"/>
  <c r="AA25" i="90"/>
  <c r="Z25" i="90"/>
  <c r="Y25" i="90"/>
  <c r="X25" i="90"/>
  <c r="W25" i="90"/>
  <c r="V25" i="90"/>
  <c r="U25" i="90"/>
  <c r="T25" i="90"/>
  <c r="S25" i="90"/>
  <c r="R25" i="90"/>
  <c r="Q25" i="90"/>
  <c r="P25" i="90"/>
  <c r="O25" i="90"/>
  <c r="N25" i="90"/>
  <c r="M25" i="90"/>
  <c r="L25" i="90"/>
  <c r="K25" i="90"/>
  <c r="J25" i="90"/>
  <c r="I25" i="90"/>
  <c r="H25" i="90"/>
  <c r="G25" i="90"/>
  <c r="F25" i="90"/>
  <c r="AI19" i="90"/>
  <c r="AI31" i="90" s="1"/>
  <c r="AH19" i="90"/>
  <c r="AH31" i="90" s="1"/>
  <c r="AG19" i="90"/>
  <c r="AG31" i="90" s="1"/>
  <c r="AF19" i="90"/>
  <c r="AF31" i="90" s="1"/>
  <c r="AE19" i="90"/>
  <c r="AE31" i="90" s="1"/>
  <c r="AD19" i="90"/>
  <c r="AD31" i="90" s="1"/>
  <c r="AC19" i="90"/>
  <c r="AC31" i="90" s="1"/>
  <c r="AB19" i="90"/>
  <c r="AA19" i="90"/>
  <c r="AA31" i="90" s="1"/>
  <c r="Z19" i="90"/>
  <c r="Z31" i="90" s="1"/>
  <c r="Y19" i="90"/>
  <c r="X19" i="90"/>
  <c r="W19" i="90"/>
  <c r="W31" i="90" s="1"/>
  <c r="V19" i="90"/>
  <c r="V31" i="90" s="1"/>
  <c r="U19" i="90"/>
  <c r="T19" i="90"/>
  <c r="S19" i="90"/>
  <c r="S31" i="90" s="1"/>
  <c r="R19" i="90"/>
  <c r="R31" i="90" s="1"/>
  <c r="Q19" i="90"/>
  <c r="P19" i="90"/>
  <c r="O19" i="90"/>
  <c r="O31" i="90" s="1"/>
  <c r="N19" i="90"/>
  <c r="N31" i="90" s="1"/>
  <c r="M19" i="90"/>
  <c r="L19" i="90"/>
  <c r="AI16" i="90"/>
  <c r="AH16" i="90"/>
  <c r="AG16" i="90"/>
  <c r="AF16" i="90"/>
  <c r="AE16" i="90"/>
  <c r="AD16" i="90"/>
  <c r="AC16" i="90"/>
  <c r="AB16" i="90"/>
  <c r="AA16" i="90"/>
  <c r="Z16" i="90"/>
  <c r="Y16" i="90"/>
  <c r="X16" i="90"/>
  <c r="W16" i="90"/>
  <c r="V16" i="90"/>
  <c r="U16" i="90"/>
  <c r="T16" i="90"/>
  <c r="S16" i="90"/>
  <c r="R16" i="90"/>
  <c r="Q16" i="90"/>
  <c r="P16" i="90"/>
  <c r="O16" i="90"/>
  <c r="N16" i="90"/>
  <c r="M16" i="90"/>
  <c r="L16" i="90"/>
  <c r="AI14" i="90"/>
  <c r="AH14" i="90"/>
  <c r="AG14" i="90"/>
  <c r="AF14" i="90"/>
  <c r="AE14" i="90"/>
  <c r="AD14" i="90"/>
  <c r="AC14" i="90"/>
  <c r="AB14" i="90"/>
  <c r="AB30" i="90" s="1"/>
  <c r="AA14" i="90"/>
  <c r="Z14" i="90"/>
  <c r="Y14" i="90"/>
  <c r="X14" i="90"/>
  <c r="W14" i="90"/>
  <c r="V14" i="90"/>
  <c r="U14" i="90"/>
  <c r="T14" i="90"/>
  <c r="S14" i="90"/>
  <c r="R14" i="90"/>
  <c r="Q14" i="90"/>
  <c r="P14" i="90"/>
  <c r="O14" i="90"/>
  <c r="N14" i="90"/>
  <c r="M14" i="90"/>
  <c r="L14" i="90"/>
  <c r="L30" i="90" s="1"/>
  <c r="U32" i="92" l="1"/>
  <c r="AD32" i="92"/>
  <c r="N21" i="91"/>
  <c r="AJ35" i="93"/>
  <c r="AE33" i="92"/>
  <c r="AD33" i="92"/>
  <c r="P33" i="92"/>
  <c r="S33" i="91"/>
  <c r="U33" i="92"/>
  <c r="AF32" i="92"/>
  <c r="AC33" i="92"/>
  <c r="AH33" i="92"/>
  <c r="AI33" i="92"/>
  <c r="G33" i="92"/>
  <c r="G32" i="92"/>
  <c r="G35" i="92" s="1"/>
  <c r="T33" i="92"/>
  <c r="T32" i="92"/>
  <c r="T35" i="92" s="1"/>
  <c r="R32" i="92"/>
  <c r="R33" i="92"/>
  <c r="AC32" i="92"/>
  <c r="AC35" i="92" s="1"/>
  <c r="AA33" i="92"/>
  <c r="AA32" i="92"/>
  <c r="AA35" i="92" s="1"/>
  <c r="G31" i="90"/>
  <c r="X33" i="92"/>
  <c r="M33" i="92"/>
  <c r="M32" i="92"/>
  <c r="V33" i="92"/>
  <c r="V32" i="92"/>
  <c r="V35" i="92" s="1"/>
  <c r="W33" i="92"/>
  <c r="AE32" i="92"/>
  <c r="S32" i="91"/>
  <c r="S35" i="91" s="1"/>
  <c r="AF33" i="92"/>
  <c r="Z32" i="92"/>
  <c r="Z35" i="92" s="1"/>
  <c r="W32" i="92"/>
  <c r="W35" i="92" s="1"/>
  <c r="Z33" i="92"/>
  <c r="AH32" i="92"/>
  <c r="AH35" i="92" s="1"/>
  <c r="AA30" i="90"/>
  <c r="AG21" i="91"/>
  <c r="O21" i="91"/>
  <c r="O32" i="91" s="1"/>
  <c r="J35" i="94"/>
  <c r="I33" i="93"/>
  <c r="I32" i="93"/>
  <c r="AA21" i="91"/>
  <c r="AA33" i="91" s="1"/>
  <c r="T30" i="90"/>
  <c r="Y21" i="91"/>
  <c r="L35" i="92"/>
  <c r="P32" i="92"/>
  <c r="X32" i="92"/>
  <c r="V35" i="93"/>
  <c r="U35" i="93"/>
  <c r="F33" i="93"/>
  <c r="F32" i="93"/>
  <c r="F35" i="94"/>
  <c r="G33" i="93"/>
  <c r="G32" i="93"/>
  <c r="Q21" i="91"/>
  <c r="Q35" i="93"/>
  <c r="K32" i="93"/>
  <c r="K33" i="93"/>
  <c r="N30" i="90"/>
  <c r="V30" i="90"/>
  <c r="AD30" i="90"/>
  <c r="AC21" i="91"/>
  <c r="AJ21" i="91"/>
  <c r="U35" i="92"/>
  <c r="AB33" i="92"/>
  <c r="N35" i="93"/>
  <c r="H32" i="93"/>
  <c r="H33" i="93"/>
  <c r="G35" i="94"/>
  <c r="AI30" i="90"/>
  <c r="AE30" i="90"/>
  <c r="I21" i="92"/>
  <c r="U21" i="91"/>
  <c r="AB21" i="91"/>
  <c r="AB32" i="91" s="1"/>
  <c r="AB32" i="92"/>
  <c r="N33" i="92"/>
  <c r="AG35" i="93"/>
  <c r="Q35" i="92"/>
  <c r="Q33" i="92"/>
  <c r="Y33" i="92"/>
  <c r="AG32" i="92"/>
  <c r="AG33" i="92"/>
  <c r="L33" i="93"/>
  <c r="L32" i="93"/>
  <c r="Z21" i="91"/>
  <c r="AH21" i="91"/>
  <c r="F21" i="92"/>
  <c r="Z35" i="93"/>
  <c r="W30" i="90"/>
  <c r="P30" i="90"/>
  <c r="X30" i="90"/>
  <c r="AF30" i="90"/>
  <c r="AF21" i="91"/>
  <c r="H21" i="92"/>
  <c r="M21" i="91"/>
  <c r="T21" i="91"/>
  <c r="AD35" i="92"/>
  <c r="S35" i="92"/>
  <c r="N32" i="92"/>
  <c r="AC35" i="93"/>
  <c r="AD35" i="93"/>
  <c r="L35" i="94"/>
  <c r="AI32" i="92"/>
  <c r="R21" i="91"/>
  <c r="AH35" i="93"/>
  <c r="S30" i="90"/>
  <c r="R35" i="92"/>
  <c r="P35" i="93"/>
  <c r="O30" i="90"/>
  <c r="Q30" i="90"/>
  <c r="Y30" i="90"/>
  <c r="AG30" i="90"/>
  <c r="X21" i="91"/>
  <c r="AE21" i="91"/>
  <c r="O33" i="92"/>
  <c r="Y35" i="93"/>
  <c r="M35" i="93"/>
  <c r="S33" i="92"/>
  <c r="J21" i="92"/>
  <c r="P21" i="91"/>
  <c r="W21" i="91"/>
  <c r="W32" i="91" s="1"/>
  <c r="M35" i="92"/>
  <c r="O32" i="92"/>
  <c r="Y35" i="92"/>
  <c r="R35" i="93"/>
  <c r="AI21" i="91"/>
  <c r="K35" i="94"/>
  <c r="K35" i="92"/>
  <c r="N33" i="91"/>
  <c r="N32" i="91"/>
  <c r="AD33" i="91"/>
  <c r="AD32" i="91"/>
  <c r="V33" i="91"/>
  <c r="V32" i="91"/>
  <c r="K30" i="90"/>
  <c r="I30" i="90"/>
  <c r="H30" i="90"/>
  <c r="G30" i="90"/>
  <c r="F30" i="90"/>
  <c r="Q20" i="90"/>
  <c r="AG20" i="90"/>
  <c r="Q31" i="90"/>
  <c r="AF20" i="90"/>
  <c r="P31" i="90"/>
  <c r="T20" i="90"/>
  <c r="T31" i="90"/>
  <c r="U20" i="90"/>
  <c r="U31" i="90"/>
  <c r="J30" i="90"/>
  <c r="R30" i="90"/>
  <c r="Z30" i="90"/>
  <c r="AH30" i="90"/>
  <c r="H20" i="90"/>
  <c r="X20" i="90"/>
  <c r="H31" i="90"/>
  <c r="X31" i="90"/>
  <c r="I20" i="90"/>
  <c r="Y20" i="90"/>
  <c r="I31" i="90"/>
  <c r="Y31" i="90"/>
  <c r="P20" i="90"/>
  <c r="L20" i="90"/>
  <c r="AB20" i="90"/>
  <c r="L31" i="90"/>
  <c r="AB31" i="90"/>
  <c r="M30" i="90"/>
  <c r="U30" i="90"/>
  <c r="AC30" i="90"/>
  <c r="M20" i="90"/>
  <c r="AC20" i="90"/>
  <c r="M31" i="90"/>
  <c r="J20" i="90"/>
  <c r="R20" i="90"/>
  <c r="Z20" i="90"/>
  <c r="AH20" i="90"/>
  <c r="K20" i="90"/>
  <c r="S20" i="90"/>
  <c r="AA20" i="90"/>
  <c r="AI20" i="90"/>
  <c r="F20" i="90"/>
  <c r="N20" i="90"/>
  <c r="V20" i="90"/>
  <c r="AD20" i="90"/>
  <c r="G20" i="90"/>
  <c r="O20" i="90"/>
  <c r="W20" i="90"/>
  <c r="AE20" i="90"/>
  <c r="K19" i="89"/>
  <c r="J19" i="89"/>
  <c r="I19" i="89"/>
  <c r="H19" i="89"/>
  <c r="G19" i="89"/>
  <c r="F19" i="89"/>
  <c r="K16" i="89"/>
  <c r="J16" i="89"/>
  <c r="I16" i="89"/>
  <c r="H16" i="89"/>
  <c r="G16" i="89"/>
  <c r="F16" i="89"/>
  <c r="K14" i="89"/>
  <c r="J14" i="89"/>
  <c r="I14" i="89"/>
  <c r="H14" i="89"/>
  <c r="G14" i="89"/>
  <c r="F14" i="89"/>
  <c r="AJ34" i="89"/>
  <c r="AI34" i="89"/>
  <c r="AH34" i="89"/>
  <c r="AG34" i="89"/>
  <c r="AF34" i="89"/>
  <c r="AE34" i="89"/>
  <c r="AD34" i="89"/>
  <c r="AC34" i="89"/>
  <c r="AB34" i="89"/>
  <c r="AA34" i="89"/>
  <c r="Z34" i="89"/>
  <c r="Y34" i="89"/>
  <c r="X34" i="89"/>
  <c r="W34" i="89"/>
  <c r="V34" i="89"/>
  <c r="U34" i="89"/>
  <c r="T34" i="89"/>
  <c r="S34" i="89"/>
  <c r="R34" i="89"/>
  <c r="Q34" i="89"/>
  <c r="P34" i="89"/>
  <c r="O34" i="89"/>
  <c r="N34" i="89"/>
  <c r="M34" i="89"/>
  <c r="L34" i="89"/>
  <c r="K34" i="89"/>
  <c r="J34" i="89"/>
  <c r="I34" i="89"/>
  <c r="H34" i="89"/>
  <c r="G34" i="89"/>
  <c r="F34" i="89"/>
  <c r="AJ29" i="89"/>
  <c r="AI29" i="89"/>
  <c r="AH29" i="89"/>
  <c r="AG29" i="89"/>
  <c r="AF29" i="89"/>
  <c r="AE29" i="89"/>
  <c r="AD29" i="89"/>
  <c r="AC29" i="89"/>
  <c r="AB29" i="89"/>
  <c r="AA29" i="89"/>
  <c r="Z29" i="89"/>
  <c r="Y29" i="89"/>
  <c r="X29" i="89"/>
  <c r="W29" i="89"/>
  <c r="V29" i="89"/>
  <c r="U29" i="89"/>
  <c r="T29" i="89"/>
  <c r="S29" i="89"/>
  <c r="R29" i="89"/>
  <c r="Q29" i="89"/>
  <c r="P29" i="89"/>
  <c r="O29" i="89"/>
  <c r="N29" i="89"/>
  <c r="M29" i="89"/>
  <c r="L29" i="89"/>
  <c r="K29" i="89"/>
  <c r="J29" i="89"/>
  <c r="I29" i="89"/>
  <c r="H29" i="89"/>
  <c r="G29" i="89"/>
  <c r="F29" i="89"/>
  <c r="AJ28" i="89"/>
  <c r="AI28" i="89"/>
  <c r="AH28" i="89"/>
  <c r="AG28" i="89"/>
  <c r="AF28" i="89"/>
  <c r="AE28" i="89"/>
  <c r="AD28" i="89"/>
  <c r="AC28" i="89"/>
  <c r="AB28" i="89"/>
  <c r="AA28" i="89"/>
  <c r="Z28" i="89"/>
  <c r="Y28" i="89"/>
  <c r="X28" i="89"/>
  <c r="W28" i="89"/>
  <c r="V28" i="89"/>
  <c r="U28" i="89"/>
  <c r="T28" i="89"/>
  <c r="S28" i="89"/>
  <c r="R28" i="89"/>
  <c r="Q28" i="89"/>
  <c r="P28" i="89"/>
  <c r="O28" i="89"/>
  <c r="N28" i="89"/>
  <c r="M28" i="89"/>
  <c r="L28" i="89"/>
  <c r="K28" i="89"/>
  <c r="J28" i="89"/>
  <c r="I28" i="89"/>
  <c r="H28" i="89"/>
  <c r="G28" i="89"/>
  <c r="F28" i="89"/>
  <c r="AJ27" i="89"/>
  <c r="AI27" i="89"/>
  <c r="AH27" i="89"/>
  <c r="AG27" i="89"/>
  <c r="AF27" i="89"/>
  <c r="AE27" i="89"/>
  <c r="AD27" i="89"/>
  <c r="AC27" i="89"/>
  <c r="AB27" i="89"/>
  <c r="AA27" i="89"/>
  <c r="Z27" i="89"/>
  <c r="Y27" i="89"/>
  <c r="X27" i="89"/>
  <c r="W27" i="89"/>
  <c r="V27" i="89"/>
  <c r="U27" i="89"/>
  <c r="T27" i="89"/>
  <c r="S27" i="89"/>
  <c r="R27" i="89"/>
  <c r="Q27" i="89"/>
  <c r="P27" i="89"/>
  <c r="O27" i="89"/>
  <c r="N27" i="89"/>
  <c r="M27" i="89"/>
  <c r="L27" i="89"/>
  <c r="K27" i="89"/>
  <c r="J27" i="89"/>
  <c r="I27" i="89"/>
  <c r="H27" i="89"/>
  <c r="G27" i="89"/>
  <c r="F27" i="89"/>
  <c r="AJ26" i="89"/>
  <c r="AI26" i="89"/>
  <c r="AH26" i="89"/>
  <c r="AG26" i="89"/>
  <c r="AF26" i="89"/>
  <c r="AE26" i="89"/>
  <c r="AD26" i="89"/>
  <c r="AC26" i="89"/>
  <c r="AB26" i="89"/>
  <c r="AA26" i="89"/>
  <c r="Z26" i="89"/>
  <c r="Y26" i="89"/>
  <c r="X26" i="89"/>
  <c r="W26" i="89"/>
  <c r="V26" i="89"/>
  <c r="U26" i="89"/>
  <c r="T26" i="89"/>
  <c r="S26" i="89"/>
  <c r="R26" i="89"/>
  <c r="Q26" i="89"/>
  <c r="P26" i="89"/>
  <c r="O26" i="89"/>
  <c r="N26" i="89"/>
  <c r="M26" i="89"/>
  <c r="L26" i="89"/>
  <c r="K26" i="89"/>
  <c r="J26" i="89"/>
  <c r="I26" i="89"/>
  <c r="H26" i="89"/>
  <c r="G26" i="89"/>
  <c r="F26" i="89"/>
  <c r="AJ25" i="89"/>
  <c r="AI25" i="89"/>
  <c r="AH25" i="89"/>
  <c r="AG25" i="89"/>
  <c r="AF25" i="89"/>
  <c r="AE25" i="89"/>
  <c r="AD25" i="89"/>
  <c r="AC25" i="89"/>
  <c r="AB25" i="89"/>
  <c r="AA25" i="89"/>
  <c r="Z25" i="89"/>
  <c r="Y25" i="89"/>
  <c r="X25" i="89"/>
  <c r="W25" i="89"/>
  <c r="V25" i="89"/>
  <c r="U25" i="89"/>
  <c r="T25" i="89"/>
  <c r="S25" i="89"/>
  <c r="R25" i="89"/>
  <c r="Q25" i="89"/>
  <c r="P25" i="89"/>
  <c r="O25" i="89"/>
  <c r="N25" i="89"/>
  <c r="M25" i="89"/>
  <c r="L25" i="89"/>
  <c r="K25" i="89"/>
  <c r="J25" i="89"/>
  <c r="I25" i="89"/>
  <c r="H25" i="89"/>
  <c r="G25" i="89"/>
  <c r="F25" i="89"/>
  <c r="F20" i="89"/>
  <c r="AJ19" i="89"/>
  <c r="AJ31" i="89" s="1"/>
  <c r="AI19" i="89"/>
  <c r="AH19" i="89"/>
  <c r="AH31" i="89" s="1"/>
  <c r="AG19" i="89"/>
  <c r="AF19" i="89"/>
  <c r="AF31" i="89" s="1"/>
  <c r="AE19" i="89"/>
  <c r="AE31" i="89" s="1"/>
  <c r="AD19" i="89"/>
  <c r="AD31" i="89" s="1"/>
  <c r="AC19" i="89"/>
  <c r="AC31" i="89" s="1"/>
  <c r="AB19" i="89"/>
  <c r="AB31" i="89" s="1"/>
  <c r="AA19" i="89"/>
  <c r="Z19" i="89"/>
  <c r="Z31" i="89" s="1"/>
  <c r="Y19" i="89"/>
  <c r="X19" i="89"/>
  <c r="X31" i="89" s="1"/>
  <c r="W19" i="89"/>
  <c r="W31" i="89" s="1"/>
  <c r="V19" i="89"/>
  <c r="V31" i="89" s="1"/>
  <c r="U19" i="89"/>
  <c r="U31" i="89" s="1"/>
  <c r="T19" i="89"/>
  <c r="T31" i="89" s="1"/>
  <c r="S19" i="89"/>
  <c r="R19" i="89"/>
  <c r="R31" i="89" s="1"/>
  <c r="Q19" i="89"/>
  <c r="Q20" i="89" s="1"/>
  <c r="P19" i="89"/>
  <c r="P31" i="89" s="1"/>
  <c r="O19" i="89"/>
  <c r="O31" i="89" s="1"/>
  <c r="N19" i="89"/>
  <c r="M19" i="89"/>
  <c r="M31" i="89" s="1"/>
  <c r="L19" i="89"/>
  <c r="L31" i="89" s="1"/>
  <c r="AJ16" i="89"/>
  <c r="AI16" i="89"/>
  <c r="AH16" i="89"/>
  <c r="AG16" i="89"/>
  <c r="AF16" i="89"/>
  <c r="AE16" i="89"/>
  <c r="AD16" i="89"/>
  <c r="AC16" i="89"/>
  <c r="AB16" i="89"/>
  <c r="AA16" i="89"/>
  <c r="Z16" i="89"/>
  <c r="Y16" i="89"/>
  <c r="X16" i="89"/>
  <c r="W16" i="89"/>
  <c r="V16" i="89"/>
  <c r="U16" i="89"/>
  <c r="T16" i="89"/>
  <c r="S16" i="89"/>
  <c r="R16" i="89"/>
  <c r="Q16" i="89"/>
  <c r="P16" i="89"/>
  <c r="O16" i="89"/>
  <c r="N16" i="89"/>
  <c r="M16" i="89"/>
  <c r="L16" i="89"/>
  <c r="AJ14" i="89"/>
  <c r="AI14" i="89"/>
  <c r="AH14" i="89"/>
  <c r="AG14" i="89"/>
  <c r="AF14" i="89"/>
  <c r="AE14" i="89"/>
  <c r="AD14" i="89"/>
  <c r="AC14" i="89"/>
  <c r="AB14" i="89"/>
  <c r="AA14" i="89"/>
  <c r="Z14" i="89"/>
  <c r="Y14" i="89"/>
  <c r="X14" i="89"/>
  <c r="W14" i="89"/>
  <c r="V14" i="89"/>
  <c r="U14" i="89"/>
  <c r="T14" i="89"/>
  <c r="S14" i="89"/>
  <c r="R14" i="89"/>
  <c r="Q14" i="89"/>
  <c r="P14" i="89"/>
  <c r="O14" i="89"/>
  <c r="N14" i="89"/>
  <c r="M14" i="89"/>
  <c r="L14" i="89"/>
  <c r="F16" i="87"/>
  <c r="K19" i="87"/>
  <c r="J19" i="87"/>
  <c r="I19" i="87"/>
  <c r="H19" i="87"/>
  <c r="G19" i="87"/>
  <c r="K19" i="86"/>
  <c r="J19" i="86"/>
  <c r="I19" i="86"/>
  <c r="H19" i="86"/>
  <c r="F19" i="86"/>
  <c r="G19" i="86"/>
  <c r="F19" i="87"/>
  <c r="K16" i="87"/>
  <c r="J16" i="87"/>
  <c r="I16" i="87"/>
  <c r="H16" i="87"/>
  <c r="G16" i="87"/>
  <c r="K14" i="87"/>
  <c r="J14" i="87"/>
  <c r="I14" i="87"/>
  <c r="H14" i="87"/>
  <c r="G14" i="87"/>
  <c r="F14" i="87"/>
  <c r="AJ14" i="87"/>
  <c r="AJ16" i="87"/>
  <c r="AJ19" i="87"/>
  <c r="AJ20" i="87" s="1"/>
  <c r="L21" i="89" s="1"/>
  <c r="AJ25" i="87"/>
  <c r="AJ26" i="87"/>
  <c r="AJ27" i="87"/>
  <c r="AJ28" i="87"/>
  <c r="AJ29" i="87"/>
  <c r="AJ34" i="87"/>
  <c r="AI34" i="87"/>
  <c r="AH34" i="87"/>
  <c r="AG34" i="87"/>
  <c r="AF34" i="87"/>
  <c r="AE34" i="87"/>
  <c r="AD34" i="87"/>
  <c r="AC34" i="87"/>
  <c r="AB34" i="87"/>
  <c r="AA34" i="87"/>
  <c r="Z34" i="87"/>
  <c r="Y34" i="87"/>
  <c r="X34" i="87"/>
  <c r="W34" i="87"/>
  <c r="V34" i="87"/>
  <c r="U34" i="87"/>
  <c r="T34" i="87"/>
  <c r="S34" i="87"/>
  <c r="R34" i="87"/>
  <c r="Q34" i="87"/>
  <c r="P34" i="87"/>
  <c r="O34" i="87"/>
  <c r="N34" i="87"/>
  <c r="M34" i="87"/>
  <c r="L34" i="87"/>
  <c r="K34" i="87"/>
  <c r="J34" i="87"/>
  <c r="I34" i="87"/>
  <c r="H34" i="87"/>
  <c r="G34" i="87"/>
  <c r="F34" i="87"/>
  <c r="AI29" i="87"/>
  <c r="AH29" i="87"/>
  <c r="AG29" i="87"/>
  <c r="AF29" i="87"/>
  <c r="AE29" i="87"/>
  <c r="AD29" i="87"/>
  <c r="AC29" i="87"/>
  <c r="AB29" i="87"/>
  <c r="AA29" i="87"/>
  <c r="Z29" i="87"/>
  <c r="Y29" i="87"/>
  <c r="X29" i="87"/>
  <c r="W29" i="87"/>
  <c r="V29" i="87"/>
  <c r="U29" i="87"/>
  <c r="T29" i="87"/>
  <c r="S29" i="87"/>
  <c r="R29" i="87"/>
  <c r="Q29" i="87"/>
  <c r="P29" i="87"/>
  <c r="O29" i="87"/>
  <c r="N29" i="87"/>
  <c r="M29" i="87"/>
  <c r="L29" i="87"/>
  <c r="K29" i="87"/>
  <c r="J29" i="87"/>
  <c r="I29" i="87"/>
  <c r="H29" i="87"/>
  <c r="G29" i="87"/>
  <c r="F29" i="87"/>
  <c r="AI28" i="87"/>
  <c r="AH28" i="87"/>
  <c r="AG28" i="87"/>
  <c r="AF28" i="87"/>
  <c r="AE28" i="87"/>
  <c r="AD28" i="87"/>
  <c r="AC28" i="87"/>
  <c r="AB28" i="87"/>
  <c r="AA28" i="87"/>
  <c r="Z28" i="87"/>
  <c r="Y28" i="87"/>
  <c r="X28" i="87"/>
  <c r="W28" i="87"/>
  <c r="V28" i="87"/>
  <c r="U28" i="87"/>
  <c r="T28" i="87"/>
  <c r="S28" i="87"/>
  <c r="R28" i="87"/>
  <c r="Q28" i="87"/>
  <c r="P28" i="87"/>
  <c r="O28" i="87"/>
  <c r="N28" i="87"/>
  <c r="M28" i="87"/>
  <c r="L28" i="87"/>
  <c r="K28" i="87"/>
  <c r="J28" i="87"/>
  <c r="I28" i="87"/>
  <c r="H28" i="87"/>
  <c r="G28" i="87"/>
  <c r="F28" i="87"/>
  <c r="AI27" i="87"/>
  <c r="AH27" i="87"/>
  <c r="AG27" i="87"/>
  <c r="AF27" i="87"/>
  <c r="AE27" i="87"/>
  <c r="AD27" i="87"/>
  <c r="AC27" i="87"/>
  <c r="AB27" i="87"/>
  <c r="AA27" i="87"/>
  <c r="Z27" i="87"/>
  <c r="Y27" i="87"/>
  <c r="X27" i="87"/>
  <c r="W27" i="87"/>
  <c r="V27" i="87"/>
  <c r="U27" i="87"/>
  <c r="T27" i="87"/>
  <c r="S27" i="87"/>
  <c r="R27" i="87"/>
  <c r="Q27" i="87"/>
  <c r="P27" i="87"/>
  <c r="O27" i="87"/>
  <c r="N27" i="87"/>
  <c r="M27" i="87"/>
  <c r="L27" i="87"/>
  <c r="K27" i="87"/>
  <c r="J27" i="87"/>
  <c r="I27" i="87"/>
  <c r="H27" i="87"/>
  <c r="G27" i="87"/>
  <c r="F27" i="87"/>
  <c r="AI26" i="87"/>
  <c r="AH26" i="87"/>
  <c r="AG26" i="87"/>
  <c r="AF26" i="87"/>
  <c r="AE26" i="87"/>
  <c r="AD26" i="87"/>
  <c r="AC26" i="87"/>
  <c r="AB26" i="87"/>
  <c r="AA26" i="87"/>
  <c r="Z26" i="87"/>
  <c r="Y26" i="87"/>
  <c r="X26" i="87"/>
  <c r="W26" i="87"/>
  <c r="V26" i="87"/>
  <c r="U26" i="87"/>
  <c r="T26" i="87"/>
  <c r="S26" i="87"/>
  <c r="R26" i="87"/>
  <c r="Q26" i="87"/>
  <c r="P26" i="87"/>
  <c r="O26" i="87"/>
  <c r="N26" i="87"/>
  <c r="M26" i="87"/>
  <c r="L26" i="87"/>
  <c r="K26" i="87"/>
  <c r="J26" i="87"/>
  <c r="I26" i="87"/>
  <c r="H26" i="87"/>
  <c r="G26" i="87"/>
  <c r="F26" i="87"/>
  <c r="AI25" i="87"/>
  <c r="AH25" i="87"/>
  <c r="AG25" i="87"/>
  <c r="AF25" i="87"/>
  <c r="AE25" i="87"/>
  <c r="AD25" i="87"/>
  <c r="AC25" i="87"/>
  <c r="AB25" i="87"/>
  <c r="AA25" i="87"/>
  <c r="Z25" i="87"/>
  <c r="Y25" i="87"/>
  <c r="X25" i="87"/>
  <c r="W25" i="87"/>
  <c r="V25" i="87"/>
  <c r="U25" i="87"/>
  <c r="T25" i="87"/>
  <c r="S25" i="87"/>
  <c r="R25" i="87"/>
  <c r="Q25" i="87"/>
  <c r="P25" i="87"/>
  <c r="O25" i="87"/>
  <c r="N25" i="87"/>
  <c r="M25" i="87"/>
  <c r="L25" i="87"/>
  <c r="K25" i="87"/>
  <c r="J25" i="87"/>
  <c r="I25" i="87"/>
  <c r="H25" i="87"/>
  <c r="G25" i="87"/>
  <c r="F25" i="87"/>
  <c r="AI19" i="87"/>
  <c r="AI31" i="87" s="1"/>
  <c r="AH19" i="87"/>
  <c r="AG19" i="87"/>
  <c r="AF19" i="87"/>
  <c r="AE19" i="87"/>
  <c r="AE31" i="87" s="1"/>
  <c r="AD19" i="87"/>
  <c r="AC19" i="87"/>
  <c r="AB19" i="87"/>
  <c r="AA19" i="87"/>
  <c r="Z19" i="87"/>
  <c r="Y19" i="87"/>
  <c r="X19" i="87"/>
  <c r="W19" i="87"/>
  <c r="W20" i="87" s="1"/>
  <c r="V19" i="87"/>
  <c r="U19" i="87"/>
  <c r="T19" i="87"/>
  <c r="S19" i="87"/>
  <c r="R19" i="87"/>
  <c r="Q19" i="87"/>
  <c r="P19" i="87"/>
  <c r="O19" i="87"/>
  <c r="N19" i="87"/>
  <c r="M19" i="87"/>
  <c r="L19" i="87"/>
  <c r="AI16" i="87"/>
  <c r="AH16" i="87"/>
  <c r="AG16" i="87"/>
  <c r="AF16" i="87"/>
  <c r="AE16" i="87"/>
  <c r="AD16" i="87"/>
  <c r="AC16" i="87"/>
  <c r="AB16" i="87"/>
  <c r="AA16" i="87"/>
  <c r="Z16" i="87"/>
  <c r="Y16" i="87"/>
  <c r="X16" i="87"/>
  <c r="W16" i="87"/>
  <c r="V16" i="87"/>
  <c r="U16" i="87"/>
  <c r="T16" i="87"/>
  <c r="S16" i="87"/>
  <c r="R16" i="87"/>
  <c r="Q16" i="87"/>
  <c r="P16" i="87"/>
  <c r="O16" i="87"/>
  <c r="N16" i="87"/>
  <c r="M16" i="87"/>
  <c r="L16" i="87"/>
  <c r="AI14" i="87"/>
  <c r="AH14" i="87"/>
  <c r="AG14" i="87"/>
  <c r="AF14" i="87"/>
  <c r="AE14" i="87"/>
  <c r="AD14" i="87"/>
  <c r="AC14" i="87"/>
  <c r="AB14" i="87"/>
  <c r="AA14" i="87"/>
  <c r="Z14" i="87"/>
  <c r="Y14" i="87"/>
  <c r="X14" i="87"/>
  <c r="W14" i="87"/>
  <c r="V14" i="87"/>
  <c r="U14" i="87"/>
  <c r="T14" i="87"/>
  <c r="S14" i="87"/>
  <c r="R14" i="87"/>
  <c r="Q14" i="87"/>
  <c r="P14" i="87"/>
  <c r="O14" i="87"/>
  <c r="N14" i="87"/>
  <c r="M14" i="87"/>
  <c r="L14" i="87"/>
  <c r="Z16" i="86"/>
  <c r="K16" i="86"/>
  <c r="J16" i="86"/>
  <c r="I16" i="86"/>
  <c r="H16" i="86"/>
  <c r="G16" i="86"/>
  <c r="F16" i="86"/>
  <c r="K14" i="86"/>
  <c r="J14" i="86"/>
  <c r="I14" i="86"/>
  <c r="H14" i="86"/>
  <c r="G14" i="86"/>
  <c r="F14" i="86"/>
  <c r="AI34" i="86"/>
  <c r="AH34" i="86"/>
  <c r="AG34" i="86"/>
  <c r="AF34" i="86"/>
  <c r="AE34" i="86"/>
  <c r="AD34" i="86"/>
  <c r="AC34" i="86"/>
  <c r="AB34" i="86"/>
  <c r="AA34" i="86"/>
  <c r="Z34" i="86"/>
  <c r="Y34" i="86"/>
  <c r="X34" i="86"/>
  <c r="W34" i="86"/>
  <c r="V34" i="86"/>
  <c r="U34" i="86"/>
  <c r="T34" i="86"/>
  <c r="S34" i="86"/>
  <c r="R34" i="86"/>
  <c r="Q34" i="86"/>
  <c r="P34" i="86"/>
  <c r="O34" i="86"/>
  <c r="N34" i="86"/>
  <c r="M34" i="86"/>
  <c r="L34" i="86"/>
  <c r="K34" i="86"/>
  <c r="J34" i="86"/>
  <c r="I34" i="86"/>
  <c r="H34" i="86"/>
  <c r="G34" i="86"/>
  <c r="F34" i="86"/>
  <c r="AI29" i="86"/>
  <c r="AH29" i="86"/>
  <c r="AG29" i="86"/>
  <c r="AF29" i="86"/>
  <c r="AE29" i="86"/>
  <c r="AD29" i="86"/>
  <c r="AC29" i="86"/>
  <c r="AB29" i="86"/>
  <c r="AA29" i="86"/>
  <c r="Z29" i="86"/>
  <c r="Y29" i="86"/>
  <c r="X29" i="86"/>
  <c r="W29" i="86"/>
  <c r="V29" i="86"/>
  <c r="U29" i="86"/>
  <c r="T29" i="86"/>
  <c r="S29" i="86"/>
  <c r="R29" i="86"/>
  <c r="Q29" i="86"/>
  <c r="P29" i="86"/>
  <c r="O29" i="86"/>
  <c r="N29" i="86"/>
  <c r="M29" i="86"/>
  <c r="L29" i="86"/>
  <c r="K29" i="86"/>
  <c r="J29" i="86"/>
  <c r="I29" i="86"/>
  <c r="H29" i="86"/>
  <c r="G29" i="86"/>
  <c r="F29" i="86"/>
  <c r="AI28" i="86"/>
  <c r="AH28" i="86"/>
  <c r="AG28" i="86"/>
  <c r="AF28" i="86"/>
  <c r="AE28" i="86"/>
  <c r="AD28" i="86"/>
  <c r="AC28" i="86"/>
  <c r="AB28" i="86"/>
  <c r="AA28" i="86"/>
  <c r="Z28" i="86"/>
  <c r="Y28" i="86"/>
  <c r="X28" i="86"/>
  <c r="W28" i="86"/>
  <c r="V28" i="86"/>
  <c r="U28" i="86"/>
  <c r="T28" i="86"/>
  <c r="S28" i="86"/>
  <c r="R28" i="86"/>
  <c r="Q28" i="86"/>
  <c r="P28" i="86"/>
  <c r="O28" i="86"/>
  <c r="N28" i="86"/>
  <c r="M28" i="86"/>
  <c r="L28" i="86"/>
  <c r="K28" i="86"/>
  <c r="J28" i="86"/>
  <c r="I28" i="86"/>
  <c r="H28" i="86"/>
  <c r="G28" i="86"/>
  <c r="F28" i="86"/>
  <c r="AI27" i="86"/>
  <c r="AH27" i="86"/>
  <c r="AG27" i="86"/>
  <c r="AF27" i="86"/>
  <c r="AE27" i="86"/>
  <c r="AD27" i="86"/>
  <c r="AC27" i="86"/>
  <c r="AB27" i="86"/>
  <c r="AA27" i="86"/>
  <c r="Z27" i="86"/>
  <c r="Y27" i="86"/>
  <c r="X27" i="86"/>
  <c r="W27" i="86"/>
  <c r="V27" i="86"/>
  <c r="U27" i="86"/>
  <c r="T27" i="86"/>
  <c r="S27" i="86"/>
  <c r="R27" i="86"/>
  <c r="Q27" i="86"/>
  <c r="P27" i="86"/>
  <c r="O27" i="86"/>
  <c r="N27" i="86"/>
  <c r="M27" i="86"/>
  <c r="L27" i="86"/>
  <c r="K27" i="86"/>
  <c r="J27" i="86"/>
  <c r="I27" i="86"/>
  <c r="H27" i="86"/>
  <c r="G27" i="86"/>
  <c r="F27" i="86"/>
  <c r="AI26" i="86"/>
  <c r="AH26" i="86"/>
  <c r="AG26" i="86"/>
  <c r="AF26" i="86"/>
  <c r="AE26" i="86"/>
  <c r="AD26" i="86"/>
  <c r="AC26" i="86"/>
  <c r="AB26" i="86"/>
  <c r="AA26" i="86"/>
  <c r="Z26" i="86"/>
  <c r="Y26" i="86"/>
  <c r="X26" i="86"/>
  <c r="W26" i="86"/>
  <c r="V26" i="86"/>
  <c r="U26" i="86"/>
  <c r="T26" i="86"/>
  <c r="S26" i="86"/>
  <c r="R26" i="86"/>
  <c r="Q26" i="86"/>
  <c r="P26" i="86"/>
  <c r="O26" i="86"/>
  <c r="N26" i="86"/>
  <c r="M26" i="86"/>
  <c r="L26" i="86"/>
  <c r="K26" i="86"/>
  <c r="J26" i="86"/>
  <c r="I26" i="86"/>
  <c r="H26" i="86"/>
  <c r="G26" i="86"/>
  <c r="F26" i="86"/>
  <c r="AI25" i="86"/>
  <c r="AH25" i="86"/>
  <c r="AG25" i="86"/>
  <c r="AF25" i="86"/>
  <c r="AE25" i="86"/>
  <c r="AD25" i="86"/>
  <c r="AC25" i="86"/>
  <c r="AB25" i="86"/>
  <c r="AA25" i="86"/>
  <c r="Z25" i="86"/>
  <c r="Y25" i="86"/>
  <c r="X25" i="86"/>
  <c r="W25" i="86"/>
  <c r="V25" i="86"/>
  <c r="U25" i="86"/>
  <c r="T25" i="86"/>
  <c r="S25" i="86"/>
  <c r="R25" i="86"/>
  <c r="Q25" i="86"/>
  <c r="P25" i="86"/>
  <c r="O25" i="86"/>
  <c r="N25" i="86"/>
  <c r="M25" i="86"/>
  <c r="L25" i="86"/>
  <c r="K25" i="86"/>
  <c r="J25" i="86"/>
  <c r="I25" i="86"/>
  <c r="H25" i="86"/>
  <c r="G25" i="86"/>
  <c r="F25" i="86"/>
  <c r="AI19" i="86"/>
  <c r="AH19" i="86"/>
  <c r="AG19" i="86"/>
  <c r="AF19" i="86"/>
  <c r="AE19" i="86"/>
  <c r="AD19" i="86"/>
  <c r="AC19" i="86"/>
  <c r="AB19" i="86"/>
  <c r="AA19" i="86"/>
  <c r="Z19" i="86"/>
  <c r="Y19" i="86"/>
  <c r="X19" i="86"/>
  <c r="W19" i="86"/>
  <c r="V19" i="86"/>
  <c r="U19" i="86"/>
  <c r="T19" i="86"/>
  <c r="S19" i="86"/>
  <c r="R19" i="86"/>
  <c r="Q19" i="86"/>
  <c r="P19" i="86"/>
  <c r="O19" i="86"/>
  <c r="N19" i="86"/>
  <c r="M19" i="86"/>
  <c r="L19" i="86"/>
  <c r="K20" i="86"/>
  <c r="R21" i="86" s="1"/>
  <c r="G31" i="86"/>
  <c r="AI16" i="86"/>
  <c r="AH16" i="86"/>
  <c r="AG16" i="86"/>
  <c r="AF16" i="86"/>
  <c r="AE16" i="86"/>
  <c r="AD16" i="86"/>
  <c r="AC16" i="86"/>
  <c r="AB16" i="86"/>
  <c r="AA16" i="86"/>
  <c r="Y16" i="86"/>
  <c r="X16" i="86"/>
  <c r="W16" i="86"/>
  <c r="V16" i="86"/>
  <c r="U16" i="86"/>
  <c r="T16" i="86"/>
  <c r="S16" i="86"/>
  <c r="R16" i="86"/>
  <c r="Q16" i="86"/>
  <c r="P16" i="86"/>
  <c r="O16" i="86"/>
  <c r="N16" i="86"/>
  <c r="M16" i="86"/>
  <c r="L16" i="86"/>
  <c r="AI14" i="86"/>
  <c r="AH14" i="86"/>
  <c r="AG14" i="86"/>
  <c r="AF14" i="86"/>
  <c r="AE14" i="86"/>
  <c r="AD14" i="86"/>
  <c r="AC14" i="86"/>
  <c r="AB14" i="86"/>
  <c r="AA14" i="86"/>
  <c r="Z14" i="86"/>
  <c r="Y14" i="86"/>
  <c r="X14" i="86"/>
  <c r="W14" i="86"/>
  <c r="V14" i="86"/>
  <c r="U14" i="86"/>
  <c r="T14" i="86"/>
  <c r="S14" i="86"/>
  <c r="R14" i="86"/>
  <c r="Q14" i="86"/>
  <c r="P14" i="86"/>
  <c r="O14" i="86"/>
  <c r="N14" i="86"/>
  <c r="M14" i="86"/>
  <c r="L14" i="86"/>
  <c r="Z33" i="91" l="1"/>
  <c r="I31" i="87"/>
  <c r="M33" i="91"/>
  <c r="AF35" i="92"/>
  <c r="I31" i="86"/>
  <c r="X32" i="91"/>
  <c r="AF33" i="91"/>
  <c r="AF32" i="91"/>
  <c r="AF35" i="91" s="1"/>
  <c r="M32" i="91"/>
  <c r="H30" i="87"/>
  <c r="G31" i="87"/>
  <c r="Z32" i="91"/>
  <c r="Z35" i="91" s="1"/>
  <c r="G20" i="87"/>
  <c r="AE35" i="92"/>
  <c r="Z30" i="86"/>
  <c r="AH32" i="91"/>
  <c r="H31" i="86"/>
  <c r="F31" i="89"/>
  <c r="Y33" i="91"/>
  <c r="G31" i="89"/>
  <c r="P32" i="91"/>
  <c r="P35" i="91" s="1"/>
  <c r="AC32" i="91"/>
  <c r="AC33" i="91"/>
  <c r="U32" i="91"/>
  <c r="U35" i="91" s="1"/>
  <c r="U33" i="91"/>
  <c r="P33" i="91"/>
  <c r="K30" i="87"/>
  <c r="F31" i="86"/>
  <c r="AJ31" i="87"/>
  <c r="H31" i="89"/>
  <c r="Q33" i="91"/>
  <c r="X30" i="89"/>
  <c r="Q32" i="91"/>
  <c r="Q35" i="91" s="1"/>
  <c r="X33" i="91"/>
  <c r="AH33" i="91"/>
  <c r="J31" i="89"/>
  <c r="I30" i="87"/>
  <c r="R33" i="91"/>
  <c r="Y32" i="91"/>
  <c r="Y35" i="91" s="1"/>
  <c r="F30" i="87"/>
  <c r="R32" i="91"/>
  <c r="R35" i="91" s="1"/>
  <c r="AG33" i="91"/>
  <c r="AG32" i="91"/>
  <c r="J31" i="86"/>
  <c r="M30" i="89"/>
  <c r="U30" i="89"/>
  <c r="AC30" i="89"/>
  <c r="X21" i="89"/>
  <c r="M21" i="89"/>
  <c r="N21" i="90"/>
  <c r="L21" i="91"/>
  <c r="Q21" i="90"/>
  <c r="AB35" i="91"/>
  <c r="N35" i="92"/>
  <c r="L35" i="93"/>
  <c r="H35" i="93"/>
  <c r="X35" i="92"/>
  <c r="AH21" i="90"/>
  <c r="AA21" i="90"/>
  <c r="T32" i="91"/>
  <c r="AI35" i="92"/>
  <c r="F32" i="92"/>
  <c r="F33" i="92"/>
  <c r="AB33" i="91"/>
  <c r="F35" i="93"/>
  <c r="P35" i="92"/>
  <c r="S30" i="89"/>
  <c r="V20" i="89"/>
  <c r="Z21" i="90"/>
  <c r="AF21" i="90"/>
  <c r="AJ33" i="91"/>
  <c r="AJ32" i="91"/>
  <c r="H30" i="86"/>
  <c r="L30" i="89"/>
  <c r="T30" i="89"/>
  <c r="AB30" i="89"/>
  <c r="AJ30" i="89"/>
  <c r="AD20" i="89"/>
  <c r="R21" i="90"/>
  <c r="P21" i="90"/>
  <c r="P32" i="90" s="1"/>
  <c r="I21" i="91"/>
  <c r="J32" i="92"/>
  <c r="J33" i="92"/>
  <c r="AE32" i="91"/>
  <c r="AE33" i="91"/>
  <c r="S20" i="87"/>
  <c r="AG20" i="89"/>
  <c r="I21" i="90" s="1"/>
  <c r="N31" i="89"/>
  <c r="G21" i="91"/>
  <c r="F21" i="91"/>
  <c r="AI21" i="90"/>
  <c r="H32" i="92"/>
  <c r="H33" i="92"/>
  <c r="AG35" i="92"/>
  <c r="G35" i="93"/>
  <c r="O33" i="91"/>
  <c r="I21" i="86"/>
  <c r="AI20" i="87"/>
  <c r="H21" i="91"/>
  <c r="AC21" i="90"/>
  <c r="K21" i="91"/>
  <c r="T21" i="90"/>
  <c r="S21" i="90"/>
  <c r="J21" i="91"/>
  <c r="I33" i="92"/>
  <c r="I32" i="92"/>
  <c r="T33" i="91"/>
  <c r="AA32" i="91"/>
  <c r="J21" i="86"/>
  <c r="AD21" i="87"/>
  <c r="AD21" i="90"/>
  <c r="U21" i="90"/>
  <c r="AG21" i="90"/>
  <c r="AG33" i="90" s="1"/>
  <c r="W21" i="90"/>
  <c r="AE21" i="90"/>
  <c r="AB21" i="90"/>
  <c r="AB33" i="90" s="1"/>
  <c r="X21" i="90"/>
  <c r="X32" i="90" s="1"/>
  <c r="K35" i="93"/>
  <c r="I35" i="93"/>
  <c r="V21" i="90"/>
  <c r="M21" i="90"/>
  <c r="Y21" i="90"/>
  <c r="O21" i="90"/>
  <c r="AI32" i="91"/>
  <c r="AI33" i="91"/>
  <c r="O35" i="92"/>
  <c r="W33" i="91"/>
  <c r="AB35" i="92"/>
  <c r="X35" i="91"/>
  <c r="AH35" i="91"/>
  <c r="W35" i="91"/>
  <c r="AD35" i="91"/>
  <c r="V35" i="91"/>
  <c r="AG35" i="91"/>
  <c r="N35" i="91"/>
  <c r="O35" i="91"/>
  <c r="U33" i="90"/>
  <c r="Q33" i="90"/>
  <c r="P20" i="86"/>
  <c r="X31" i="86"/>
  <c r="X20" i="86"/>
  <c r="AF20" i="86"/>
  <c r="AF31" i="86"/>
  <c r="M30" i="87"/>
  <c r="U30" i="87"/>
  <c r="AC30" i="87"/>
  <c r="S30" i="87"/>
  <c r="AA30" i="87"/>
  <c r="AI30" i="87"/>
  <c r="N20" i="86"/>
  <c r="V20" i="86"/>
  <c r="AD31" i="86"/>
  <c r="AJ30" i="87"/>
  <c r="J31" i="87"/>
  <c r="M30" i="86"/>
  <c r="U30" i="86"/>
  <c r="AC30" i="86"/>
  <c r="O31" i="86"/>
  <c r="W31" i="86"/>
  <c r="AE31" i="86"/>
  <c r="Q31" i="87"/>
  <c r="Y31" i="87"/>
  <c r="AG31" i="87"/>
  <c r="O30" i="86"/>
  <c r="W30" i="86"/>
  <c r="AE30" i="86"/>
  <c r="Q31" i="86"/>
  <c r="Y31" i="86"/>
  <c r="AG31" i="86"/>
  <c r="G21" i="86"/>
  <c r="R31" i="86"/>
  <c r="Z31" i="86"/>
  <c r="AH31" i="86"/>
  <c r="Q30" i="86"/>
  <c r="Y30" i="86"/>
  <c r="AG30" i="86"/>
  <c r="S20" i="86"/>
  <c r="AA31" i="86"/>
  <c r="AI20" i="86"/>
  <c r="I30" i="86"/>
  <c r="R30" i="86"/>
  <c r="AH30" i="86"/>
  <c r="L31" i="86"/>
  <c r="T31" i="86"/>
  <c r="AB31" i="86"/>
  <c r="J30" i="86"/>
  <c r="J30" i="87"/>
  <c r="F31" i="87"/>
  <c r="H20" i="87"/>
  <c r="M31" i="86"/>
  <c r="U31" i="86"/>
  <c r="AC31" i="86"/>
  <c r="O20" i="87"/>
  <c r="W31" i="87"/>
  <c r="AE20" i="87"/>
  <c r="O31" i="87"/>
  <c r="P31" i="87"/>
  <c r="X31" i="87"/>
  <c r="AF31" i="87"/>
  <c r="T20" i="87"/>
  <c r="L31" i="87"/>
  <c r="L30" i="87"/>
  <c r="T30" i="87"/>
  <c r="AB30" i="87"/>
  <c r="R31" i="87"/>
  <c r="Z31" i="87"/>
  <c r="AH31" i="87"/>
  <c r="AA20" i="87"/>
  <c r="S31" i="87"/>
  <c r="G30" i="87"/>
  <c r="K20" i="87"/>
  <c r="AB20" i="87"/>
  <c r="T31" i="87"/>
  <c r="O30" i="89"/>
  <c r="W30" i="89"/>
  <c r="AE30" i="89"/>
  <c r="S31" i="89"/>
  <c r="AA31" i="89"/>
  <c r="AI31" i="89"/>
  <c r="N30" i="87"/>
  <c r="V30" i="87"/>
  <c r="AD30" i="87"/>
  <c r="R30" i="87"/>
  <c r="I30" i="89"/>
  <c r="Q30" i="87"/>
  <c r="Y30" i="87"/>
  <c r="AG30" i="87"/>
  <c r="O30" i="87"/>
  <c r="W30" i="87"/>
  <c r="AE30" i="87"/>
  <c r="M31" i="87"/>
  <c r="U31" i="87"/>
  <c r="AC31" i="87"/>
  <c r="L20" i="87"/>
  <c r="Z30" i="87"/>
  <c r="AA31" i="87"/>
  <c r="P30" i="87"/>
  <c r="X30" i="87"/>
  <c r="AF30" i="87"/>
  <c r="N31" i="87"/>
  <c r="V31" i="87"/>
  <c r="AD31" i="87"/>
  <c r="AH30" i="87"/>
  <c r="AB31" i="87"/>
  <c r="Y20" i="89"/>
  <c r="AF21" i="89" s="1"/>
  <c r="AF30" i="89"/>
  <c r="N30" i="89"/>
  <c r="V30" i="89"/>
  <c r="AD30" i="89"/>
  <c r="Q31" i="89"/>
  <c r="Q30" i="89"/>
  <c r="Y30" i="89"/>
  <c r="AG30" i="89"/>
  <c r="R30" i="89"/>
  <c r="Z30" i="89"/>
  <c r="AH30" i="89"/>
  <c r="N20" i="89"/>
  <c r="Y31" i="89"/>
  <c r="AA30" i="89"/>
  <c r="AI30" i="89"/>
  <c r="P30" i="89"/>
  <c r="AG31" i="89"/>
  <c r="K31" i="89"/>
  <c r="I31" i="89"/>
  <c r="I20" i="89"/>
  <c r="P21" i="89" s="1"/>
  <c r="H30" i="89"/>
  <c r="K30" i="89"/>
  <c r="J30" i="89"/>
  <c r="G30" i="89"/>
  <c r="F30" i="89"/>
  <c r="J20" i="89"/>
  <c r="R20" i="89"/>
  <c r="Z20" i="89"/>
  <c r="AH20" i="89"/>
  <c r="K20" i="89"/>
  <c r="S20" i="89"/>
  <c r="AA20" i="89"/>
  <c r="AI20" i="89"/>
  <c r="L20" i="89"/>
  <c r="T20" i="89"/>
  <c r="AB20" i="89"/>
  <c r="AJ20" i="89"/>
  <c r="M20" i="89"/>
  <c r="U20" i="89"/>
  <c r="AC20" i="89"/>
  <c r="G20" i="89"/>
  <c r="O20" i="89"/>
  <c r="W20" i="89"/>
  <c r="AE20" i="89"/>
  <c r="H20" i="89"/>
  <c r="P20" i="89"/>
  <c r="X20" i="89"/>
  <c r="AF20" i="89"/>
  <c r="K31" i="87"/>
  <c r="M20" i="87"/>
  <c r="U20" i="87"/>
  <c r="AC20" i="87"/>
  <c r="F20" i="87"/>
  <c r="N20" i="87"/>
  <c r="V20" i="87"/>
  <c r="AD20" i="87"/>
  <c r="P20" i="87"/>
  <c r="X20" i="87"/>
  <c r="AF20" i="87"/>
  <c r="H31" i="87"/>
  <c r="I20" i="87"/>
  <c r="Q20" i="87"/>
  <c r="Y20" i="87"/>
  <c r="AG20" i="87"/>
  <c r="J20" i="87"/>
  <c r="R20" i="87"/>
  <c r="Z20" i="87"/>
  <c r="AH20" i="87"/>
  <c r="G30" i="86"/>
  <c r="F20" i="86"/>
  <c r="M21" i="86" s="1"/>
  <c r="AA20" i="86"/>
  <c r="N31" i="86"/>
  <c r="AI31" i="86"/>
  <c r="K31" i="86"/>
  <c r="K30" i="86"/>
  <c r="S30" i="86"/>
  <c r="AA30" i="86"/>
  <c r="AI30" i="86"/>
  <c r="H20" i="86"/>
  <c r="O21" i="86" s="1"/>
  <c r="AD20" i="86"/>
  <c r="P31" i="86"/>
  <c r="L30" i="86"/>
  <c r="T30" i="86"/>
  <c r="AB30" i="86"/>
  <c r="S31" i="86"/>
  <c r="V31" i="86"/>
  <c r="F30" i="86"/>
  <c r="N30" i="86"/>
  <c r="V30" i="86"/>
  <c r="AD30" i="86"/>
  <c r="P30" i="86"/>
  <c r="X30" i="86"/>
  <c r="AF30" i="86"/>
  <c r="I20" i="86"/>
  <c r="Q20" i="86"/>
  <c r="Y20" i="86"/>
  <c r="AG20" i="86"/>
  <c r="J20" i="86"/>
  <c r="R20" i="86"/>
  <c r="Z20" i="86"/>
  <c r="AH20" i="86"/>
  <c r="L20" i="86"/>
  <c r="T20" i="86"/>
  <c r="AB20" i="86"/>
  <c r="M20" i="86"/>
  <c r="U20" i="86"/>
  <c r="AC20" i="86"/>
  <c r="G20" i="86"/>
  <c r="O20" i="86"/>
  <c r="W20" i="86"/>
  <c r="AE20" i="86"/>
  <c r="M35" i="91" l="1"/>
  <c r="R32" i="90"/>
  <c r="O32" i="90"/>
  <c r="AC35" i="91"/>
  <c r="AE33" i="90"/>
  <c r="AD33" i="90"/>
  <c r="N21" i="87"/>
  <c r="Y32" i="90"/>
  <c r="Y35" i="90" s="1"/>
  <c r="AA33" i="90"/>
  <c r="V33" i="90"/>
  <c r="AD32" i="90"/>
  <c r="AA32" i="90"/>
  <c r="AA35" i="90" s="1"/>
  <c r="AI33" i="90"/>
  <c r="M33" i="90"/>
  <c r="P35" i="90"/>
  <c r="AI32" i="90"/>
  <c r="AI35" i="90" s="1"/>
  <c r="AH33" i="90"/>
  <c r="S33" i="90"/>
  <c r="N33" i="90"/>
  <c r="S32" i="90"/>
  <c r="S35" i="90" s="1"/>
  <c r="N32" i="90"/>
  <c r="M32" i="90"/>
  <c r="M35" i="90" s="1"/>
  <c r="AE32" i="90"/>
  <c r="AC32" i="90"/>
  <c r="AH32" i="90"/>
  <c r="AH35" i="90" s="1"/>
  <c r="R33" i="90"/>
  <c r="AC33" i="90"/>
  <c r="Z33" i="90"/>
  <c r="Z32" i="90"/>
  <c r="Z35" i="90" s="1"/>
  <c r="W33" i="90"/>
  <c r="V32" i="90"/>
  <c r="V35" i="90" s="1"/>
  <c r="W32" i="90"/>
  <c r="W35" i="90" s="1"/>
  <c r="X35" i="90"/>
  <c r="T33" i="90"/>
  <c r="T32" i="90"/>
  <c r="AF33" i="90"/>
  <c r="I32" i="90"/>
  <c r="O33" i="90"/>
  <c r="X21" i="87"/>
  <c r="F21" i="89"/>
  <c r="G21" i="90"/>
  <c r="AB21" i="89"/>
  <c r="R21" i="87"/>
  <c r="I21" i="87"/>
  <c r="Z21" i="87"/>
  <c r="J35" i="92"/>
  <c r="Y21" i="86"/>
  <c r="T21" i="86"/>
  <c r="Q21" i="86"/>
  <c r="J21" i="89"/>
  <c r="P21" i="87"/>
  <c r="AC21" i="87"/>
  <c r="AD21" i="89"/>
  <c r="AD33" i="89" s="1"/>
  <c r="T21" i="89"/>
  <c r="J21" i="90"/>
  <c r="L21" i="87"/>
  <c r="AE21" i="86"/>
  <c r="U32" i="90"/>
  <c r="H32" i="91"/>
  <c r="H33" i="91"/>
  <c r="H35" i="92"/>
  <c r="F35" i="92"/>
  <c r="Q32" i="90"/>
  <c r="AF32" i="90"/>
  <c r="AG21" i="87"/>
  <c r="U21" i="87"/>
  <c r="V21" i="89"/>
  <c r="V33" i="89" s="1"/>
  <c r="K21" i="90"/>
  <c r="AG21" i="89"/>
  <c r="H21" i="86"/>
  <c r="AC21" i="86"/>
  <c r="I35" i="92"/>
  <c r="G32" i="91"/>
  <c r="G33" i="91"/>
  <c r="Y33" i="90"/>
  <c r="H21" i="87"/>
  <c r="AI21" i="86"/>
  <c r="Y21" i="87"/>
  <c r="M21" i="87"/>
  <c r="H21" i="90"/>
  <c r="N21" i="89"/>
  <c r="L21" i="90"/>
  <c r="AH21" i="89"/>
  <c r="Y21" i="89"/>
  <c r="U21" i="89"/>
  <c r="AI21" i="87"/>
  <c r="O21" i="87"/>
  <c r="L21" i="86"/>
  <c r="I32" i="91"/>
  <c r="I33" i="91"/>
  <c r="L33" i="91"/>
  <c r="L32" i="91"/>
  <c r="AD21" i="86"/>
  <c r="AA21" i="86"/>
  <c r="J21" i="87"/>
  <c r="Q21" i="87"/>
  <c r="H21" i="89"/>
  <c r="AJ21" i="87"/>
  <c r="AJ33" i="87" s="1"/>
  <c r="AE21" i="89"/>
  <c r="AI21" i="89"/>
  <c r="Z21" i="89"/>
  <c r="Q21" i="89"/>
  <c r="AH21" i="87"/>
  <c r="AA21" i="87"/>
  <c r="V21" i="87"/>
  <c r="U21" i="86"/>
  <c r="AI35" i="91"/>
  <c r="K21" i="89"/>
  <c r="F21" i="90"/>
  <c r="V21" i="86"/>
  <c r="S21" i="86"/>
  <c r="AF21" i="86"/>
  <c r="G21" i="87"/>
  <c r="AE21" i="87"/>
  <c r="AB21" i="87"/>
  <c r="W21" i="89"/>
  <c r="AA21" i="89"/>
  <c r="R21" i="89"/>
  <c r="S21" i="87"/>
  <c r="Z21" i="86"/>
  <c r="X33" i="90"/>
  <c r="K33" i="91"/>
  <c r="K32" i="91"/>
  <c r="AE35" i="91"/>
  <c r="AJ35" i="91"/>
  <c r="T35" i="91"/>
  <c r="N21" i="86"/>
  <c r="K21" i="87"/>
  <c r="X21" i="86"/>
  <c r="AH21" i="86"/>
  <c r="I21" i="89"/>
  <c r="W21" i="87"/>
  <c r="T21" i="87"/>
  <c r="O21" i="89"/>
  <c r="S21" i="89"/>
  <c r="G21" i="89"/>
  <c r="J32" i="91"/>
  <c r="J33" i="91"/>
  <c r="P33" i="90"/>
  <c r="AC21" i="89"/>
  <c r="AB21" i="86"/>
  <c r="K21" i="86"/>
  <c r="F21" i="86"/>
  <c r="F32" i="86" s="1"/>
  <c r="F21" i="87"/>
  <c r="AG21" i="86"/>
  <c r="P21" i="86"/>
  <c r="AF21" i="87"/>
  <c r="AJ21" i="89"/>
  <c r="W21" i="86"/>
  <c r="AB32" i="90"/>
  <c r="AG32" i="90"/>
  <c r="AA35" i="91"/>
  <c r="F33" i="91"/>
  <c r="F32" i="91"/>
  <c r="I33" i="90"/>
  <c r="AC35" i="90"/>
  <c r="AE35" i="90"/>
  <c r="R35" i="90"/>
  <c r="AD35" i="90"/>
  <c r="G33" i="87"/>
  <c r="AF32" i="89"/>
  <c r="AF33" i="89"/>
  <c r="X32" i="89"/>
  <c r="X33" i="89"/>
  <c r="AA33" i="89"/>
  <c r="P32" i="89"/>
  <c r="P33" i="89"/>
  <c r="H33" i="89"/>
  <c r="G33" i="89"/>
  <c r="M32" i="89"/>
  <c r="M33" i="89"/>
  <c r="L32" i="89"/>
  <c r="L33" i="89"/>
  <c r="AD33" i="87"/>
  <c r="AD32" i="87"/>
  <c r="G32" i="86"/>
  <c r="G33" i="86"/>
  <c r="R33" i="86"/>
  <c r="R32" i="86"/>
  <c r="J33" i="86"/>
  <c r="J32" i="86"/>
  <c r="M33" i="86"/>
  <c r="I32" i="86"/>
  <c r="I33" i="86"/>
  <c r="O35" i="90" l="1"/>
  <c r="N35" i="90"/>
  <c r="M33" i="87"/>
  <c r="S33" i="89"/>
  <c r="S32" i="89"/>
  <c r="S35" i="89" s="1"/>
  <c r="I32" i="89"/>
  <c r="AE33" i="86"/>
  <c r="AC32" i="89"/>
  <c r="N32" i="87"/>
  <c r="N35" i="87" s="1"/>
  <c r="R33" i="87"/>
  <c r="AE32" i="86"/>
  <c r="AE35" i="86" s="1"/>
  <c r="M32" i="87"/>
  <c r="R32" i="87"/>
  <c r="V32" i="89"/>
  <c r="V35" i="89" s="1"/>
  <c r="N33" i="87"/>
  <c r="H32" i="86"/>
  <c r="AE33" i="89"/>
  <c r="Y32" i="89"/>
  <c r="Y35" i="89" s="1"/>
  <c r="T33" i="86"/>
  <c r="U32" i="87"/>
  <c r="U35" i="87" s="1"/>
  <c r="AE32" i="89"/>
  <c r="AE35" i="89" s="1"/>
  <c r="O32" i="87"/>
  <c r="O35" i="87" s="1"/>
  <c r="Y32" i="86"/>
  <c r="Y35" i="86" s="1"/>
  <c r="AC32" i="86"/>
  <c r="AC35" i="86" s="1"/>
  <c r="X32" i="87"/>
  <c r="X35" i="87" s="1"/>
  <c r="AJ32" i="87"/>
  <c r="AJ35" i="87" s="1"/>
  <c r="Y33" i="86"/>
  <c r="J32" i="87"/>
  <c r="AF32" i="87"/>
  <c r="AC32" i="87"/>
  <c r="AC35" i="87" s="1"/>
  <c r="AH33" i="87"/>
  <c r="AJ32" i="89"/>
  <c r="L32" i="86"/>
  <c r="I33" i="87"/>
  <c r="AD32" i="89"/>
  <c r="AD35" i="89" s="1"/>
  <c r="AC33" i="86"/>
  <c r="I32" i="87"/>
  <c r="I35" i="87" s="1"/>
  <c r="AH32" i="87"/>
  <c r="Y33" i="89"/>
  <c r="H32" i="87"/>
  <c r="T32" i="86"/>
  <c r="T35" i="86" s="1"/>
  <c r="U32" i="86"/>
  <c r="X33" i="87"/>
  <c r="R32" i="89"/>
  <c r="R35" i="89" s="1"/>
  <c r="AH32" i="89"/>
  <c r="AH35" i="89" s="1"/>
  <c r="O33" i="87"/>
  <c r="L33" i="86"/>
  <c r="W33" i="86"/>
  <c r="F32" i="87"/>
  <c r="F35" i="87" s="1"/>
  <c r="J33" i="87"/>
  <c r="R33" i="89"/>
  <c r="AH33" i="89"/>
  <c r="U33" i="86"/>
  <c r="W32" i="86"/>
  <c r="W35" i="86" s="1"/>
  <c r="F33" i="87"/>
  <c r="H33" i="86"/>
  <c r="AC33" i="89"/>
  <c r="H33" i="87"/>
  <c r="P32" i="87"/>
  <c r="AG32" i="87"/>
  <c r="H32" i="89"/>
  <c r="AA32" i="89"/>
  <c r="AA35" i="89" s="1"/>
  <c r="Z32" i="89"/>
  <c r="AG32" i="89"/>
  <c r="AG35" i="89" s="1"/>
  <c r="Y32" i="87"/>
  <c r="Y35" i="87" s="1"/>
  <c r="Z33" i="89"/>
  <c r="AG33" i="89"/>
  <c r="Y33" i="87"/>
  <c r="AB33" i="89"/>
  <c r="G32" i="87"/>
  <c r="G35" i="87" s="1"/>
  <c r="V32" i="87"/>
  <c r="V35" i="87" s="1"/>
  <c r="AB32" i="89"/>
  <c r="K32" i="87"/>
  <c r="V33" i="87"/>
  <c r="AG33" i="87"/>
  <c r="AJ33" i="89"/>
  <c r="AB33" i="86"/>
  <c r="G32" i="89"/>
  <c r="G35" i="89" s="1"/>
  <c r="I35" i="90"/>
  <c r="K33" i="87"/>
  <c r="T35" i="90"/>
  <c r="U33" i="89"/>
  <c r="AI33" i="89"/>
  <c r="N32" i="89"/>
  <c r="N35" i="89" s="1"/>
  <c r="AA32" i="87"/>
  <c r="AA35" i="87" s="1"/>
  <c r="AG35" i="90"/>
  <c r="K32" i="86"/>
  <c r="K33" i="86"/>
  <c r="F33" i="90"/>
  <c r="F32" i="90"/>
  <c r="AI33" i="87"/>
  <c r="AI32" i="87"/>
  <c r="L33" i="90"/>
  <c r="L32" i="90"/>
  <c r="G35" i="91"/>
  <c r="AF35" i="90"/>
  <c r="H35" i="91"/>
  <c r="J32" i="90"/>
  <c r="J33" i="90"/>
  <c r="AB32" i="86"/>
  <c r="AB35" i="86" s="1"/>
  <c r="F35" i="91"/>
  <c r="Q32" i="87"/>
  <c r="Z32" i="87"/>
  <c r="Z35" i="87" s="1"/>
  <c r="U32" i="89"/>
  <c r="U35" i="89" s="1"/>
  <c r="AI32" i="89"/>
  <c r="AI35" i="89" s="1"/>
  <c r="J35" i="91"/>
  <c r="K35" i="91"/>
  <c r="Q35" i="90"/>
  <c r="K33" i="90"/>
  <c r="K32" i="90"/>
  <c r="G32" i="90"/>
  <c r="G33" i="90"/>
  <c r="K33" i="89"/>
  <c r="W33" i="89"/>
  <c r="S32" i="87"/>
  <c r="S33" i="87"/>
  <c r="H33" i="90"/>
  <c r="H32" i="90"/>
  <c r="F32" i="89"/>
  <c r="F33" i="89"/>
  <c r="AB35" i="90"/>
  <c r="L35" i="91"/>
  <c r="AH33" i="86"/>
  <c r="K32" i="89"/>
  <c r="W32" i="89"/>
  <c r="AH32" i="86"/>
  <c r="AH35" i="86" s="1"/>
  <c r="AG33" i="86"/>
  <c r="J32" i="89"/>
  <c r="F33" i="86"/>
  <c r="Q33" i="89"/>
  <c r="Q32" i="89"/>
  <c r="I35" i="91"/>
  <c r="L32" i="87"/>
  <c r="L33" i="87"/>
  <c r="U35" i="90"/>
  <c r="Z32" i="86"/>
  <c r="Z35" i="86" s="1"/>
  <c r="T33" i="89"/>
  <c r="O33" i="89"/>
  <c r="N33" i="89"/>
  <c r="AG32" i="86"/>
  <c r="Z33" i="86"/>
  <c r="Z33" i="87"/>
  <c r="AA33" i="87"/>
  <c r="T32" i="89"/>
  <c r="T35" i="89" s="1"/>
  <c r="J33" i="89"/>
  <c r="O32" i="89"/>
  <c r="O35" i="89" s="1"/>
  <c r="I33" i="89"/>
  <c r="AG35" i="87"/>
  <c r="M35" i="89"/>
  <c r="W35" i="89"/>
  <c r="J35" i="87"/>
  <c r="AF35" i="87"/>
  <c r="R35" i="87"/>
  <c r="X35" i="89"/>
  <c r="AF35" i="89"/>
  <c r="AJ35" i="89"/>
  <c r="AD35" i="87"/>
  <c r="AH35" i="87"/>
  <c r="L35" i="89"/>
  <c r="P35" i="89"/>
  <c r="H35" i="87"/>
  <c r="AB35" i="89"/>
  <c r="AC35" i="89"/>
  <c r="Z35" i="89"/>
  <c r="AG35" i="86"/>
  <c r="P33" i="87"/>
  <c r="R35" i="86"/>
  <c r="J35" i="86"/>
  <c r="Q32" i="86"/>
  <c r="I35" i="86"/>
  <c r="O33" i="86"/>
  <c r="O32" i="86"/>
  <c r="H35" i="86"/>
  <c r="F35" i="86"/>
  <c r="M32" i="86"/>
  <c r="G35" i="86"/>
  <c r="AF33" i="87"/>
  <c r="AC33" i="87"/>
  <c r="U33" i="87"/>
  <c r="T32" i="87"/>
  <c r="T33" i="87"/>
  <c r="AB32" i="87"/>
  <c r="AB33" i="87"/>
  <c r="W32" i="87"/>
  <c r="W33" i="87"/>
  <c r="Q33" i="87"/>
  <c r="AE33" i="87"/>
  <c r="AE32" i="87"/>
  <c r="Q33" i="86"/>
  <c r="S32" i="86"/>
  <c r="S33" i="86"/>
  <c r="AA33" i="86"/>
  <c r="AA32" i="86"/>
  <c r="AI33" i="86"/>
  <c r="AI32" i="86"/>
  <c r="P32" i="86"/>
  <c r="P33" i="86"/>
  <c r="V32" i="86"/>
  <c r="V33" i="86"/>
  <c r="X32" i="86"/>
  <c r="X33" i="86"/>
  <c r="AD33" i="86"/>
  <c r="AD32" i="86"/>
  <c r="AF33" i="86"/>
  <c r="AF32" i="86"/>
  <c r="N33" i="86"/>
  <c r="N32" i="86"/>
  <c r="M35" i="87" l="1"/>
  <c r="L35" i="86"/>
  <c r="K35" i="89"/>
  <c r="I35" i="89"/>
  <c r="Q35" i="87"/>
  <c r="K35" i="87"/>
  <c r="P35" i="87"/>
  <c r="U35" i="86"/>
  <c r="H35" i="89"/>
  <c r="J35" i="89"/>
  <c r="L35" i="87"/>
  <c r="J35" i="90"/>
  <c r="L35" i="90"/>
  <c r="F35" i="89"/>
  <c r="F35" i="90"/>
  <c r="K35" i="86"/>
  <c r="G35" i="90"/>
  <c r="AI35" i="87"/>
  <c r="Q35" i="89"/>
  <c r="H35" i="90"/>
  <c r="K35" i="90"/>
  <c r="S35" i="87"/>
  <c r="W35" i="87"/>
  <c r="AE35" i="87"/>
  <c r="T35" i="87"/>
  <c r="AB35" i="87"/>
  <c r="X35" i="86"/>
  <c r="V35" i="86"/>
  <c r="S35" i="86"/>
  <c r="AF35" i="86"/>
  <c r="AI35" i="86"/>
  <c r="AD35" i="86"/>
  <c r="AA35" i="86"/>
  <c r="Q35" i="86"/>
  <c r="P35" i="86"/>
  <c r="O35" i="86"/>
  <c r="M35" i="86"/>
  <c r="N35" i="86"/>
  <c r="R14" i="80" l="1"/>
  <c r="P14" i="80"/>
  <c r="R12" i="80"/>
  <c r="P12" i="80"/>
  <c r="U6" i="80"/>
  <c r="U5" i="80"/>
  <c r="G32" i="58" l="1"/>
  <c r="R14" i="79" l="1"/>
  <c r="P14" i="79"/>
  <c r="R12" i="79"/>
  <c r="P12" i="79"/>
  <c r="U6" i="79"/>
  <c r="U5" i="79"/>
  <c r="Q29" i="76" l="1"/>
  <c r="P29" i="76"/>
  <c r="O29" i="76"/>
  <c r="N29" i="76"/>
  <c r="M29" i="76"/>
  <c r="L29" i="76"/>
  <c r="K29" i="76"/>
  <c r="J29" i="76"/>
  <c r="I29" i="76"/>
  <c r="H29" i="76"/>
  <c r="G29" i="76"/>
  <c r="F29" i="76"/>
  <c r="Q28" i="76"/>
  <c r="P28" i="76"/>
  <c r="O28" i="76"/>
  <c r="N28" i="76"/>
  <c r="M28" i="76"/>
  <c r="L28" i="76"/>
  <c r="K28" i="76"/>
  <c r="J28" i="76"/>
  <c r="I28" i="76"/>
  <c r="H28" i="76"/>
  <c r="G28" i="76"/>
  <c r="F28" i="76"/>
  <c r="Q27" i="76"/>
  <c r="P27" i="76"/>
  <c r="O27" i="76"/>
  <c r="N27" i="76"/>
  <c r="M27" i="76"/>
  <c r="L27" i="76"/>
  <c r="K27" i="76"/>
  <c r="J27" i="76"/>
  <c r="I27" i="76"/>
  <c r="H27" i="76"/>
  <c r="G27" i="76"/>
  <c r="F27" i="76"/>
  <c r="Q26" i="76"/>
  <c r="P26" i="76"/>
  <c r="O26" i="76"/>
  <c r="N26" i="76"/>
  <c r="M26" i="76"/>
  <c r="L26" i="76"/>
  <c r="K26" i="76"/>
  <c r="J26" i="76"/>
  <c r="I26" i="76"/>
  <c r="H26" i="76"/>
  <c r="G26" i="76"/>
  <c r="F26" i="76"/>
  <c r="Q25" i="76"/>
  <c r="P25" i="76"/>
  <c r="O25" i="76"/>
  <c r="N25" i="76"/>
  <c r="M25" i="76"/>
  <c r="L25" i="76"/>
  <c r="K25" i="76"/>
  <c r="J25" i="76"/>
  <c r="I25" i="76"/>
  <c r="H25" i="76"/>
  <c r="G25" i="76"/>
  <c r="F25" i="76"/>
  <c r="G31" i="76" l="1"/>
  <c r="O31" i="76"/>
  <c r="M31" i="76"/>
  <c r="N31" i="76"/>
  <c r="P31" i="76"/>
  <c r="F31" i="76"/>
  <c r="I31" i="76"/>
  <c r="Q31" i="76"/>
  <c r="H31" i="76"/>
  <c r="J30" i="76"/>
  <c r="H30" i="76"/>
  <c r="P30" i="76"/>
  <c r="I30" i="76"/>
  <c r="Q30" i="76"/>
  <c r="L31" i="76"/>
  <c r="K30" i="76"/>
  <c r="L30" i="76"/>
  <c r="J31" i="76"/>
  <c r="M30" i="76"/>
  <c r="F30" i="76"/>
  <c r="N30" i="76"/>
  <c r="G30" i="76"/>
  <c r="O30" i="76"/>
  <c r="K31" i="76"/>
  <c r="Q33" i="76" l="1"/>
  <c r="Q32" i="76"/>
  <c r="H29" i="63"/>
  <c r="G29" i="63"/>
  <c r="M33" i="76" l="1"/>
  <c r="O33" i="76"/>
  <c r="M32" i="76"/>
  <c r="P32" i="76"/>
  <c r="O32" i="76"/>
  <c r="N32" i="76"/>
  <c r="N33" i="76"/>
  <c r="P33" i="76"/>
  <c r="H33" i="63"/>
  <c r="G21" i="63" l="1"/>
  <c r="L29" i="63"/>
  <c r="R14" i="75" l="1"/>
  <c r="P14" i="75"/>
  <c r="R12" i="75"/>
  <c r="P12" i="75"/>
  <c r="U6" i="75"/>
  <c r="U5" i="75"/>
  <c r="U16" i="62" l="1"/>
  <c r="N20" i="60" l="1"/>
  <c r="K20" i="60" l="1"/>
  <c r="L20" i="60"/>
  <c r="M20" i="60"/>
  <c r="AK16" i="59" l="1"/>
  <c r="AE20" i="59" l="1"/>
  <c r="AE24" i="59"/>
  <c r="AE37" i="59" l="1"/>
  <c r="AE21" i="59"/>
  <c r="T18" i="59"/>
  <c r="U20" i="59" l="1"/>
  <c r="U21" i="59" s="1"/>
  <c r="N24" i="59" l="1"/>
  <c r="M24" i="59"/>
  <c r="G20" i="59" l="1"/>
  <c r="G18" i="59"/>
  <c r="G21" i="59" l="1"/>
  <c r="AF39" i="58"/>
  <c r="Y20" i="58" l="1"/>
  <c r="Y21" i="58" s="1"/>
  <c r="C42" i="55" l="1"/>
  <c r="C41" i="55"/>
  <c r="C40" i="55"/>
  <c r="C39" i="55"/>
  <c r="C38" i="55"/>
  <c r="C37" i="55"/>
  <c r="C36" i="55"/>
  <c r="C35" i="55"/>
  <c r="C34" i="55"/>
  <c r="C33" i="55"/>
  <c r="C32" i="55"/>
  <c r="C31" i="55"/>
  <c r="C30" i="55"/>
  <c r="C29" i="55"/>
  <c r="ABD18" i="55"/>
  <c r="ABC18" i="55"/>
  <c r="ABB18" i="55"/>
  <c r="ABA18" i="55"/>
  <c r="AAZ18" i="55"/>
  <c r="AAY18" i="55"/>
  <c r="AAX18" i="55"/>
  <c r="AAW18" i="55"/>
  <c r="AAV18" i="55"/>
  <c r="AAU18" i="55"/>
  <c r="AAT18" i="55"/>
  <c r="AAS18" i="55"/>
  <c r="AAR18" i="55"/>
  <c r="AAQ18" i="55"/>
  <c r="AAP18" i="55"/>
  <c r="AAO18" i="55"/>
  <c r="AAN18" i="55"/>
  <c r="AAM18" i="55"/>
  <c r="AAL18" i="55"/>
  <c r="AAK18" i="55"/>
  <c r="AAJ18" i="55"/>
  <c r="AAI18" i="55"/>
  <c r="AAH18" i="55"/>
  <c r="AAG18" i="55"/>
  <c r="AAF18" i="55"/>
  <c r="AAE18" i="55"/>
  <c r="AAD18" i="55"/>
  <c r="AAC18" i="55"/>
  <c r="AAB18" i="55"/>
  <c r="AAA18" i="55"/>
  <c r="ZZ18" i="55"/>
  <c r="ZY18" i="55"/>
  <c r="ZX18" i="55"/>
  <c r="ZW18" i="55"/>
  <c r="ZV18" i="55"/>
  <c r="ZU18" i="55"/>
  <c r="ZT18" i="55"/>
  <c r="ZS18" i="55"/>
  <c r="ZR18" i="55"/>
  <c r="ZQ18" i="55"/>
  <c r="ZP18" i="55"/>
  <c r="ZO18" i="55"/>
  <c r="ZN18" i="55"/>
  <c r="ZM18" i="55"/>
  <c r="ZL18" i="55"/>
  <c r="ZK18" i="55"/>
  <c r="ZJ18" i="55"/>
  <c r="ZI18" i="55"/>
  <c r="ZH18" i="55"/>
  <c r="ZG18" i="55"/>
  <c r="ZF18" i="55"/>
  <c r="ZE18" i="55"/>
  <c r="ZD18" i="55"/>
  <c r="ZC18" i="55"/>
  <c r="ZB18" i="55"/>
  <c r="ZA18" i="55"/>
  <c r="YZ18" i="55"/>
  <c r="YY18" i="55"/>
  <c r="YX18" i="55"/>
  <c r="YW18" i="55"/>
  <c r="YV18" i="55"/>
  <c r="YU18" i="55"/>
  <c r="YT18" i="55"/>
  <c r="YS18" i="55"/>
  <c r="YR18" i="55"/>
  <c r="YQ18" i="55"/>
  <c r="YP18" i="55"/>
  <c r="YO18" i="55"/>
  <c r="YN18" i="55"/>
  <c r="YM18" i="55"/>
  <c r="YL18" i="55"/>
  <c r="YK18" i="55"/>
  <c r="YJ18" i="55"/>
  <c r="YI18" i="55"/>
  <c r="YH18" i="55"/>
  <c r="YG18" i="55"/>
  <c r="YF18" i="55"/>
  <c r="YE18" i="55"/>
  <c r="YD18" i="55"/>
  <c r="YC18" i="55"/>
  <c r="YB18" i="55"/>
  <c r="YA18" i="55"/>
  <c r="XZ18" i="55"/>
  <c r="XY18" i="55"/>
  <c r="XX18" i="55"/>
  <c r="XW18" i="55"/>
  <c r="XV18" i="55"/>
  <c r="XU18" i="55"/>
  <c r="XT18" i="55"/>
  <c r="XS18" i="55"/>
  <c r="XR18" i="55"/>
  <c r="ABD17" i="55"/>
  <c r="ABC17" i="55"/>
  <c r="ABB17" i="55"/>
  <c r="ABA17" i="55"/>
  <c r="AAZ17" i="55"/>
  <c r="AAY17" i="55"/>
  <c r="AAX17" i="55"/>
  <c r="AAW17" i="55"/>
  <c r="AAV17" i="55"/>
  <c r="AAU17" i="55"/>
  <c r="AAT17" i="55"/>
  <c r="AAS17" i="55"/>
  <c r="AAR17" i="55"/>
  <c r="AAQ17" i="55"/>
  <c r="AAP17" i="55"/>
  <c r="AAO17" i="55"/>
  <c r="AAN17" i="55"/>
  <c r="AAM17" i="55"/>
  <c r="AAL17" i="55"/>
  <c r="AAK17" i="55"/>
  <c r="AAJ17" i="55"/>
  <c r="AAI17" i="55"/>
  <c r="AAH17" i="55"/>
  <c r="AAG17" i="55"/>
  <c r="AAF17" i="55"/>
  <c r="AAE17" i="55"/>
  <c r="AAD17" i="55"/>
  <c r="AAC17" i="55"/>
  <c r="AAB17" i="55"/>
  <c r="AAA17" i="55"/>
  <c r="ZZ17" i="55"/>
  <c r="ZY17" i="55"/>
  <c r="ZX17" i="55"/>
  <c r="ZW17" i="55"/>
  <c r="ZV17" i="55"/>
  <c r="ZU17" i="55"/>
  <c r="ZT17" i="55"/>
  <c r="ZS17" i="55"/>
  <c r="ZR17" i="55"/>
  <c r="ZQ17" i="55"/>
  <c r="ZP17" i="55"/>
  <c r="ZO17" i="55"/>
  <c r="ZN17" i="55"/>
  <c r="ZM17" i="55"/>
  <c r="ZL17" i="55"/>
  <c r="ZK17" i="55"/>
  <c r="ZJ17" i="55"/>
  <c r="ZI17" i="55"/>
  <c r="ZH17" i="55"/>
  <c r="ZG17" i="55"/>
  <c r="ZF17" i="55"/>
  <c r="ZE17" i="55"/>
  <c r="ZD17" i="55"/>
  <c r="ZC17" i="55"/>
  <c r="ZB17" i="55"/>
  <c r="ZA17" i="55"/>
  <c r="YZ17" i="55"/>
  <c r="YY17" i="55"/>
  <c r="YX17" i="55"/>
  <c r="YW17" i="55"/>
  <c r="YV17" i="55"/>
  <c r="YU17" i="55"/>
  <c r="YT17" i="55"/>
  <c r="YS17" i="55"/>
  <c r="YR17" i="55"/>
  <c r="YQ17" i="55"/>
  <c r="YP17" i="55"/>
  <c r="YO17" i="55"/>
  <c r="YN17" i="55"/>
  <c r="YM17" i="55"/>
  <c r="YL17" i="55"/>
  <c r="YK17" i="55"/>
  <c r="YJ17" i="55"/>
  <c r="YI17" i="55"/>
  <c r="YH17" i="55"/>
  <c r="YG17" i="55"/>
  <c r="YF17" i="55"/>
  <c r="YE17" i="55"/>
  <c r="YD17" i="55"/>
  <c r="YC17" i="55"/>
  <c r="YB17" i="55"/>
  <c r="YA17" i="55"/>
  <c r="XZ17" i="55"/>
  <c r="XY17" i="55"/>
  <c r="XX17" i="55"/>
  <c r="XW17" i="55"/>
  <c r="XV17" i="55"/>
  <c r="XU17" i="55"/>
  <c r="XT17" i="55"/>
  <c r="XS17" i="55"/>
  <c r="XR17" i="55"/>
  <c r="AM17" i="55"/>
  <c r="AL17" i="55"/>
  <c r="AK17" i="55"/>
  <c r="AJ17" i="55"/>
  <c r="AI17" i="55"/>
  <c r="AH17" i="55"/>
  <c r="ABD16" i="55"/>
  <c r="ABC16" i="55"/>
  <c r="ABB16" i="55"/>
  <c r="ABA16" i="55"/>
  <c r="AAZ16" i="55"/>
  <c r="AAY16" i="55"/>
  <c r="AAX16" i="55"/>
  <c r="AAW16" i="55"/>
  <c r="AAV16" i="55"/>
  <c r="AAU16" i="55"/>
  <c r="AAT16" i="55"/>
  <c r="AAS16" i="55"/>
  <c r="AAR16" i="55"/>
  <c r="AAQ16" i="55"/>
  <c r="AAP16" i="55"/>
  <c r="AAO16" i="55"/>
  <c r="AAN16" i="55"/>
  <c r="AAM16" i="55"/>
  <c r="AAL16" i="55"/>
  <c r="AAK16" i="55"/>
  <c r="AAJ16" i="55"/>
  <c r="AAI16" i="55"/>
  <c r="AAH16" i="55"/>
  <c r="AAG16" i="55"/>
  <c r="AAF16" i="55"/>
  <c r="AAE16" i="55"/>
  <c r="AAD16" i="55"/>
  <c r="AAC16" i="55"/>
  <c r="AAB16" i="55"/>
  <c r="AAA16" i="55"/>
  <c r="ZZ16" i="55"/>
  <c r="ZY16" i="55"/>
  <c r="ZX16" i="55"/>
  <c r="ZW16" i="55"/>
  <c r="ZV16" i="55"/>
  <c r="ZU16" i="55"/>
  <c r="ZT16" i="55"/>
  <c r="ZS16" i="55"/>
  <c r="ZR16" i="55"/>
  <c r="ZQ16" i="55"/>
  <c r="ZP16" i="55"/>
  <c r="ZO16" i="55"/>
  <c r="ZN16" i="55"/>
  <c r="ZM16" i="55"/>
  <c r="ZL16" i="55"/>
  <c r="ZK16" i="55"/>
  <c r="ZJ16" i="55"/>
  <c r="ZI16" i="55"/>
  <c r="ZH16" i="55"/>
  <c r="ZG16" i="55"/>
  <c r="ZF16" i="55"/>
  <c r="ZE16" i="55"/>
  <c r="ZD16" i="55"/>
  <c r="ZC16" i="55"/>
  <c r="ZB16" i="55"/>
  <c r="ZA16" i="55"/>
  <c r="YZ16" i="55"/>
  <c r="YY16" i="55"/>
  <c r="YX16" i="55"/>
  <c r="YW16" i="55"/>
  <c r="YV16" i="55"/>
  <c r="YU16" i="55"/>
  <c r="YT16" i="55"/>
  <c r="YS16" i="55"/>
  <c r="YR16" i="55"/>
  <c r="YQ16" i="55"/>
  <c r="YP16" i="55"/>
  <c r="YO16" i="55"/>
  <c r="YN16" i="55"/>
  <c r="YM16" i="55"/>
  <c r="YL16" i="55"/>
  <c r="YK16" i="55"/>
  <c r="YJ16" i="55"/>
  <c r="YI16" i="55"/>
  <c r="YH16" i="55"/>
  <c r="YG16" i="55"/>
  <c r="YF16" i="55"/>
  <c r="YE16" i="55"/>
  <c r="YD16" i="55"/>
  <c r="YC16" i="55"/>
  <c r="YB16" i="55"/>
  <c r="YA16" i="55"/>
  <c r="XZ16" i="55"/>
  <c r="XY16" i="55"/>
  <c r="XX16" i="55"/>
  <c r="XW16" i="55"/>
  <c r="XV16" i="55"/>
  <c r="XU16" i="55"/>
  <c r="XT16" i="55"/>
  <c r="XS16" i="55"/>
  <c r="XR16" i="55"/>
  <c r="XQ16" i="55"/>
  <c r="XP16" i="55"/>
  <c r="XO16" i="55"/>
  <c r="XN16" i="55"/>
  <c r="XM16" i="55"/>
  <c r="XL16" i="55"/>
  <c r="XK16" i="55"/>
  <c r="XJ16" i="55"/>
  <c r="XI16" i="55"/>
  <c r="XH16" i="55"/>
  <c r="XG16" i="55"/>
  <c r="XF16" i="55"/>
  <c r="XE16" i="55"/>
  <c r="XD16" i="55"/>
  <c r="XC16" i="55"/>
  <c r="XB16" i="55"/>
  <c r="XA16" i="55"/>
  <c r="WZ16" i="55"/>
  <c r="WY16" i="55"/>
  <c r="WX16" i="55"/>
  <c r="WW16" i="55"/>
  <c r="WV16" i="55"/>
  <c r="WU16" i="55"/>
  <c r="WT16" i="55"/>
  <c r="WS16" i="55"/>
  <c r="WR16" i="55"/>
  <c r="WQ16" i="55"/>
  <c r="WP16" i="55"/>
  <c r="WO16" i="55"/>
  <c r="WN16" i="55"/>
  <c r="WM16" i="55"/>
  <c r="WL16" i="55"/>
  <c r="WK16" i="55"/>
  <c r="WJ16" i="55"/>
  <c r="WI16" i="55"/>
  <c r="WH16" i="55"/>
  <c r="WG16" i="55"/>
  <c r="WF16" i="55"/>
  <c r="WE16" i="55"/>
  <c r="WD16" i="55"/>
  <c r="WC16" i="55"/>
  <c r="WB16" i="55"/>
  <c r="WA16" i="55"/>
  <c r="VZ16" i="55"/>
  <c r="VY16" i="55"/>
  <c r="VX16" i="55"/>
  <c r="VW16" i="55"/>
  <c r="VV16" i="55"/>
  <c r="VU16" i="55"/>
  <c r="VT16" i="55"/>
  <c r="VS16" i="55"/>
  <c r="VR16" i="55"/>
  <c r="VQ16" i="55"/>
  <c r="VP16" i="55"/>
  <c r="VO16" i="55"/>
  <c r="VN16" i="55"/>
  <c r="VM16" i="55"/>
  <c r="VL16" i="55"/>
  <c r="VK16" i="55"/>
  <c r="VJ16" i="55"/>
  <c r="VI16" i="55"/>
  <c r="VH16" i="55"/>
  <c r="VG16" i="55"/>
  <c r="VF16" i="55"/>
  <c r="VE16" i="55"/>
  <c r="VD16" i="55"/>
  <c r="VC16" i="55"/>
  <c r="VB16" i="55"/>
  <c r="VA16" i="55"/>
  <c r="UZ16" i="55"/>
  <c r="UY16" i="55"/>
  <c r="UX16" i="55"/>
  <c r="UW16" i="55"/>
  <c r="UV16" i="55"/>
  <c r="UU16" i="55"/>
  <c r="UT16" i="55"/>
  <c r="US16" i="55"/>
  <c r="UR16" i="55"/>
  <c r="UQ16" i="55"/>
  <c r="UP16" i="55"/>
  <c r="UO16" i="55"/>
  <c r="UN16" i="55"/>
  <c r="UM16" i="55"/>
  <c r="UL16" i="55"/>
  <c r="UK16" i="55"/>
  <c r="UJ16" i="55"/>
  <c r="UI16" i="55"/>
  <c r="UH16" i="55"/>
  <c r="UG16" i="55"/>
  <c r="UF16" i="55"/>
  <c r="UE16" i="55"/>
  <c r="UD16" i="55"/>
  <c r="UC16" i="55"/>
  <c r="UB16" i="55"/>
  <c r="UA16" i="55"/>
  <c r="TZ16" i="55"/>
  <c r="TY16" i="55"/>
  <c r="TX16" i="55"/>
  <c r="TW16" i="55"/>
  <c r="TV16" i="55"/>
  <c r="TU16" i="55"/>
  <c r="TT16" i="55"/>
  <c r="TS16" i="55"/>
  <c r="TR16" i="55"/>
  <c r="TQ16" i="55"/>
  <c r="TP16" i="55"/>
  <c r="TO16" i="55"/>
  <c r="TN16" i="55"/>
  <c r="TM16" i="55"/>
  <c r="TL16" i="55"/>
  <c r="TK16" i="55"/>
  <c r="TJ16" i="55"/>
  <c r="TI16" i="55"/>
  <c r="TH16" i="55"/>
  <c r="TG16" i="55"/>
  <c r="TF16" i="55"/>
  <c r="TE16" i="55"/>
  <c r="TD16" i="55"/>
  <c r="TC16" i="55"/>
  <c r="TB16" i="55"/>
  <c r="TA16" i="55"/>
  <c r="SZ16" i="55"/>
  <c r="SY16" i="55"/>
  <c r="SX16" i="55"/>
  <c r="SW16" i="55"/>
  <c r="SV16" i="55"/>
  <c r="SU16" i="55"/>
  <c r="ST16" i="55"/>
  <c r="SS16" i="55"/>
  <c r="SR16" i="55"/>
  <c r="SQ16" i="55"/>
  <c r="SP16" i="55"/>
  <c r="SO16" i="55"/>
  <c r="SN16" i="55"/>
  <c r="SM16" i="55"/>
  <c r="SL16" i="55"/>
  <c r="SK16" i="55"/>
  <c r="SJ16" i="55"/>
  <c r="SI16" i="55"/>
  <c r="SH16" i="55"/>
  <c r="SG16" i="55"/>
  <c r="SF16" i="55"/>
  <c r="SE16" i="55"/>
  <c r="SD16" i="55"/>
  <c r="SC16" i="55"/>
  <c r="SB16" i="55"/>
  <c r="SA16" i="55"/>
  <c r="RZ16" i="55"/>
  <c r="RY16" i="55"/>
  <c r="RX16" i="55"/>
  <c r="RW16" i="55"/>
  <c r="RV16" i="55"/>
  <c r="RU16" i="55"/>
  <c r="RT16" i="55"/>
  <c r="RS16" i="55"/>
  <c r="RR16" i="55"/>
  <c r="RQ16" i="55"/>
  <c r="RP16" i="55"/>
  <c r="RO16" i="55"/>
  <c r="RN16" i="55"/>
  <c r="RM16" i="55"/>
  <c r="RL16" i="55"/>
  <c r="RK16" i="55"/>
  <c r="RJ16" i="55"/>
  <c r="RI16" i="55"/>
  <c r="RH16" i="55"/>
  <c r="RG16" i="55"/>
  <c r="RF16" i="55"/>
  <c r="RE16" i="55"/>
  <c r="RD16" i="55"/>
  <c r="RC16" i="55"/>
  <c r="RB16" i="55"/>
  <c r="RA16" i="55"/>
  <c r="QZ16" i="55"/>
  <c r="QY16" i="55"/>
  <c r="QX16" i="55"/>
  <c r="QW16" i="55"/>
  <c r="QV16" i="55"/>
  <c r="QU16" i="55"/>
  <c r="QT16" i="55"/>
  <c r="QS16" i="55"/>
  <c r="QR16" i="55"/>
  <c r="QQ16" i="55"/>
  <c r="QP16" i="55"/>
  <c r="QO16" i="55"/>
  <c r="QN16" i="55"/>
  <c r="QM16" i="55"/>
  <c r="QL16" i="55"/>
  <c r="QK16" i="55"/>
  <c r="QJ16" i="55"/>
  <c r="QI16" i="55"/>
  <c r="QH16" i="55"/>
  <c r="QG16" i="55"/>
  <c r="QF16" i="55"/>
  <c r="QE16" i="55"/>
  <c r="QD16" i="55"/>
  <c r="QC16" i="55"/>
  <c r="QB16" i="55"/>
  <c r="QA16" i="55"/>
  <c r="PZ16" i="55"/>
  <c r="PY16" i="55"/>
  <c r="PX16" i="55"/>
  <c r="PW16" i="55"/>
  <c r="PV16" i="55"/>
  <c r="PU16" i="55"/>
  <c r="PT16" i="55"/>
  <c r="PS16" i="55"/>
  <c r="PR16" i="55"/>
  <c r="PQ16" i="55"/>
  <c r="PP16" i="55"/>
  <c r="PO16" i="55"/>
  <c r="PN16" i="55"/>
  <c r="PM16" i="55"/>
  <c r="PL16" i="55"/>
  <c r="PK16" i="55"/>
  <c r="PJ16" i="55"/>
  <c r="PI16" i="55"/>
  <c r="PH16" i="55"/>
  <c r="PG16" i="55"/>
  <c r="PF16" i="55"/>
  <c r="PE16" i="55"/>
  <c r="PD16" i="55"/>
  <c r="PC16" i="55"/>
  <c r="PB16" i="55"/>
  <c r="PA16" i="55"/>
  <c r="OZ16" i="55"/>
  <c r="OY16" i="55"/>
  <c r="OX16" i="55"/>
  <c r="OW16" i="55"/>
  <c r="OV16" i="55"/>
  <c r="OU16" i="55"/>
  <c r="OT16" i="55"/>
  <c r="OS16" i="55"/>
  <c r="OR16" i="55"/>
  <c r="OQ16" i="55"/>
  <c r="OP16" i="55"/>
  <c r="OO16" i="55"/>
  <c r="ON16" i="55"/>
  <c r="OM16" i="55"/>
  <c r="OL16" i="55"/>
  <c r="OK16" i="55"/>
  <c r="OJ16" i="55"/>
  <c r="OI16" i="55"/>
  <c r="OH16" i="55"/>
  <c r="OG16" i="55"/>
  <c r="OF16" i="55"/>
  <c r="OE16" i="55"/>
  <c r="OD16" i="55"/>
  <c r="OC16" i="55"/>
  <c r="OB16" i="55"/>
  <c r="OA16" i="55"/>
  <c r="NZ16" i="55"/>
  <c r="NY16" i="55"/>
  <c r="NX16" i="55"/>
  <c r="NW16" i="55"/>
  <c r="NV16" i="55"/>
  <c r="NU16" i="55"/>
  <c r="NT16" i="55"/>
  <c r="NS16" i="55"/>
  <c r="NR16" i="55"/>
  <c r="NQ16" i="55"/>
  <c r="NP16" i="55"/>
  <c r="NO16" i="55"/>
  <c r="NN16" i="55"/>
  <c r="NM16" i="55"/>
  <c r="NL16" i="55"/>
  <c r="NK16" i="55"/>
  <c r="NJ16" i="55"/>
  <c r="NI16" i="55"/>
  <c r="NH16" i="55"/>
  <c r="NG16" i="55"/>
  <c r="NF16" i="55"/>
  <c r="NE16" i="55"/>
  <c r="ND16" i="55"/>
  <c r="NC16" i="55"/>
  <c r="NB16" i="55"/>
  <c r="NA16" i="55"/>
  <c r="MZ16" i="55"/>
  <c r="MY16" i="55"/>
  <c r="MX16" i="55"/>
  <c r="MW16" i="55"/>
  <c r="MV16" i="55"/>
  <c r="MU16" i="55"/>
  <c r="MT16" i="55"/>
  <c r="MS16" i="55"/>
  <c r="MR16" i="55"/>
  <c r="MQ16" i="55"/>
  <c r="MP16" i="55"/>
  <c r="MO16" i="55"/>
  <c r="MN16" i="55"/>
  <c r="MM16" i="55"/>
  <c r="ML16" i="55"/>
  <c r="MK16" i="55"/>
  <c r="MJ16" i="55"/>
  <c r="MI16" i="55"/>
  <c r="MH16" i="55"/>
  <c r="MG16" i="55"/>
  <c r="MF16" i="55"/>
  <c r="ME16" i="55"/>
  <c r="MD16" i="55"/>
  <c r="MC16" i="55"/>
  <c r="MB16" i="55"/>
  <c r="MA16" i="55"/>
  <c r="LZ16" i="55"/>
  <c r="LY16" i="55"/>
  <c r="LX16" i="55"/>
  <c r="LW16" i="55"/>
  <c r="LV16" i="55"/>
  <c r="LU16" i="55"/>
  <c r="LT16" i="55"/>
  <c r="LS16" i="55"/>
  <c r="LR16" i="55"/>
  <c r="LQ16" i="55"/>
  <c r="LP16" i="55"/>
  <c r="LO16" i="55"/>
  <c r="LN16" i="55"/>
  <c r="LM16" i="55"/>
  <c r="LL16" i="55"/>
  <c r="LK16" i="55"/>
  <c r="LJ16" i="55"/>
  <c r="LI16" i="55"/>
  <c r="LH16" i="55"/>
  <c r="LG16" i="55"/>
  <c r="LF16" i="55"/>
  <c r="LE16" i="55"/>
  <c r="LD16" i="55"/>
  <c r="LC16" i="55"/>
  <c r="LB16" i="55"/>
  <c r="LA16" i="55"/>
  <c r="KZ16" i="55"/>
  <c r="KY16" i="55"/>
  <c r="KX16" i="55"/>
  <c r="KW16" i="55"/>
  <c r="KV16" i="55"/>
  <c r="KU16" i="55"/>
  <c r="KT16" i="55"/>
  <c r="KS16" i="55"/>
  <c r="KR16" i="55"/>
  <c r="KQ16" i="55"/>
  <c r="KP16" i="55"/>
  <c r="KO16" i="55"/>
  <c r="KN16" i="55"/>
  <c r="KM16" i="55"/>
  <c r="KL16" i="55"/>
  <c r="KK16" i="55"/>
  <c r="KJ16" i="55"/>
  <c r="KI16" i="55"/>
  <c r="KH16" i="55"/>
  <c r="KG16" i="55"/>
  <c r="KF16" i="55"/>
  <c r="KE16" i="55"/>
  <c r="KD16" i="55"/>
  <c r="KC16" i="55"/>
  <c r="KB16" i="55"/>
  <c r="KA16" i="55"/>
  <c r="JZ16" i="55"/>
  <c r="JY16" i="55"/>
  <c r="JX16" i="55"/>
  <c r="JW16" i="55"/>
  <c r="JV16" i="55"/>
  <c r="JU16" i="55"/>
  <c r="JT16" i="55"/>
  <c r="JS16" i="55"/>
  <c r="JR16" i="55"/>
  <c r="JQ16" i="55"/>
  <c r="JP16" i="55"/>
  <c r="JO16" i="55"/>
  <c r="JN16" i="55"/>
  <c r="JM16" i="55"/>
  <c r="JL16" i="55"/>
  <c r="JK16" i="55"/>
  <c r="JJ16" i="55"/>
  <c r="JI16" i="55"/>
  <c r="JH16" i="55"/>
  <c r="JG16" i="55"/>
  <c r="JF16" i="55"/>
  <c r="JE16" i="55"/>
  <c r="JD16" i="55"/>
  <c r="JC16" i="55"/>
  <c r="JB16" i="55"/>
  <c r="JA16" i="55"/>
  <c r="IZ16" i="55"/>
  <c r="IY16" i="55"/>
  <c r="IX16" i="55"/>
  <c r="IW16" i="55"/>
  <c r="IV16" i="55"/>
  <c r="IU16" i="55"/>
  <c r="IT16" i="55"/>
  <c r="IS16" i="55"/>
  <c r="IR16" i="55"/>
  <c r="IQ16" i="55"/>
  <c r="IP16" i="55"/>
  <c r="IO16" i="55"/>
  <c r="IN16" i="55"/>
  <c r="IM16" i="55"/>
  <c r="IL16" i="55"/>
  <c r="IK16" i="55"/>
  <c r="IJ16" i="55"/>
  <c r="II16" i="55"/>
  <c r="IH16" i="55"/>
  <c r="IG16" i="55"/>
  <c r="IF16" i="55"/>
  <c r="IE16" i="55"/>
  <c r="ID16" i="55"/>
  <c r="IC16" i="55"/>
  <c r="IB16" i="55"/>
  <c r="IA16" i="55"/>
  <c r="HZ16" i="55"/>
  <c r="HY16" i="55"/>
  <c r="HX16" i="55"/>
  <c r="HW16" i="55"/>
  <c r="HV16" i="55"/>
  <c r="HU16" i="55"/>
  <c r="HT16" i="55"/>
  <c r="HS16" i="55"/>
  <c r="HR16" i="55"/>
  <c r="HQ16" i="55"/>
  <c r="HP16" i="55"/>
  <c r="HO16" i="55"/>
  <c r="HN16" i="55"/>
  <c r="HM16" i="55"/>
  <c r="HL16" i="55"/>
  <c r="HK16" i="55"/>
  <c r="HJ16" i="55"/>
  <c r="HI16" i="55"/>
  <c r="HH16" i="55"/>
  <c r="HG16" i="55"/>
  <c r="HF16" i="55"/>
  <c r="HE16" i="55"/>
  <c r="HD16" i="55"/>
  <c r="HC16" i="55"/>
  <c r="HB16" i="55"/>
  <c r="HA16" i="55"/>
  <c r="GZ16" i="55"/>
  <c r="GY16" i="55"/>
  <c r="GX16" i="55"/>
  <c r="GW16" i="55"/>
  <c r="GV16" i="55"/>
  <c r="GU16" i="55"/>
  <c r="GT16" i="55"/>
  <c r="GS16" i="55"/>
  <c r="GR16" i="55"/>
  <c r="GQ16" i="55"/>
  <c r="GP16" i="55"/>
  <c r="GO16" i="55"/>
  <c r="GN16" i="55"/>
  <c r="GM16" i="55"/>
  <c r="GL16" i="55"/>
  <c r="GK16" i="55"/>
  <c r="GJ16" i="55"/>
  <c r="GI16" i="55"/>
  <c r="GH16" i="55"/>
  <c r="GG16" i="55"/>
  <c r="GF16" i="55"/>
  <c r="GE16" i="55"/>
  <c r="GD16" i="55"/>
  <c r="GC16" i="55"/>
  <c r="GB16" i="55"/>
  <c r="GA16" i="55"/>
  <c r="FZ16" i="55"/>
  <c r="FY16" i="55"/>
  <c r="FX16" i="55"/>
  <c r="FW16" i="55"/>
  <c r="FV16" i="55"/>
  <c r="FU16" i="55"/>
  <c r="FT16" i="55"/>
  <c r="FS16" i="55"/>
  <c r="FR16" i="55"/>
  <c r="FQ16" i="55"/>
  <c r="FP16" i="55"/>
  <c r="FO16" i="55"/>
  <c r="FN16" i="55"/>
  <c r="FM16" i="55"/>
  <c r="FL16" i="55"/>
  <c r="FK16" i="55"/>
  <c r="FJ16" i="55"/>
  <c r="FI16" i="55"/>
  <c r="FH16" i="55"/>
  <c r="FG16" i="55"/>
  <c r="FF16" i="55"/>
  <c r="FE16" i="55"/>
  <c r="FD16" i="55"/>
  <c r="FC16" i="55"/>
  <c r="FB16" i="55"/>
  <c r="FA16" i="55"/>
  <c r="EZ16" i="55"/>
  <c r="EY16" i="55"/>
  <c r="EX16" i="55"/>
  <c r="EW16" i="55"/>
  <c r="EV16" i="55"/>
  <c r="EU16" i="55"/>
  <c r="ET16" i="55"/>
  <c r="ES16" i="55"/>
  <c r="ER16" i="55"/>
  <c r="EQ16" i="55"/>
  <c r="EP16" i="55"/>
  <c r="EO16" i="55"/>
  <c r="EN16" i="55"/>
  <c r="EM16" i="55"/>
  <c r="EL16" i="55"/>
  <c r="EK16" i="55"/>
  <c r="EJ16" i="55"/>
  <c r="EI16" i="55"/>
  <c r="EH16" i="55"/>
  <c r="EG16" i="55"/>
  <c r="EF16" i="55"/>
  <c r="EE16" i="55"/>
  <c r="ED16" i="55"/>
  <c r="EC16" i="55"/>
  <c r="EB16" i="55"/>
  <c r="EA16" i="55"/>
  <c r="DZ16" i="55"/>
  <c r="DY16" i="55"/>
  <c r="DX16" i="55"/>
  <c r="DW16" i="55"/>
  <c r="DV16" i="55"/>
  <c r="DU16" i="55"/>
  <c r="DT16" i="55"/>
  <c r="DS16" i="55"/>
  <c r="DR16" i="55"/>
  <c r="DQ16" i="55"/>
  <c r="DP16" i="55"/>
  <c r="DO16" i="55"/>
  <c r="DN16" i="55"/>
  <c r="DM16" i="55"/>
  <c r="DL16" i="55"/>
  <c r="DK16" i="55"/>
  <c r="DJ16" i="55"/>
  <c r="DI16" i="55"/>
  <c r="DH16" i="55"/>
  <c r="DG16" i="55"/>
  <c r="DF16" i="55"/>
  <c r="DE16" i="55"/>
  <c r="DD16" i="55"/>
  <c r="DC16" i="55"/>
  <c r="DB16" i="55"/>
  <c r="DA16" i="55"/>
  <c r="CZ16" i="55"/>
  <c r="CY16" i="55"/>
  <c r="CX16" i="55"/>
  <c r="CW16" i="55"/>
  <c r="CV16" i="55"/>
  <c r="CU16" i="55"/>
  <c r="CT16" i="55"/>
  <c r="CS16" i="55"/>
  <c r="CR16" i="55"/>
  <c r="CQ16" i="55"/>
  <c r="CP16" i="55"/>
  <c r="CO16" i="55"/>
  <c r="CN16" i="55"/>
  <c r="CM16" i="55"/>
  <c r="CL16" i="55"/>
  <c r="CK16" i="55"/>
  <c r="CJ16" i="55"/>
  <c r="CI16" i="55"/>
  <c r="CH16" i="55"/>
  <c r="CG16" i="55"/>
  <c r="CF16" i="55"/>
  <c r="CE16" i="55"/>
  <c r="CD16" i="55"/>
  <c r="CC16" i="55"/>
  <c r="CB16" i="55"/>
  <c r="CA16" i="55"/>
  <c r="BZ16" i="55"/>
  <c r="BY16" i="55"/>
  <c r="BX16" i="55"/>
  <c r="BW16" i="55"/>
  <c r="BV16" i="55"/>
  <c r="BU16" i="55"/>
  <c r="BT16" i="55"/>
  <c r="BS16" i="55"/>
  <c r="BR16" i="55"/>
  <c r="BQ16" i="55"/>
  <c r="BP16" i="55"/>
  <c r="BO16" i="55"/>
  <c r="BN16" i="55"/>
  <c r="BM16" i="55"/>
  <c r="BL16" i="55"/>
  <c r="BK16" i="55"/>
  <c r="BJ16" i="55"/>
  <c r="BI16" i="55"/>
  <c r="BH16" i="55"/>
  <c r="BG16" i="55"/>
  <c r="BF16" i="55"/>
  <c r="BE16" i="55"/>
  <c r="BD16" i="55"/>
  <c r="BC16" i="55"/>
  <c r="BB16" i="55"/>
  <c r="BA16" i="55"/>
  <c r="AZ16" i="55"/>
  <c r="AY16" i="55"/>
  <c r="AX16" i="55"/>
  <c r="AW16" i="55"/>
  <c r="AV16" i="55"/>
  <c r="AU16" i="55"/>
  <c r="AT16" i="55"/>
  <c r="AS16" i="55"/>
  <c r="AR16" i="55"/>
  <c r="AQ16" i="55"/>
  <c r="AP16" i="55"/>
  <c r="AO16" i="55"/>
  <c r="AN16" i="55"/>
  <c r="AM16" i="55"/>
  <c r="AL16" i="55"/>
  <c r="AK16" i="55"/>
  <c r="AJ16" i="55"/>
  <c r="AI16" i="55"/>
  <c r="AH16" i="55"/>
  <c r="AG16" i="55"/>
  <c r="AF16" i="55"/>
  <c r="AE16" i="55"/>
  <c r="AD16" i="55"/>
  <c r="AC16" i="55"/>
  <c r="AB16" i="55"/>
  <c r="AA16" i="55"/>
  <c r="Z16" i="55"/>
  <c r="Y16" i="55"/>
  <c r="X16" i="55"/>
  <c r="W16" i="55"/>
  <c r="V16" i="55"/>
  <c r="U16" i="55"/>
  <c r="T16" i="55"/>
  <c r="S16" i="55"/>
  <c r="R16" i="55"/>
  <c r="Q16" i="55"/>
  <c r="P16" i="55"/>
  <c r="O16" i="55"/>
  <c r="N16" i="55"/>
  <c r="M16" i="55"/>
  <c r="L16" i="55"/>
  <c r="K16" i="55"/>
  <c r="J16" i="55"/>
  <c r="I16" i="55"/>
  <c r="H16" i="55"/>
  <c r="G16" i="55"/>
  <c r="F16" i="55"/>
  <c r="E16" i="55"/>
  <c r="D16" i="55"/>
  <c r="C16" i="55"/>
  <c r="ABD15" i="55"/>
  <c r="ABC15" i="55"/>
  <c r="ABB15" i="55"/>
  <c r="ABA15" i="55"/>
  <c r="AAZ15" i="55"/>
  <c r="AAY15" i="55"/>
  <c r="AAX15" i="55"/>
  <c r="AAW15" i="55"/>
  <c r="AAV15" i="55"/>
  <c r="AAU15" i="55"/>
  <c r="AAT15" i="55"/>
  <c r="AAS15" i="55"/>
  <c r="AAR15" i="55"/>
  <c r="AAQ15" i="55"/>
  <c r="AAP15" i="55"/>
  <c r="AAO15" i="55"/>
  <c r="AAN15" i="55"/>
  <c r="AAM15" i="55"/>
  <c r="AAL15" i="55"/>
  <c r="AAK15" i="55"/>
  <c r="AAJ15" i="55"/>
  <c r="AAI15" i="55"/>
  <c r="AAH15" i="55"/>
  <c r="AAG15" i="55"/>
  <c r="AAF15" i="55"/>
  <c r="AAE15" i="55"/>
  <c r="AAD15" i="55"/>
  <c r="AAC15" i="55"/>
  <c r="AAB15" i="55"/>
  <c r="AAA15" i="55"/>
  <c r="ZZ15" i="55"/>
  <c r="ZY15" i="55"/>
  <c r="ZX15" i="55"/>
  <c r="ZW15" i="55"/>
  <c r="ZV15" i="55"/>
  <c r="ZU15" i="55"/>
  <c r="ZT15" i="55"/>
  <c r="ZS15" i="55"/>
  <c r="ZR15" i="55"/>
  <c r="ZQ15" i="55"/>
  <c r="ZP15" i="55"/>
  <c r="ZO15" i="55"/>
  <c r="ZN15" i="55"/>
  <c r="ZM15" i="55"/>
  <c r="ZL15" i="55"/>
  <c r="ZK15" i="55"/>
  <c r="ZJ15" i="55"/>
  <c r="ZI15" i="55"/>
  <c r="ZH15" i="55"/>
  <c r="ZG15" i="55"/>
  <c r="ZF15" i="55"/>
  <c r="ZE15" i="55"/>
  <c r="ZD15" i="55"/>
  <c r="ZC15" i="55"/>
  <c r="ZB15" i="55"/>
  <c r="ZA15" i="55"/>
  <c r="YZ15" i="55"/>
  <c r="YY15" i="55"/>
  <c r="YX15" i="55"/>
  <c r="YW15" i="55"/>
  <c r="YV15" i="55"/>
  <c r="YU15" i="55"/>
  <c r="YT15" i="55"/>
  <c r="YS15" i="55"/>
  <c r="YR15" i="55"/>
  <c r="YQ15" i="55"/>
  <c r="YP15" i="55"/>
  <c r="YO15" i="55"/>
  <c r="YN15" i="55"/>
  <c r="YM15" i="55"/>
  <c r="YL15" i="55"/>
  <c r="YK15" i="55"/>
  <c r="YJ15" i="55"/>
  <c r="YI15" i="55"/>
  <c r="YH15" i="55"/>
  <c r="YG15" i="55"/>
  <c r="YF15" i="55"/>
  <c r="YE15" i="55"/>
  <c r="YD15" i="55"/>
  <c r="YC15" i="55"/>
  <c r="YB15" i="55"/>
  <c r="YA15" i="55"/>
  <c r="XZ15" i="55"/>
  <c r="XY15" i="55"/>
  <c r="XX15" i="55"/>
  <c r="XW15" i="55"/>
  <c r="XV15" i="55"/>
  <c r="XU15" i="55"/>
  <c r="XT15" i="55"/>
  <c r="XS15" i="55"/>
  <c r="XR15" i="55"/>
  <c r="ABD14" i="55"/>
  <c r="ABC14" i="55"/>
  <c r="ABB14" i="55"/>
  <c r="ABA14" i="55"/>
  <c r="AAZ14" i="55"/>
  <c r="AAY14" i="55"/>
  <c r="AAX14" i="55"/>
  <c r="AAW14" i="55"/>
  <c r="AAV14" i="55"/>
  <c r="AAU14" i="55"/>
  <c r="AAT14" i="55"/>
  <c r="AAS14" i="55"/>
  <c r="AAR14" i="55"/>
  <c r="AAQ14" i="55"/>
  <c r="AAP14" i="55"/>
  <c r="AAO14" i="55"/>
  <c r="AAN14" i="55"/>
  <c r="AAM14" i="55"/>
  <c r="AAL14" i="55"/>
  <c r="AAK14" i="55"/>
  <c r="AAJ14" i="55"/>
  <c r="AAI14" i="55"/>
  <c r="AAH14" i="55"/>
  <c r="AAG14" i="55"/>
  <c r="AAF14" i="55"/>
  <c r="AAE14" i="55"/>
  <c r="AAD14" i="55"/>
  <c r="AAC14" i="55"/>
  <c r="AAB14" i="55"/>
  <c r="AAA14" i="55"/>
  <c r="ZZ14" i="55"/>
  <c r="ZY14" i="55"/>
  <c r="ZX14" i="55"/>
  <c r="ZW14" i="55"/>
  <c r="ZV14" i="55"/>
  <c r="ZU14" i="55"/>
  <c r="ZT14" i="55"/>
  <c r="ZS14" i="55"/>
  <c r="ZR14" i="55"/>
  <c r="ZQ14" i="55"/>
  <c r="ZP14" i="55"/>
  <c r="ZO14" i="55"/>
  <c r="ZN14" i="55"/>
  <c r="ZM14" i="55"/>
  <c r="ZL14" i="55"/>
  <c r="ZK14" i="55"/>
  <c r="ZJ14" i="55"/>
  <c r="ZI14" i="55"/>
  <c r="ZH14" i="55"/>
  <c r="ZG14" i="55"/>
  <c r="ZF14" i="55"/>
  <c r="ZE14" i="55"/>
  <c r="ZD14" i="55"/>
  <c r="ZC14" i="55"/>
  <c r="ZB14" i="55"/>
  <c r="ZA14" i="55"/>
  <c r="YZ14" i="55"/>
  <c r="YY14" i="55"/>
  <c r="YX14" i="55"/>
  <c r="YW14" i="55"/>
  <c r="YV14" i="55"/>
  <c r="YU14" i="55"/>
  <c r="YT14" i="55"/>
  <c r="YS14" i="55"/>
  <c r="YR14" i="55"/>
  <c r="YQ14" i="55"/>
  <c r="YP14" i="55"/>
  <c r="YO14" i="55"/>
  <c r="YN14" i="55"/>
  <c r="YM14" i="55"/>
  <c r="YL14" i="55"/>
  <c r="YK14" i="55"/>
  <c r="YJ14" i="55"/>
  <c r="YI14" i="55"/>
  <c r="YH14" i="55"/>
  <c r="YG14" i="55"/>
  <c r="YF14" i="55"/>
  <c r="YE14" i="55"/>
  <c r="YD14" i="55"/>
  <c r="YC14" i="55"/>
  <c r="YB14" i="55"/>
  <c r="YA14" i="55"/>
  <c r="XZ14" i="55"/>
  <c r="XY14" i="55"/>
  <c r="XX14" i="55"/>
  <c r="XW14" i="55"/>
  <c r="XV14" i="55"/>
  <c r="XU14" i="55"/>
  <c r="XT14" i="55"/>
  <c r="XS14" i="55"/>
  <c r="XR14" i="55"/>
  <c r="ABD13" i="55"/>
  <c r="ABC13" i="55"/>
  <c r="ABB13" i="55"/>
  <c r="ABA13" i="55"/>
  <c r="AAZ13" i="55"/>
  <c r="AAY13" i="55"/>
  <c r="AAX13" i="55"/>
  <c r="AAW13" i="55"/>
  <c r="AAV13" i="55"/>
  <c r="AAU13" i="55"/>
  <c r="AAT13" i="55"/>
  <c r="AAS13" i="55"/>
  <c r="AAR13" i="55"/>
  <c r="AAQ13" i="55"/>
  <c r="AAP13" i="55"/>
  <c r="AAO13" i="55"/>
  <c r="AAN13" i="55"/>
  <c r="AAM13" i="55"/>
  <c r="AAL13" i="55"/>
  <c r="AAK13" i="55"/>
  <c r="AAJ13" i="55"/>
  <c r="AAI13" i="55"/>
  <c r="AAH13" i="55"/>
  <c r="AAG13" i="55"/>
  <c r="AAF13" i="55"/>
  <c r="AAE13" i="55"/>
  <c r="AAD13" i="55"/>
  <c r="AAC13" i="55"/>
  <c r="AAB13" i="55"/>
  <c r="AAA13" i="55"/>
  <c r="ZZ13" i="55"/>
  <c r="ZY13" i="55"/>
  <c r="ZX13" i="55"/>
  <c r="ZW13" i="55"/>
  <c r="ZV13" i="55"/>
  <c r="ZU13" i="55"/>
  <c r="ZT13" i="55"/>
  <c r="ZS13" i="55"/>
  <c r="ZR13" i="55"/>
  <c r="ZQ13" i="55"/>
  <c r="ZP13" i="55"/>
  <c r="ZO13" i="55"/>
  <c r="ZN13" i="55"/>
  <c r="ZM13" i="55"/>
  <c r="ZL13" i="55"/>
  <c r="ZK13" i="55"/>
  <c r="ZJ13" i="55"/>
  <c r="ZI13" i="55"/>
  <c r="ZH13" i="55"/>
  <c r="ZG13" i="55"/>
  <c r="ZF13" i="55"/>
  <c r="ZE13" i="55"/>
  <c r="ZD13" i="55"/>
  <c r="ZC13" i="55"/>
  <c r="ZB13" i="55"/>
  <c r="ZA13" i="55"/>
  <c r="YZ13" i="55"/>
  <c r="YY13" i="55"/>
  <c r="YX13" i="55"/>
  <c r="YW13" i="55"/>
  <c r="YV13" i="55"/>
  <c r="YU13" i="55"/>
  <c r="YT13" i="55"/>
  <c r="YS13" i="55"/>
  <c r="YR13" i="55"/>
  <c r="YQ13" i="55"/>
  <c r="YP13" i="55"/>
  <c r="YO13" i="55"/>
  <c r="YN13" i="55"/>
  <c r="YM13" i="55"/>
  <c r="YL13" i="55"/>
  <c r="YK13" i="55"/>
  <c r="YJ13" i="55"/>
  <c r="YI13" i="55"/>
  <c r="YH13" i="55"/>
  <c r="YG13" i="55"/>
  <c r="YF13" i="55"/>
  <c r="YE13" i="55"/>
  <c r="YD13" i="55"/>
  <c r="YC13" i="55"/>
  <c r="YB13" i="55"/>
  <c r="YA13" i="55"/>
  <c r="XZ13" i="55"/>
  <c r="XY13" i="55"/>
  <c r="XX13" i="55"/>
  <c r="XW13" i="55"/>
  <c r="XV13" i="55"/>
  <c r="XU13" i="55"/>
  <c r="XT13" i="55"/>
  <c r="XS13" i="55"/>
  <c r="XR13" i="55"/>
  <c r="ABD12" i="55"/>
  <c r="ABC12" i="55"/>
  <c r="ABB12" i="55"/>
  <c r="ABA12" i="55"/>
  <c r="AAZ12" i="55"/>
  <c r="AAY12" i="55"/>
  <c r="AAX12" i="55"/>
  <c r="AAW12" i="55"/>
  <c r="AAV12" i="55"/>
  <c r="AAU12" i="55"/>
  <c r="AAT12" i="55"/>
  <c r="AAS12" i="55"/>
  <c r="AAR12" i="55"/>
  <c r="AAQ12" i="55"/>
  <c r="AAP12" i="55"/>
  <c r="AAO12" i="55"/>
  <c r="AAN12" i="55"/>
  <c r="AAM12" i="55"/>
  <c r="AAL12" i="55"/>
  <c r="AAK12" i="55"/>
  <c r="AAJ12" i="55"/>
  <c r="AAI12" i="55"/>
  <c r="AAH12" i="55"/>
  <c r="AAG12" i="55"/>
  <c r="AAF12" i="55"/>
  <c r="AAE12" i="55"/>
  <c r="AAD12" i="55"/>
  <c r="AAC12" i="55"/>
  <c r="AAB12" i="55"/>
  <c r="AAA12" i="55"/>
  <c r="ZZ12" i="55"/>
  <c r="ZY12" i="55"/>
  <c r="ZX12" i="55"/>
  <c r="ZW12" i="55"/>
  <c r="ZV12" i="55"/>
  <c r="ZU12" i="55"/>
  <c r="ZT12" i="55"/>
  <c r="ZS12" i="55"/>
  <c r="ZR12" i="55"/>
  <c r="ZQ12" i="55"/>
  <c r="ZP12" i="55"/>
  <c r="ZO12" i="55"/>
  <c r="ZN12" i="55"/>
  <c r="ZM12" i="55"/>
  <c r="ZL12" i="55"/>
  <c r="ZK12" i="55"/>
  <c r="ZJ12" i="55"/>
  <c r="ZI12" i="55"/>
  <c r="ZH12" i="55"/>
  <c r="ZG12" i="55"/>
  <c r="ZF12" i="55"/>
  <c r="ZE12" i="55"/>
  <c r="ZD12" i="55"/>
  <c r="ZC12" i="55"/>
  <c r="ZB12" i="55"/>
  <c r="ZA12" i="55"/>
  <c r="YZ12" i="55"/>
  <c r="YY12" i="55"/>
  <c r="YX12" i="55"/>
  <c r="YW12" i="55"/>
  <c r="YV12" i="55"/>
  <c r="YU12" i="55"/>
  <c r="YT12" i="55"/>
  <c r="YS12" i="55"/>
  <c r="YR12" i="55"/>
  <c r="YQ12" i="55"/>
  <c r="YP12" i="55"/>
  <c r="YO12" i="55"/>
  <c r="YN12" i="55"/>
  <c r="YM12" i="55"/>
  <c r="YL12" i="55"/>
  <c r="YK12" i="55"/>
  <c r="YJ12" i="55"/>
  <c r="YI12" i="55"/>
  <c r="YH12" i="55"/>
  <c r="YG12" i="55"/>
  <c r="YF12" i="55"/>
  <c r="YE12" i="55"/>
  <c r="YD12" i="55"/>
  <c r="YC12" i="55"/>
  <c r="YB12" i="55"/>
  <c r="YA12" i="55"/>
  <c r="XZ12" i="55"/>
  <c r="XY12" i="55"/>
  <c r="XX12" i="55"/>
  <c r="XW12" i="55"/>
  <c r="XV12" i="55"/>
  <c r="XU12" i="55"/>
  <c r="XT12" i="55"/>
  <c r="XS12" i="55"/>
  <c r="XR12" i="55"/>
  <c r="ABD11" i="55"/>
  <c r="ABC11" i="55"/>
  <c r="ABB11" i="55"/>
  <c r="ABA11" i="55"/>
  <c r="AAZ11" i="55"/>
  <c r="AAY11" i="55"/>
  <c r="AAX11" i="55"/>
  <c r="AAW11" i="55"/>
  <c r="AAV11" i="55"/>
  <c r="AAU11" i="55"/>
  <c r="AAT11" i="55"/>
  <c r="AAS11" i="55"/>
  <c r="AAR11" i="55"/>
  <c r="AAQ11" i="55"/>
  <c r="AAP11" i="55"/>
  <c r="AAO11" i="55"/>
  <c r="AAN11" i="55"/>
  <c r="AAM11" i="55"/>
  <c r="AAL11" i="55"/>
  <c r="AAK11" i="55"/>
  <c r="AAJ11" i="55"/>
  <c r="AAI11" i="55"/>
  <c r="AAH11" i="55"/>
  <c r="AAG11" i="55"/>
  <c r="AAF11" i="55"/>
  <c r="AAE11" i="55"/>
  <c r="AAD11" i="55"/>
  <c r="AAC11" i="55"/>
  <c r="AAB11" i="55"/>
  <c r="AAA11" i="55"/>
  <c r="ZZ11" i="55"/>
  <c r="ZY11" i="55"/>
  <c r="ZX11" i="55"/>
  <c r="ZW11" i="55"/>
  <c r="ZV11" i="55"/>
  <c r="ZU11" i="55"/>
  <c r="ZT11" i="55"/>
  <c r="ZS11" i="55"/>
  <c r="ZR11" i="55"/>
  <c r="ZQ11" i="55"/>
  <c r="ZP11" i="55"/>
  <c r="ZO11" i="55"/>
  <c r="ZN11" i="55"/>
  <c r="ZM11" i="55"/>
  <c r="ZL11" i="55"/>
  <c r="ZK11" i="55"/>
  <c r="ZJ11" i="55"/>
  <c r="ZI11" i="55"/>
  <c r="ZH11" i="55"/>
  <c r="ZG11" i="55"/>
  <c r="ZF11" i="55"/>
  <c r="ZE11" i="55"/>
  <c r="ZD11" i="55"/>
  <c r="ZC11" i="55"/>
  <c r="ZB11" i="55"/>
  <c r="ZA11" i="55"/>
  <c r="YZ11" i="55"/>
  <c r="YY11" i="55"/>
  <c r="YX11" i="55"/>
  <c r="YW11" i="55"/>
  <c r="YV11" i="55"/>
  <c r="YU11" i="55"/>
  <c r="YT11" i="55"/>
  <c r="YS11" i="55"/>
  <c r="YR11" i="55"/>
  <c r="YQ11" i="55"/>
  <c r="YP11" i="55"/>
  <c r="YO11" i="55"/>
  <c r="YN11" i="55"/>
  <c r="YM11" i="55"/>
  <c r="YL11" i="55"/>
  <c r="YK11" i="55"/>
  <c r="YJ11" i="55"/>
  <c r="YI11" i="55"/>
  <c r="YH11" i="55"/>
  <c r="YG11" i="55"/>
  <c r="YF11" i="55"/>
  <c r="YE11" i="55"/>
  <c r="YD11" i="55"/>
  <c r="YC11" i="55"/>
  <c r="YB11" i="55"/>
  <c r="YA11" i="55"/>
  <c r="XZ11" i="55"/>
  <c r="XY11" i="55"/>
  <c r="XX11" i="55"/>
  <c r="XW11" i="55"/>
  <c r="XV11" i="55"/>
  <c r="XU11" i="55"/>
  <c r="XT11" i="55"/>
  <c r="XS11" i="55"/>
  <c r="XR11" i="55"/>
  <c r="ABD9" i="55"/>
  <c r="ABC9" i="55"/>
  <c r="ABB9" i="55"/>
  <c r="ABA9" i="55"/>
  <c r="AAZ9" i="55"/>
  <c r="AAY9" i="55"/>
  <c r="AAX9" i="55"/>
  <c r="AAW9" i="55"/>
  <c r="AAV9" i="55"/>
  <c r="AAU9" i="55"/>
  <c r="AAT9" i="55"/>
  <c r="AAS9" i="55"/>
  <c r="AAR9" i="55"/>
  <c r="AAQ9" i="55"/>
  <c r="AAP9" i="55"/>
  <c r="AAO9" i="55"/>
  <c r="AAN9" i="55"/>
  <c r="AAM9" i="55"/>
  <c r="AAL9" i="55"/>
  <c r="AAK9" i="55"/>
  <c r="AAJ9" i="55"/>
  <c r="AAI9" i="55"/>
  <c r="AAH9" i="55"/>
  <c r="AAG9" i="55"/>
  <c r="AAF9" i="55"/>
  <c r="AAE9" i="55"/>
  <c r="AAD9" i="55"/>
  <c r="AAC9" i="55"/>
  <c r="AAB9" i="55"/>
  <c r="AAA9" i="55"/>
  <c r="ZZ9" i="55"/>
  <c r="ZY9" i="55"/>
  <c r="ZX9" i="55"/>
  <c r="ZW9" i="55"/>
  <c r="ZV9" i="55"/>
  <c r="ZU9" i="55"/>
  <c r="ZT9" i="55"/>
  <c r="ZS9" i="55"/>
  <c r="ZR9" i="55"/>
  <c r="ZQ9" i="55"/>
  <c r="ZP9" i="55"/>
  <c r="ZO9" i="55"/>
  <c r="ZN9" i="55"/>
  <c r="ZM9" i="55"/>
  <c r="ZL9" i="55"/>
  <c r="ZK9" i="55"/>
  <c r="ZJ9" i="55"/>
  <c r="ZI9" i="55"/>
  <c r="ZH9" i="55"/>
  <c r="ZG9" i="55"/>
  <c r="ZF9" i="55"/>
  <c r="ZE9" i="55"/>
  <c r="ZD9" i="55"/>
  <c r="ZC9" i="55"/>
  <c r="ZB9" i="55"/>
  <c r="ZA9" i="55"/>
  <c r="YZ9" i="55"/>
  <c r="YY9" i="55"/>
  <c r="YX9" i="55"/>
  <c r="YW9" i="55"/>
  <c r="YV9" i="55"/>
  <c r="YU9" i="55"/>
  <c r="YT9" i="55"/>
  <c r="YS9" i="55"/>
  <c r="YR9" i="55"/>
  <c r="YQ9" i="55"/>
  <c r="YP9" i="55"/>
  <c r="YO9" i="55"/>
  <c r="YN9" i="55"/>
  <c r="YM9" i="55"/>
  <c r="YL9" i="55"/>
  <c r="YK9" i="55"/>
  <c r="YJ9" i="55"/>
  <c r="YI9" i="55"/>
  <c r="YH9" i="55"/>
  <c r="YG9" i="55"/>
  <c r="YF9" i="55"/>
  <c r="YE9" i="55"/>
  <c r="YD9" i="55"/>
  <c r="YC9" i="55"/>
  <c r="YB9" i="55"/>
  <c r="YA9" i="55"/>
  <c r="XZ9" i="55"/>
  <c r="XY9" i="55"/>
  <c r="XX9" i="55"/>
  <c r="XW9" i="55"/>
  <c r="XV9" i="55"/>
  <c r="XU9" i="55"/>
  <c r="XT9" i="55"/>
  <c r="XS9" i="55"/>
  <c r="XR9" i="55"/>
  <c r="XQ9" i="55"/>
  <c r="XP9" i="55"/>
  <c r="XO9" i="55"/>
  <c r="XN9" i="55"/>
  <c r="XM9" i="55"/>
  <c r="XL9" i="55"/>
  <c r="XK9" i="55"/>
  <c r="XJ9" i="55"/>
  <c r="XI9" i="55"/>
  <c r="XH9" i="55"/>
  <c r="XG9" i="55"/>
  <c r="XF9" i="55"/>
  <c r="XE9" i="55"/>
  <c r="XD9" i="55"/>
  <c r="XC9" i="55"/>
  <c r="XB9" i="55"/>
  <c r="XA9" i="55"/>
  <c r="WZ9" i="55"/>
  <c r="WY9" i="55"/>
  <c r="WX9" i="55"/>
  <c r="WW9" i="55"/>
  <c r="WV9" i="55"/>
  <c r="WU9" i="55"/>
  <c r="WT9" i="55"/>
  <c r="WS9" i="55"/>
  <c r="WR9" i="55"/>
  <c r="WQ9" i="55"/>
  <c r="WP9" i="55"/>
  <c r="WO9" i="55"/>
  <c r="WN9" i="55"/>
  <c r="WM9" i="55"/>
  <c r="WL9" i="55"/>
  <c r="WK9" i="55"/>
  <c r="WJ9" i="55"/>
  <c r="WI9" i="55"/>
  <c r="WH9" i="55"/>
  <c r="WG9" i="55"/>
  <c r="WF9" i="55"/>
  <c r="WE9" i="55"/>
  <c r="WD9" i="55"/>
  <c r="WC9" i="55"/>
  <c r="WB9" i="55"/>
  <c r="WA9" i="55"/>
  <c r="VZ9" i="55"/>
  <c r="VY9" i="55"/>
  <c r="VX9" i="55"/>
  <c r="VW9" i="55"/>
  <c r="VV9" i="55"/>
  <c r="VU9" i="55"/>
  <c r="VT9" i="55"/>
  <c r="XU8" i="55"/>
  <c r="XT8" i="55"/>
  <c r="XS8" i="55"/>
  <c r="XR8" i="55"/>
  <c r="XQ8" i="55"/>
  <c r="XP8" i="55"/>
  <c r="XO8" i="55"/>
  <c r="XN8" i="55"/>
  <c r="XM8" i="55"/>
  <c r="XL8" i="55"/>
  <c r="XK8" i="55"/>
  <c r="XJ8" i="55"/>
  <c r="XI8" i="55"/>
  <c r="XH8" i="55"/>
  <c r="XG8" i="55"/>
  <c r="XF8" i="55"/>
  <c r="XE8" i="55"/>
  <c r="XD8" i="55"/>
  <c r="XC8" i="55"/>
  <c r="XB8" i="55"/>
  <c r="XA8" i="55"/>
  <c r="WZ8" i="55"/>
  <c r="WY8" i="55"/>
  <c r="WX8" i="55"/>
  <c r="WW8" i="55"/>
  <c r="WV8" i="55"/>
  <c r="WU8" i="55"/>
  <c r="WT8" i="55"/>
  <c r="WS8" i="55"/>
  <c r="WR8" i="55"/>
  <c r="WQ8" i="55"/>
  <c r="WP8" i="55"/>
  <c r="WO8" i="55"/>
  <c r="WN8" i="55"/>
  <c r="WM8" i="55"/>
  <c r="WL8" i="55"/>
  <c r="WK8" i="55"/>
  <c r="WJ8" i="55"/>
  <c r="WI8" i="55"/>
  <c r="WH8" i="55"/>
  <c r="WG8" i="55"/>
  <c r="WF8" i="55"/>
  <c r="WE8" i="55"/>
  <c r="WD8" i="55"/>
  <c r="WC8" i="55"/>
  <c r="WB8" i="55"/>
  <c r="WA8" i="55"/>
  <c r="VZ8" i="55"/>
  <c r="VY8" i="55"/>
  <c r="VX8" i="55"/>
  <c r="VW8" i="55"/>
  <c r="VV8" i="55"/>
  <c r="VU8" i="55"/>
  <c r="VT8" i="55"/>
  <c r="CP4" i="55"/>
  <c r="CO4" i="55"/>
  <c r="CN4" i="55"/>
  <c r="CM4" i="55"/>
  <c r="CL4" i="55"/>
  <c r="CK4" i="55"/>
  <c r="CJ4" i="55"/>
  <c r="CI4" i="55"/>
  <c r="CH4" i="55"/>
  <c r="CG4" i="55"/>
  <c r="CF4" i="55"/>
  <c r="CE4" i="55"/>
  <c r="CD4" i="55"/>
  <c r="CC4" i="55"/>
  <c r="CB4" i="55"/>
  <c r="CA4" i="55"/>
  <c r="BZ4" i="55"/>
  <c r="BY4" i="55"/>
  <c r="BX4" i="55"/>
  <c r="BW4" i="55"/>
  <c r="BV4" i="55"/>
  <c r="BU4" i="55"/>
  <c r="BT4" i="55"/>
  <c r="BS4" i="55"/>
  <c r="BR4" i="55"/>
  <c r="BQ4" i="55"/>
  <c r="BP4" i="55"/>
  <c r="BO4" i="55"/>
  <c r="BN4" i="55"/>
  <c r="BM4" i="55"/>
  <c r="BL4" i="55"/>
  <c r="BK4" i="55"/>
  <c r="BJ4" i="55"/>
  <c r="BI4" i="55"/>
  <c r="BH4" i="55"/>
  <c r="BG4" i="55"/>
  <c r="BF4" i="55"/>
  <c r="BE4" i="55"/>
  <c r="BD4" i="55"/>
  <c r="BC4" i="55"/>
  <c r="BB4" i="55"/>
  <c r="BA4" i="55"/>
  <c r="AZ4" i="55"/>
  <c r="AY4" i="55"/>
  <c r="AX4" i="55"/>
  <c r="AW4" i="55"/>
  <c r="AV4" i="55"/>
  <c r="AU4" i="55"/>
  <c r="AT4" i="55"/>
  <c r="AS4" i="55"/>
  <c r="AR4" i="55"/>
  <c r="AQ4" i="55"/>
  <c r="AP4" i="55"/>
  <c r="AO4" i="55"/>
  <c r="AN4" i="55"/>
  <c r="AM4" i="55"/>
  <c r="AL4" i="55"/>
  <c r="AK4" i="55"/>
  <c r="AJ4" i="55"/>
  <c r="AI4" i="55"/>
  <c r="AG38" i="68"/>
  <c r="AF38" i="68"/>
  <c r="AE38" i="68"/>
  <c r="AD38" i="68"/>
  <c r="AC38" i="68"/>
  <c r="AB38" i="68"/>
  <c r="AA38" i="68"/>
  <c r="Z38" i="68"/>
  <c r="Y38" i="68"/>
  <c r="X38" i="68"/>
  <c r="W38" i="68"/>
  <c r="V38" i="68"/>
  <c r="U38" i="68"/>
  <c r="T38" i="68"/>
  <c r="S38" i="68"/>
  <c r="R38" i="68"/>
  <c r="Q38" i="68"/>
  <c r="P38" i="68"/>
  <c r="O38" i="68"/>
  <c r="N38" i="68"/>
  <c r="M38" i="68"/>
  <c r="L38" i="68"/>
  <c r="K38" i="68"/>
  <c r="J38" i="68"/>
  <c r="I38" i="68"/>
  <c r="H38" i="68"/>
  <c r="G38" i="68"/>
  <c r="F38" i="68"/>
  <c r="AG33" i="68"/>
  <c r="AF33" i="68"/>
  <c r="AE33" i="68"/>
  <c r="AD33" i="68"/>
  <c r="AC33" i="68"/>
  <c r="AB33" i="68"/>
  <c r="AA33" i="68"/>
  <c r="Z33" i="68"/>
  <c r="Y33" i="68"/>
  <c r="X33" i="68"/>
  <c r="W33" i="68"/>
  <c r="V33" i="68"/>
  <c r="U33" i="68"/>
  <c r="T33" i="68"/>
  <c r="S33" i="68"/>
  <c r="R33" i="68"/>
  <c r="Q33" i="68"/>
  <c r="P33" i="68"/>
  <c r="O33" i="68"/>
  <c r="N33" i="68"/>
  <c r="M33" i="68"/>
  <c r="L33" i="68"/>
  <c r="K33" i="68"/>
  <c r="J33" i="68"/>
  <c r="I33" i="68"/>
  <c r="H33" i="68"/>
  <c r="G33" i="68"/>
  <c r="F33" i="68"/>
  <c r="AG32" i="68"/>
  <c r="AF32" i="68"/>
  <c r="AE32" i="68"/>
  <c r="AD32" i="68"/>
  <c r="AC32" i="68"/>
  <c r="AB32" i="68"/>
  <c r="AA32" i="68"/>
  <c r="Z32" i="68"/>
  <c r="Y32" i="68"/>
  <c r="X32" i="68"/>
  <c r="W32" i="68"/>
  <c r="V32" i="68"/>
  <c r="U32" i="68"/>
  <c r="T32" i="68"/>
  <c r="S32" i="68"/>
  <c r="R32" i="68"/>
  <c r="Q32" i="68"/>
  <c r="P32" i="68"/>
  <c r="O32" i="68"/>
  <c r="N32" i="68"/>
  <c r="M32" i="68"/>
  <c r="L32" i="68"/>
  <c r="K32" i="68"/>
  <c r="J32" i="68"/>
  <c r="I32" i="68"/>
  <c r="H32" i="68"/>
  <c r="G32" i="68"/>
  <c r="F32" i="68"/>
  <c r="AG31" i="68"/>
  <c r="AF31" i="68"/>
  <c r="AE31" i="68"/>
  <c r="AD31" i="68"/>
  <c r="AC31" i="68"/>
  <c r="AB31" i="68"/>
  <c r="AA31" i="68"/>
  <c r="Z31" i="68"/>
  <c r="Y31" i="68"/>
  <c r="X31" i="68"/>
  <c r="W31" i="68"/>
  <c r="V31" i="68"/>
  <c r="U31" i="68"/>
  <c r="T31" i="68"/>
  <c r="S31" i="68"/>
  <c r="R31" i="68"/>
  <c r="Q31" i="68"/>
  <c r="P31" i="68"/>
  <c r="O31" i="68"/>
  <c r="N31" i="68"/>
  <c r="M31" i="68"/>
  <c r="L31" i="68"/>
  <c r="K31" i="68"/>
  <c r="J31" i="68"/>
  <c r="I31" i="68"/>
  <c r="H31" i="68"/>
  <c r="G31" i="68"/>
  <c r="F31" i="68"/>
  <c r="AG30" i="68"/>
  <c r="AF30" i="68"/>
  <c r="AE30" i="68"/>
  <c r="AD30" i="68"/>
  <c r="AC30" i="68"/>
  <c r="AB30" i="68"/>
  <c r="AA30" i="68"/>
  <c r="Z30" i="68"/>
  <c r="Y30" i="68"/>
  <c r="X30" i="68"/>
  <c r="W30" i="68"/>
  <c r="V30" i="68"/>
  <c r="U30" i="68"/>
  <c r="T30" i="68"/>
  <c r="S30" i="68"/>
  <c r="R30" i="68"/>
  <c r="Q30" i="68"/>
  <c r="P30" i="68"/>
  <c r="O30" i="68"/>
  <c r="N30" i="68"/>
  <c r="M30" i="68"/>
  <c r="L30" i="68"/>
  <c r="K30" i="68"/>
  <c r="J30" i="68"/>
  <c r="I30" i="68"/>
  <c r="H30" i="68"/>
  <c r="G30" i="68"/>
  <c r="F30" i="68"/>
  <c r="AG29" i="68"/>
  <c r="AF29" i="68"/>
  <c r="AE29" i="68"/>
  <c r="AD29" i="68"/>
  <c r="AC29" i="68"/>
  <c r="AB29" i="68"/>
  <c r="AA29" i="68"/>
  <c r="Z29" i="68"/>
  <c r="Y29" i="68"/>
  <c r="X29" i="68"/>
  <c r="W29" i="68"/>
  <c r="V29" i="68"/>
  <c r="U29" i="68"/>
  <c r="T29" i="68"/>
  <c r="S29" i="68"/>
  <c r="R29" i="68"/>
  <c r="Q29" i="68"/>
  <c r="P29" i="68"/>
  <c r="O29" i="68"/>
  <c r="N29" i="68"/>
  <c r="M29" i="68"/>
  <c r="L29" i="68"/>
  <c r="K29" i="68"/>
  <c r="J29" i="68"/>
  <c r="I29" i="68"/>
  <c r="H29" i="68"/>
  <c r="G29" i="68"/>
  <c r="F29" i="68"/>
  <c r="AG28" i="68"/>
  <c r="AF28" i="68"/>
  <c r="AE28" i="68"/>
  <c r="AD28" i="68"/>
  <c r="AC28" i="68"/>
  <c r="AB28" i="68"/>
  <c r="AA28" i="68"/>
  <c r="Z28" i="68"/>
  <c r="Y28" i="68"/>
  <c r="X28" i="68"/>
  <c r="W28" i="68"/>
  <c r="V28" i="68"/>
  <c r="U28" i="68"/>
  <c r="T28" i="68"/>
  <c r="S28" i="68"/>
  <c r="R28" i="68"/>
  <c r="Q28" i="68"/>
  <c r="P28" i="68"/>
  <c r="O28" i="68"/>
  <c r="N28" i="68"/>
  <c r="M28" i="68"/>
  <c r="L28" i="68"/>
  <c r="K28" i="68"/>
  <c r="J28" i="68"/>
  <c r="I28" i="68"/>
  <c r="H28" i="68"/>
  <c r="G28" i="68"/>
  <c r="F28" i="68"/>
  <c r="AG27" i="68"/>
  <c r="AF27" i="68"/>
  <c r="AE27" i="68"/>
  <c r="AD27" i="68"/>
  <c r="AC27" i="68"/>
  <c r="AB27" i="68"/>
  <c r="AA27" i="68"/>
  <c r="Z27" i="68"/>
  <c r="Y27" i="68"/>
  <c r="X27" i="68"/>
  <c r="W27" i="68"/>
  <c r="V27" i="68"/>
  <c r="U27" i="68"/>
  <c r="T27" i="68"/>
  <c r="S27" i="68"/>
  <c r="R27" i="68"/>
  <c r="Q27" i="68"/>
  <c r="P27" i="68"/>
  <c r="O27" i="68"/>
  <c r="N27" i="68"/>
  <c r="M27" i="68"/>
  <c r="L27" i="68"/>
  <c r="K27" i="68"/>
  <c r="J27" i="68"/>
  <c r="I27" i="68"/>
  <c r="H27" i="68"/>
  <c r="G27" i="68"/>
  <c r="F27" i="68"/>
  <c r="AG21" i="68"/>
  <c r="AF21" i="68"/>
  <c r="AE21" i="68"/>
  <c r="AD21" i="68"/>
  <c r="AC21" i="68"/>
  <c r="AB21" i="68"/>
  <c r="Z21" i="68"/>
  <c r="Y21" i="68"/>
  <c r="X21" i="68"/>
  <c r="W21" i="68"/>
  <c r="V21" i="68"/>
  <c r="U21" i="68"/>
  <c r="T21" i="68"/>
  <c r="S21" i="68"/>
  <c r="R21" i="68"/>
  <c r="Q21" i="68"/>
  <c r="P21" i="68"/>
  <c r="O21" i="68"/>
  <c r="N21" i="68"/>
  <c r="M21" i="68"/>
  <c r="L21" i="68"/>
  <c r="K21" i="68"/>
  <c r="J21" i="68"/>
  <c r="I21" i="68"/>
  <c r="H21" i="68"/>
  <c r="G21" i="68"/>
  <c r="F21" i="68"/>
  <c r="AG18" i="68"/>
  <c r="AF18" i="68"/>
  <c r="AE18" i="68"/>
  <c r="AD18" i="68"/>
  <c r="AC18" i="68"/>
  <c r="AB18" i="68"/>
  <c r="AA18" i="68"/>
  <c r="Z18" i="68"/>
  <c r="Y18" i="68"/>
  <c r="X18" i="68"/>
  <c r="W18" i="68"/>
  <c r="V18" i="68"/>
  <c r="U18" i="68"/>
  <c r="T18" i="68"/>
  <c r="S18" i="68"/>
  <c r="R18" i="68"/>
  <c r="Q18" i="68"/>
  <c r="P18" i="68"/>
  <c r="O18" i="68"/>
  <c r="N18" i="68"/>
  <c r="M18" i="68"/>
  <c r="L18" i="68"/>
  <c r="K18" i="68"/>
  <c r="J18" i="68"/>
  <c r="I18" i="68"/>
  <c r="H18" i="68"/>
  <c r="G18" i="68"/>
  <c r="F18" i="68"/>
  <c r="AG16" i="68"/>
  <c r="AF16" i="68"/>
  <c r="AE16" i="68"/>
  <c r="AD16" i="68"/>
  <c r="AC16" i="68"/>
  <c r="AB16" i="68"/>
  <c r="AA16" i="68"/>
  <c r="Z16" i="68"/>
  <c r="Y16" i="68"/>
  <c r="X16" i="68"/>
  <c r="W16" i="68"/>
  <c r="V16" i="68"/>
  <c r="U16" i="68"/>
  <c r="T16" i="68"/>
  <c r="S16" i="68"/>
  <c r="R16" i="68"/>
  <c r="Q16" i="68"/>
  <c r="P16" i="68"/>
  <c r="O16" i="68"/>
  <c r="N16" i="68"/>
  <c r="M16" i="68"/>
  <c r="L16" i="68"/>
  <c r="K16" i="68"/>
  <c r="J16" i="68"/>
  <c r="I16" i="68"/>
  <c r="H16" i="68"/>
  <c r="G16" i="68"/>
  <c r="F16" i="68"/>
  <c r="AJ38" i="67"/>
  <c r="AI38" i="67"/>
  <c r="AH38" i="67"/>
  <c r="AG38" i="67"/>
  <c r="AF38" i="67"/>
  <c r="AE38" i="67"/>
  <c r="AD38" i="67"/>
  <c r="AC38" i="67"/>
  <c r="AB38" i="67"/>
  <c r="AA38" i="67"/>
  <c r="Z38" i="67"/>
  <c r="Y38" i="67"/>
  <c r="X38" i="67"/>
  <c r="W38" i="67"/>
  <c r="V38" i="67"/>
  <c r="U38" i="67"/>
  <c r="T38" i="67"/>
  <c r="S38" i="67"/>
  <c r="R38" i="67"/>
  <c r="Q38" i="67"/>
  <c r="P38" i="67"/>
  <c r="O38" i="67"/>
  <c r="N38" i="67"/>
  <c r="M38" i="67"/>
  <c r="L38" i="67"/>
  <c r="K38" i="67"/>
  <c r="J38" i="67"/>
  <c r="I38" i="67"/>
  <c r="H38" i="67"/>
  <c r="G38" i="67"/>
  <c r="F38" i="67"/>
  <c r="AJ33" i="67"/>
  <c r="AI33" i="67"/>
  <c r="AH33" i="67"/>
  <c r="AG33" i="67"/>
  <c r="AF33" i="67"/>
  <c r="AE33" i="67"/>
  <c r="AD33" i="67"/>
  <c r="AC33" i="67"/>
  <c r="AB33" i="67"/>
  <c r="AA33" i="67"/>
  <c r="Z33" i="67"/>
  <c r="Y33" i="67"/>
  <c r="X33" i="67"/>
  <c r="W33" i="67"/>
  <c r="V33" i="67"/>
  <c r="U33" i="67"/>
  <c r="T33" i="67"/>
  <c r="S33" i="67"/>
  <c r="R33" i="67"/>
  <c r="Q33" i="67"/>
  <c r="P33" i="67"/>
  <c r="O33" i="67"/>
  <c r="N33" i="67"/>
  <c r="M33" i="67"/>
  <c r="L33" i="67"/>
  <c r="K33" i="67"/>
  <c r="J33" i="67"/>
  <c r="I33" i="67"/>
  <c r="H33" i="67"/>
  <c r="G33" i="67"/>
  <c r="F33" i="67"/>
  <c r="AJ32" i="67"/>
  <c r="AI32" i="67"/>
  <c r="AH32" i="67"/>
  <c r="AG32" i="67"/>
  <c r="AF32" i="67"/>
  <c r="AE32" i="67"/>
  <c r="AD32" i="67"/>
  <c r="AC32" i="67"/>
  <c r="AB32" i="67"/>
  <c r="AA32" i="67"/>
  <c r="Z32" i="67"/>
  <c r="Y32" i="67"/>
  <c r="X32" i="67"/>
  <c r="W32" i="67"/>
  <c r="V32" i="67"/>
  <c r="U32" i="67"/>
  <c r="T32" i="67"/>
  <c r="S32" i="67"/>
  <c r="R32" i="67"/>
  <c r="Q32" i="67"/>
  <c r="P32" i="67"/>
  <c r="O32" i="67"/>
  <c r="N32" i="67"/>
  <c r="M32" i="67"/>
  <c r="L32" i="67"/>
  <c r="K32" i="67"/>
  <c r="J32" i="67"/>
  <c r="I32" i="67"/>
  <c r="H32" i="67"/>
  <c r="G32" i="67"/>
  <c r="F32" i="67"/>
  <c r="AJ31" i="67"/>
  <c r="AI31" i="67"/>
  <c r="AH31" i="67"/>
  <c r="AG31" i="67"/>
  <c r="AF31" i="67"/>
  <c r="AE31" i="67"/>
  <c r="AD31" i="67"/>
  <c r="AC31" i="67"/>
  <c r="AB31" i="67"/>
  <c r="AA31" i="67"/>
  <c r="Z31" i="67"/>
  <c r="Y31" i="67"/>
  <c r="X31" i="67"/>
  <c r="W31" i="67"/>
  <c r="V31" i="67"/>
  <c r="U31" i="67"/>
  <c r="T31" i="67"/>
  <c r="S31" i="67"/>
  <c r="R31" i="67"/>
  <c r="Q31" i="67"/>
  <c r="P31" i="67"/>
  <c r="O31" i="67"/>
  <c r="N31" i="67"/>
  <c r="M31" i="67"/>
  <c r="L31" i="67"/>
  <c r="K31" i="67"/>
  <c r="J31" i="67"/>
  <c r="I31" i="67"/>
  <c r="H31" i="67"/>
  <c r="G31" i="67"/>
  <c r="F31" i="67"/>
  <c r="AJ30" i="67"/>
  <c r="AI30" i="67"/>
  <c r="AH30" i="67"/>
  <c r="AG30" i="67"/>
  <c r="AF30" i="67"/>
  <c r="AE30" i="67"/>
  <c r="AD30" i="67"/>
  <c r="AC30" i="67"/>
  <c r="AB30" i="67"/>
  <c r="AA30" i="67"/>
  <c r="Z30" i="67"/>
  <c r="Y30" i="67"/>
  <c r="X30" i="67"/>
  <c r="W30" i="67"/>
  <c r="V30" i="67"/>
  <c r="U30" i="67"/>
  <c r="T30" i="67"/>
  <c r="S30" i="67"/>
  <c r="R30" i="67"/>
  <c r="Q30" i="67"/>
  <c r="P30" i="67"/>
  <c r="O30" i="67"/>
  <c r="N30" i="67"/>
  <c r="M30" i="67"/>
  <c r="L30" i="67"/>
  <c r="K30" i="67"/>
  <c r="J30" i="67"/>
  <c r="I30" i="67"/>
  <c r="H30" i="67"/>
  <c r="G30" i="67"/>
  <c r="F30" i="67"/>
  <c r="AJ29" i="67"/>
  <c r="AI29" i="67"/>
  <c r="AH29" i="67"/>
  <c r="AG29" i="67"/>
  <c r="AF29" i="67"/>
  <c r="AE29" i="67"/>
  <c r="AD29" i="67"/>
  <c r="AC29" i="67"/>
  <c r="AB29" i="67"/>
  <c r="AA29" i="67"/>
  <c r="Z29" i="67"/>
  <c r="Y29" i="67"/>
  <c r="X29" i="67"/>
  <c r="W29" i="67"/>
  <c r="V29" i="67"/>
  <c r="U29" i="67"/>
  <c r="T29" i="67"/>
  <c r="S29" i="67"/>
  <c r="R29" i="67"/>
  <c r="Q29" i="67"/>
  <c r="P29" i="67"/>
  <c r="O29" i="67"/>
  <c r="N29" i="67"/>
  <c r="M29" i="67"/>
  <c r="L29" i="67"/>
  <c r="K29" i="67"/>
  <c r="J29" i="67"/>
  <c r="I29" i="67"/>
  <c r="H29" i="67"/>
  <c r="G29" i="67"/>
  <c r="F29" i="67"/>
  <c r="AJ28" i="67"/>
  <c r="AI28" i="67"/>
  <c r="AH28" i="67"/>
  <c r="AG28" i="67"/>
  <c r="AF28" i="67"/>
  <c r="AE28" i="67"/>
  <c r="AD28" i="67"/>
  <c r="AC28" i="67"/>
  <c r="AB28" i="67"/>
  <c r="AA28" i="67"/>
  <c r="Z28" i="67"/>
  <c r="Y28" i="67"/>
  <c r="X28" i="67"/>
  <c r="W28" i="67"/>
  <c r="V28" i="67"/>
  <c r="U28" i="67"/>
  <c r="T28" i="67"/>
  <c r="S28" i="67"/>
  <c r="R28" i="67"/>
  <c r="Q28" i="67"/>
  <c r="P28" i="67"/>
  <c r="O28" i="67"/>
  <c r="N28" i="67"/>
  <c r="M28" i="67"/>
  <c r="L28" i="67"/>
  <c r="K28" i="67"/>
  <c r="J28" i="67"/>
  <c r="I28" i="67"/>
  <c r="H28" i="67"/>
  <c r="G28" i="67"/>
  <c r="F28" i="67"/>
  <c r="AJ27" i="67"/>
  <c r="AI27" i="67"/>
  <c r="AH27" i="67"/>
  <c r="AG27" i="67"/>
  <c r="AF27" i="67"/>
  <c r="AE27" i="67"/>
  <c r="AD27" i="67"/>
  <c r="AC27" i="67"/>
  <c r="AB27" i="67"/>
  <c r="AA27" i="67"/>
  <c r="Z27" i="67"/>
  <c r="Y27" i="67"/>
  <c r="X27" i="67"/>
  <c r="W27" i="67"/>
  <c r="V27" i="67"/>
  <c r="U27" i="67"/>
  <c r="T27" i="67"/>
  <c r="S27" i="67"/>
  <c r="R27" i="67"/>
  <c r="Q27" i="67"/>
  <c r="P27" i="67"/>
  <c r="O27" i="67"/>
  <c r="N27" i="67"/>
  <c r="M27" i="67"/>
  <c r="L27" i="67"/>
  <c r="K27" i="67"/>
  <c r="J27" i="67"/>
  <c r="I27" i="67"/>
  <c r="H27" i="67"/>
  <c r="G27" i="67"/>
  <c r="F27" i="67"/>
  <c r="AJ21" i="67"/>
  <c r="AJ22" i="67" s="1"/>
  <c r="AI21" i="67"/>
  <c r="AH21" i="67"/>
  <c r="AH22" i="67" s="1"/>
  <c r="AG21" i="67"/>
  <c r="AG22" i="67" s="1"/>
  <c r="AF21" i="67"/>
  <c r="AF22" i="67" s="1"/>
  <c r="AE21" i="67"/>
  <c r="AD21" i="67"/>
  <c r="AD22" i="67" s="1"/>
  <c r="AC21" i="67"/>
  <c r="AB21" i="67"/>
  <c r="AA21" i="67"/>
  <c r="Z21" i="67"/>
  <c r="Z22" i="67" s="1"/>
  <c r="Y21" i="67"/>
  <c r="X21" i="67"/>
  <c r="X22" i="67" s="1"/>
  <c r="W21" i="67"/>
  <c r="V21" i="67"/>
  <c r="V22" i="67" s="1"/>
  <c r="U21" i="67"/>
  <c r="S21" i="67"/>
  <c r="R21" i="67"/>
  <c r="R22" i="67" s="1"/>
  <c r="Q21" i="67"/>
  <c r="P21" i="67"/>
  <c r="P22" i="67" s="1"/>
  <c r="O21" i="67"/>
  <c r="N21" i="67"/>
  <c r="N22" i="67" s="1"/>
  <c r="U23" i="67" s="1"/>
  <c r="M21" i="67"/>
  <c r="M22" i="67" s="1"/>
  <c r="L21" i="67"/>
  <c r="L22" i="67" s="1"/>
  <c r="S23" i="67" s="1"/>
  <c r="K21" i="67"/>
  <c r="J21" i="67"/>
  <c r="J22" i="67" s="1"/>
  <c r="I21" i="67"/>
  <c r="H21" i="67"/>
  <c r="H22" i="67" s="1"/>
  <c r="G21" i="67"/>
  <c r="F21" i="67"/>
  <c r="F22" i="67" s="1"/>
  <c r="AJ18" i="67"/>
  <c r="AI18" i="67"/>
  <c r="AH18" i="67"/>
  <c r="AG18" i="67"/>
  <c r="AF18" i="67"/>
  <c r="AE18" i="67"/>
  <c r="AD18" i="67"/>
  <c r="AC18" i="67"/>
  <c r="AB18" i="67"/>
  <c r="AA18" i="67"/>
  <c r="Z18" i="67"/>
  <c r="Y18" i="67"/>
  <c r="X18" i="67"/>
  <c r="W18" i="67"/>
  <c r="V18" i="67"/>
  <c r="U18" i="67"/>
  <c r="T18" i="67"/>
  <c r="S18" i="67"/>
  <c r="R18" i="67"/>
  <c r="Q18" i="67"/>
  <c r="P18" i="67"/>
  <c r="O18" i="67"/>
  <c r="N18" i="67"/>
  <c r="M18" i="67"/>
  <c r="L18" i="67"/>
  <c r="K18" i="67"/>
  <c r="J18" i="67"/>
  <c r="I18" i="67"/>
  <c r="H18" i="67"/>
  <c r="G18" i="67"/>
  <c r="F18" i="67"/>
  <c r="AJ16" i="67"/>
  <c r="AI16" i="67"/>
  <c r="AH16" i="67"/>
  <c r="AG16" i="67"/>
  <c r="AF16" i="67"/>
  <c r="AE16" i="67"/>
  <c r="AD16" i="67"/>
  <c r="AC16" i="67"/>
  <c r="AB16" i="67"/>
  <c r="AA16" i="67"/>
  <c r="Z16" i="67"/>
  <c r="Y16" i="67"/>
  <c r="X16" i="67"/>
  <c r="W16" i="67"/>
  <c r="V16" i="67"/>
  <c r="U16" i="67"/>
  <c r="T16" i="67"/>
  <c r="S16" i="67"/>
  <c r="R16" i="67"/>
  <c r="Q16" i="67"/>
  <c r="P16" i="67"/>
  <c r="O16" i="67"/>
  <c r="N16" i="67"/>
  <c r="M16" i="67"/>
  <c r="L16" i="67"/>
  <c r="K16" i="67"/>
  <c r="J16" i="67"/>
  <c r="I16" i="67"/>
  <c r="H16" i="67"/>
  <c r="G16" i="67"/>
  <c r="F16" i="67"/>
  <c r="AJ38" i="66"/>
  <c r="AI38" i="66"/>
  <c r="AH38" i="66"/>
  <c r="AG38" i="66"/>
  <c r="AF38" i="66"/>
  <c r="AE38" i="66"/>
  <c r="AD38" i="66"/>
  <c r="AC38" i="66"/>
  <c r="AB38" i="66"/>
  <c r="AA38" i="66"/>
  <c r="Z38" i="66"/>
  <c r="Y38" i="66"/>
  <c r="X38" i="66"/>
  <c r="W38" i="66"/>
  <c r="V38" i="66"/>
  <c r="U38" i="66"/>
  <c r="T38" i="66"/>
  <c r="S38" i="66"/>
  <c r="R38" i="66"/>
  <c r="Q38" i="66"/>
  <c r="P38" i="66"/>
  <c r="O38" i="66"/>
  <c r="N38" i="66"/>
  <c r="M38" i="66"/>
  <c r="L38" i="66"/>
  <c r="K38" i="66"/>
  <c r="J38" i="66"/>
  <c r="I38" i="66"/>
  <c r="H38" i="66"/>
  <c r="G38" i="66"/>
  <c r="F38" i="66"/>
  <c r="AJ33" i="66"/>
  <c r="AI33" i="66"/>
  <c r="AH33" i="66"/>
  <c r="AG33" i="66"/>
  <c r="AF33" i="66"/>
  <c r="AE33" i="66"/>
  <c r="AD33" i="66"/>
  <c r="AC33" i="66"/>
  <c r="AB33" i="66"/>
  <c r="AA33" i="66"/>
  <c r="Z33" i="66"/>
  <c r="Y33" i="66"/>
  <c r="X33" i="66"/>
  <c r="W33" i="66"/>
  <c r="V33" i="66"/>
  <c r="U33" i="66"/>
  <c r="T33" i="66"/>
  <c r="S33" i="66"/>
  <c r="R33" i="66"/>
  <c r="Q33" i="66"/>
  <c r="P33" i="66"/>
  <c r="O33" i="66"/>
  <c r="N33" i="66"/>
  <c r="M33" i="66"/>
  <c r="L33" i="66"/>
  <c r="K33" i="66"/>
  <c r="J33" i="66"/>
  <c r="I33" i="66"/>
  <c r="H33" i="66"/>
  <c r="G33" i="66"/>
  <c r="F33" i="66"/>
  <c r="AJ32" i="66"/>
  <c r="AI32" i="66"/>
  <c r="AH32" i="66"/>
  <c r="AG32" i="66"/>
  <c r="AF32" i="66"/>
  <c r="AE32" i="66"/>
  <c r="AD32" i="66"/>
  <c r="AC32" i="66"/>
  <c r="AB32" i="66"/>
  <c r="AA32" i="66"/>
  <c r="Z32" i="66"/>
  <c r="Y32" i="66"/>
  <c r="X32" i="66"/>
  <c r="W32" i="66"/>
  <c r="V32" i="66"/>
  <c r="U32" i="66"/>
  <c r="T32" i="66"/>
  <c r="S32" i="66"/>
  <c r="R32" i="66"/>
  <c r="Q32" i="66"/>
  <c r="P32" i="66"/>
  <c r="O32" i="66"/>
  <c r="N32" i="66"/>
  <c r="M32" i="66"/>
  <c r="L32" i="66"/>
  <c r="K32" i="66"/>
  <c r="J32" i="66"/>
  <c r="I32" i="66"/>
  <c r="H32" i="66"/>
  <c r="G32" i="66"/>
  <c r="F32" i="66"/>
  <c r="AJ31" i="66"/>
  <c r="AI31" i="66"/>
  <c r="AH31" i="66"/>
  <c r="AG31" i="66"/>
  <c r="AF31" i="66"/>
  <c r="AE31" i="66"/>
  <c r="AD31" i="66"/>
  <c r="AC31" i="66"/>
  <c r="AB31" i="66"/>
  <c r="AA31" i="66"/>
  <c r="Z31" i="66"/>
  <c r="Y31" i="66"/>
  <c r="X31" i="66"/>
  <c r="W31" i="66"/>
  <c r="V31" i="66"/>
  <c r="U31" i="66"/>
  <c r="T31" i="66"/>
  <c r="S31" i="66"/>
  <c r="R31" i="66"/>
  <c r="Q31" i="66"/>
  <c r="P31" i="66"/>
  <c r="O31" i="66"/>
  <c r="N31" i="66"/>
  <c r="M31" i="66"/>
  <c r="L31" i="66"/>
  <c r="K31" i="66"/>
  <c r="J31" i="66"/>
  <c r="I31" i="66"/>
  <c r="H31" i="66"/>
  <c r="G31" i="66"/>
  <c r="F31" i="66"/>
  <c r="AJ30" i="66"/>
  <c r="AI30" i="66"/>
  <c r="AH30" i="66"/>
  <c r="AG30" i="66"/>
  <c r="AF30" i="66"/>
  <c r="AE30" i="66"/>
  <c r="AD30" i="66"/>
  <c r="AC30" i="66"/>
  <c r="AB30" i="66"/>
  <c r="AA30" i="66"/>
  <c r="Z30" i="66"/>
  <c r="Y30" i="66"/>
  <c r="X30" i="66"/>
  <c r="W30" i="66"/>
  <c r="V30" i="66"/>
  <c r="U30" i="66"/>
  <c r="T30" i="66"/>
  <c r="S30" i="66"/>
  <c r="R30" i="66"/>
  <c r="Q30" i="66"/>
  <c r="P30" i="66"/>
  <c r="O30" i="66"/>
  <c r="N30" i="66"/>
  <c r="M30" i="66"/>
  <c r="L30" i="66"/>
  <c r="K30" i="66"/>
  <c r="J30" i="66"/>
  <c r="I30" i="66"/>
  <c r="H30" i="66"/>
  <c r="G30" i="66"/>
  <c r="F30" i="66"/>
  <c r="AJ29" i="66"/>
  <c r="AI29" i="66"/>
  <c r="AH29" i="66"/>
  <c r="AG29" i="66"/>
  <c r="AF29" i="66"/>
  <c r="AE29" i="66"/>
  <c r="AD29" i="66"/>
  <c r="AC29" i="66"/>
  <c r="AB29" i="66"/>
  <c r="AA29" i="66"/>
  <c r="Z29" i="66"/>
  <c r="Y29" i="66"/>
  <c r="X29" i="66"/>
  <c r="W29" i="66"/>
  <c r="V29" i="66"/>
  <c r="U29" i="66"/>
  <c r="T29" i="66"/>
  <c r="S29" i="66"/>
  <c r="R29" i="66"/>
  <c r="Q29" i="66"/>
  <c r="P29" i="66"/>
  <c r="O29" i="66"/>
  <c r="N29" i="66"/>
  <c r="M29" i="66"/>
  <c r="L29" i="66"/>
  <c r="K29" i="66"/>
  <c r="J29" i="66"/>
  <c r="I29" i="66"/>
  <c r="H29" i="66"/>
  <c r="G29" i="66"/>
  <c r="F29" i="66"/>
  <c r="AJ28" i="66"/>
  <c r="AI28" i="66"/>
  <c r="AH28" i="66"/>
  <c r="AG28" i="66"/>
  <c r="AF28" i="66"/>
  <c r="AE28" i="66"/>
  <c r="AD28" i="66"/>
  <c r="AC28" i="66"/>
  <c r="AB28" i="66"/>
  <c r="AA28" i="66"/>
  <c r="Z28" i="66"/>
  <c r="Y28" i="66"/>
  <c r="X28" i="66"/>
  <c r="W28" i="66"/>
  <c r="V28" i="66"/>
  <c r="U28" i="66"/>
  <c r="T28" i="66"/>
  <c r="S28" i="66"/>
  <c r="R28" i="66"/>
  <c r="Q28" i="66"/>
  <c r="P28" i="66"/>
  <c r="O28" i="66"/>
  <c r="N28" i="66"/>
  <c r="M28" i="66"/>
  <c r="L28" i="66"/>
  <c r="K28" i="66"/>
  <c r="J28" i="66"/>
  <c r="I28" i="66"/>
  <c r="H28" i="66"/>
  <c r="G28" i="66"/>
  <c r="F28" i="66"/>
  <c r="AJ27" i="66"/>
  <c r="AI27" i="66"/>
  <c r="AH27" i="66"/>
  <c r="AG27" i="66"/>
  <c r="AF27" i="66"/>
  <c r="AE27" i="66"/>
  <c r="AD27" i="66"/>
  <c r="AC27" i="66"/>
  <c r="AB27" i="66"/>
  <c r="AA27" i="66"/>
  <c r="Z27" i="66"/>
  <c r="Y27" i="66"/>
  <c r="X27" i="66"/>
  <c r="W27" i="66"/>
  <c r="V27" i="66"/>
  <c r="U27" i="66"/>
  <c r="T27" i="66"/>
  <c r="S27" i="66"/>
  <c r="R27" i="66"/>
  <c r="Q27" i="66"/>
  <c r="P27" i="66"/>
  <c r="O27" i="66"/>
  <c r="N27" i="66"/>
  <c r="M27" i="66"/>
  <c r="L27" i="66"/>
  <c r="K27" i="66"/>
  <c r="J27" i="66"/>
  <c r="I27" i="66"/>
  <c r="H27" i="66"/>
  <c r="G27" i="66"/>
  <c r="F27" i="66"/>
  <c r="AJ21" i="66"/>
  <c r="AI21" i="66"/>
  <c r="AH21" i="66"/>
  <c r="AG21" i="66"/>
  <c r="AF21" i="66"/>
  <c r="AF22" i="66" s="1"/>
  <c r="AE21" i="66"/>
  <c r="AD21" i="66"/>
  <c r="AC21" i="66"/>
  <c r="AB21" i="66"/>
  <c r="AA21" i="66"/>
  <c r="Z21" i="66"/>
  <c r="Y21" i="66"/>
  <c r="X21" i="66"/>
  <c r="W21" i="66"/>
  <c r="V21" i="66"/>
  <c r="U21" i="66"/>
  <c r="T21" i="66"/>
  <c r="S21" i="66"/>
  <c r="R21" i="66"/>
  <c r="Q21" i="66"/>
  <c r="P21" i="66"/>
  <c r="O21" i="66"/>
  <c r="N21" i="66"/>
  <c r="M21" i="66"/>
  <c r="L21" i="66"/>
  <c r="K21" i="66"/>
  <c r="J21" i="66"/>
  <c r="I21" i="66"/>
  <c r="H21" i="66"/>
  <c r="G21" i="66"/>
  <c r="F21" i="66"/>
  <c r="AJ18" i="66"/>
  <c r="AI18" i="66"/>
  <c r="AH18" i="66"/>
  <c r="AG18" i="66"/>
  <c r="AF18" i="66"/>
  <c r="AE18" i="66"/>
  <c r="AD18" i="66"/>
  <c r="AC18" i="66"/>
  <c r="AB18" i="66"/>
  <c r="AA18" i="66"/>
  <c r="Z18" i="66"/>
  <c r="Y18" i="66"/>
  <c r="X18" i="66"/>
  <c r="W18" i="66"/>
  <c r="V18" i="66"/>
  <c r="U18" i="66"/>
  <c r="T18" i="66"/>
  <c r="S18" i="66"/>
  <c r="R18" i="66"/>
  <c r="Q18" i="66"/>
  <c r="P18" i="66"/>
  <c r="O18" i="66"/>
  <c r="N18" i="66"/>
  <c r="M18" i="66"/>
  <c r="L18" i="66"/>
  <c r="K18" i="66"/>
  <c r="J18" i="66"/>
  <c r="I18" i="66"/>
  <c r="H18" i="66"/>
  <c r="G18" i="66"/>
  <c r="F18" i="66"/>
  <c r="AJ16" i="66"/>
  <c r="AI16" i="66"/>
  <c r="AH16" i="66"/>
  <c r="AG16" i="66"/>
  <c r="AF16" i="66"/>
  <c r="AE16" i="66"/>
  <c r="AD16" i="66"/>
  <c r="AC16" i="66"/>
  <c r="AB16" i="66"/>
  <c r="AA16" i="66"/>
  <c r="Z16" i="66"/>
  <c r="Y16" i="66"/>
  <c r="X16" i="66"/>
  <c r="W16" i="66"/>
  <c r="V16" i="66"/>
  <c r="U16" i="66"/>
  <c r="T16" i="66"/>
  <c r="S16" i="66"/>
  <c r="R16" i="66"/>
  <c r="Q16" i="66"/>
  <c r="P16" i="66"/>
  <c r="O16" i="66"/>
  <c r="N16" i="66"/>
  <c r="M16" i="66"/>
  <c r="L16" i="66"/>
  <c r="K16" i="66"/>
  <c r="J16" i="66"/>
  <c r="I16" i="66"/>
  <c r="H16" i="66"/>
  <c r="G16" i="66"/>
  <c r="F16" i="66"/>
  <c r="AJ38" i="65"/>
  <c r="AI38" i="65"/>
  <c r="AH38" i="65"/>
  <c r="AG38" i="65"/>
  <c r="AF38" i="65"/>
  <c r="AE38" i="65"/>
  <c r="AD38" i="65"/>
  <c r="AC38" i="65"/>
  <c r="AB38" i="65"/>
  <c r="AA38" i="65"/>
  <c r="Z38" i="65"/>
  <c r="Y38" i="65"/>
  <c r="X38" i="65"/>
  <c r="W38" i="65"/>
  <c r="V38" i="65"/>
  <c r="U38" i="65"/>
  <c r="T38" i="65"/>
  <c r="S38" i="65"/>
  <c r="R38" i="65"/>
  <c r="Q38" i="65"/>
  <c r="P38" i="65"/>
  <c r="O38" i="65"/>
  <c r="N38" i="65"/>
  <c r="M38" i="65"/>
  <c r="L38" i="65"/>
  <c r="K38" i="65"/>
  <c r="J38" i="65"/>
  <c r="I38" i="65"/>
  <c r="H38" i="65"/>
  <c r="G38" i="65"/>
  <c r="AJ33" i="65"/>
  <c r="AI33" i="65"/>
  <c r="AH33" i="65"/>
  <c r="AG33" i="65"/>
  <c r="AF33" i="65"/>
  <c r="AE33" i="65"/>
  <c r="AD33" i="65"/>
  <c r="AC33" i="65"/>
  <c r="AB33" i="65"/>
  <c r="AA33" i="65"/>
  <c r="Z33" i="65"/>
  <c r="Y33" i="65"/>
  <c r="X33" i="65"/>
  <c r="W33" i="65"/>
  <c r="V33" i="65"/>
  <c r="U33" i="65"/>
  <c r="T33" i="65"/>
  <c r="S33" i="65"/>
  <c r="R33" i="65"/>
  <c r="Q33" i="65"/>
  <c r="P33" i="65"/>
  <c r="O33" i="65"/>
  <c r="N33" i="65"/>
  <c r="M33" i="65"/>
  <c r="L33" i="65"/>
  <c r="K33" i="65"/>
  <c r="J33" i="65"/>
  <c r="I33" i="65"/>
  <c r="H33" i="65"/>
  <c r="G33" i="65"/>
  <c r="AJ32" i="65"/>
  <c r="AI32" i="65"/>
  <c r="AH32" i="65"/>
  <c r="AG32" i="65"/>
  <c r="AF32" i="65"/>
  <c r="AE32" i="65"/>
  <c r="AD32" i="65"/>
  <c r="AC32" i="65"/>
  <c r="AB32" i="65"/>
  <c r="AA32" i="65"/>
  <c r="Z32" i="65"/>
  <c r="Y32" i="65"/>
  <c r="X32" i="65"/>
  <c r="W32" i="65"/>
  <c r="V32" i="65"/>
  <c r="U32" i="65"/>
  <c r="T32" i="65"/>
  <c r="S32" i="65"/>
  <c r="R32" i="65"/>
  <c r="Q32" i="65"/>
  <c r="P32" i="65"/>
  <c r="O32" i="65"/>
  <c r="N32" i="65"/>
  <c r="M32" i="65"/>
  <c r="L32" i="65"/>
  <c r="K32" i="65"/>
  <c r="J32" i="65"/>
  <c r="I32" i="65"/>
  <c r="H32" i="65"/>
  <c r="G32" i="65"/>
  <c r="AJ31" i="65"/>
  <c r="AI31" i="65"/>
  <c r="AH31" i="65"/>
  <c r="AG31" i="65"/>
  <c r="AF31" i="65"/>
  <c r="AE31" i="65"/>
  <c r="AD31" i="65"/>
  <c r="AC31" i="65"/>
  <c r="AB31" i="65"/>
  <c r="AA31" i="65"/>
  <c r="Z31" i="65"/>
  <c r="Y31" i="65"/>
  <c r="X31" i="65"/>
  <c r="W31" i="65"/>
  <c r="V31" i="65"/>
  <c r="U31" i="65"/>
  <c r="T31" i="65"/>
  <c r="S31" i="65"/>
  <c r="R31" i="65"/>
  <c r="Q31" i="65"/>
  <c r="P31" i="65"/>
  <c r="O31" i="65"/>
  <c r="N31" i="65"/>
  <c r="M31" i="65"/>
  <c r="L31" i="65"/>
  <c r="K31" i="65"/>
  <c r="J31" i="65"/>
  <c r="I31" i="65"/>
  <c r="H31" i="65"/>
  <c r="G31" i="65"/>
  <c r="AJ30" i="65"/>
  <c r="AI30" i="65"/>
  <c r="AH30" i="65"/>
  <c r="AG30" i="65"/>
  <c r="AF30" i="65"/>
  <c r="AE30" i="65"/>
  <c r="AD30" i="65"/>
  <c r="AC30" i="65"/>
  <c r="AB30" i="65"/>
  <c r="AA30" i="65"/>
  <c r="Z30" i="65"/>
  <c r="Y30" i="65"/>
  <c r="X30" i="65"/>
  <c r="W30" i="65"/>
  <c r="V30" i="65"/>
  <c r="U30" i="65"/>
  <c r="T30" i="65"/>
  <c r="S30" i="65"/>
  <c r="R30" i="65"/>
  <c r="Q30" i="65"/>
  <c r="P30" i="65"/>
  <c r="O30" i="65"/>
  <c r="N30" i="65"/>
  <c r="M30" i="65"/>
  <c r="L30" i="65"/>
  <c r="K30" i="65"/>
  <c r="J30" i="65"/>
  <c r="I30" i="65"/>
  <c r="H30" i="65"/>
  <c r="G30" i="65"/>
  <c r="AJ29" i="65"/>
  <c r="AI29" i="65"/>
  <c r="AH29" i="65"/>
  <c r="AG29" i="65"/>
  <c r="AF29" i="65"/>
  <c r="AE29" i="65"/>
  <c r="AD29" i="65"/>
  <c r="AC29" i="65"/>
  <c r="AB29" i="65"/>
  <c r="AA29" i="65"/>
  <c r="Z29" i="65"/>
  <c r="Y29" i="65"/>
  <c r="X29" i="65"/>
  <c r="W29" i="65"/>
  <c r="V29" i="65"/>
  <c r="U29" i="65"/>
  <c r="T29" i="65"/>
  <c r="S29" i="65"/>
  <c r="R29" i="65"/>
  <c r="Q29" i="65"/>
  <c r="P29" i="65"/>
  <c r="O29" i="65"/>
  <c r="N29" i="65"/>
  <c r="M29" i="65"/>
  <c r="L29" i="65"/>
  <c r="K29" i="65"/>
  <c r="J29" i="65"/>
  <c r="I29" i="65"/>
  <c r="H29" i="65"/>
  <c r="G29" i="65"/>
  <c r="AJ28" i="65"/>
  <c r="AI28" i="65"/>
  <c r="AH28" i="65"/>
  <c r="AG28" i="65"/>
  <c r="AF28" i="65"/>
  <c r="AE28" i="65"/>
  <c r="AD28" i="65"/>
  <c r="AC28" i="65"/>
  <c r="AB28" i="65"/>
  <c r="AA28" i="65"/>
  <c r="Z28" i="65"/>
  <c r="Y28" i="65"/>
  <c r="X28" i="65"/>
  <c r="W28" i="65"/>
  <c r="V28" i="65"/>
  <c r="U28" i="65"/>
  <c r="T28" i="65"/>
  <c r="S28" i="65"/>
  <c r="R28" i="65"/>
  <c r="Q28" i="65"/>
  <c r="P28" i="65"/>
  <c r="O28" i="65"/>
  <c r="N28" i="65"/>
  <c r="M28" i="65"/>
  <c r="L28" i="65"/>
  <c r="K28" i="65"/>
  <c r="J28" i="65"/>
  <c r="I28" i="65"/>
  <c r="H28" i="65"/>
  <c r="G28" i="65"/>
  <c r="AJ27" i="65"/>
  <c r="AI27" i="65"/>
  <c r="AH27" i="65"/>
  <c r="AG27" i="65"/>
  <c r="AF27" i="65"/>
  <c r="AE27" i="65"/>
  <c r="AD27" i="65"/>
  <c r="AC27" i="65"/>
  <c r="AB27" i="65"/>
  <c r="AA27" i="65"/>
  <c r="Z27" i="65"/>
  <c r="Y27" i="65"/>
  <c r="X27" i="65"/>
  <c r="W27" i="65"/>
  <c r="V27" i="65"/>
  <c r="U27" i="65"/>
  <c r="T27" i="65"/>
  <c r="S27" i="65"/>
  <c r="R27" i="65"/>
  <c r="Q27" i="65"/>
  <c r="P27" i="65"/>
  <c r="O27" i="65"/>
  <c r="N27" i="65"/>
  <c r="M27" i="65"/>
  <c r="L27" i="65"/>
  <c r="K27" i="65"/>
  <c r="J27" i="65"/>
  <c r="I27" i="65"/>
  <c r="H27" i="65"/>
  <c r="G27" i="65"/>
  <c r="AJ21" i="65"/>
  <c r="AI21" i="65"/>
  <c r="AH21" i="65"/>
  <c r="AG21" i="65"/>
  <c r="AF21" i="65"/>
  <c r="AE21" i="65"/>
  <c r="AD21" i="65"/>
  <c r="AC21" i="65"/>
  <c r="AB21" i="65"/>
  <c r="AA21" i="65"/>
  <c r="Z21" i="65"/>
  <c r="Y21" i="65"/>
  <c r="X21" i="65"/>
  <c r="W21" i="65"/>
  <c r="V21" i="65"/>
  <c r="U21" i="65"/>
  <c r="T21" i="65"/>
  <c r="S21" i="65"/>
  <c r="R21" i="65"/>
  <c r="Q21" i="65"/>
  <c r="P21" i="65"/>
  <c r="O21" i="65"/>
  <c r="N21" i="65"/>
  <c r="M21" i="65"/>
  <c r="L21" i="65"/>
  <c r="K21" i="65"/>
  <c r="J21" i="65"/>
  <c r="I21" i="65"/>
  <c r="H21" i="65"/>
  <c r="G21" i="65"/>
  <c r="AJ18" i="65"/>
  <c r="AI18" i="65"/>
  <c r="AH18" i="65"/>
  <c r="AG18" i="65"/>
  <c r="AF18" i="65"/>
  <c r="AE18" i="65"/>
  <c r="AD18" i="65"/>
  <c r="AC18" i="65"/>
  <c r="AB18" i="65"/>
  <c r="AA18" i="65"/>
  <c r="Z18" i="65"/>
  <c r="Y18" i="65"/>
  <c r="X18" i="65"/>
  <c r="W18" i="65"/>
  <c r="V18" i="65"/>
  <c r="U18" i="65"/>
  <c r="T18" i="65"/>
  <c r="S18" i="65"/>
  <c r="R18" i="65"/>
  <c r="Q18" i="65"/>
  <c r="P18" i="65"/>
  <c r="O18" i="65"/>
  <c r="N18" i="65"/>
  <c r="M18" i="65"/>
  <c r="L18" i="65"/>
  <c r="K18" i="65"/>
  <c r="J18" i="65"/>
  <c r="I18" i="65"/>
  <c r="H18" i="65"/>
  <c r="G18" i="65"/>
  <c r="AJ16" i="65"/>
  <c r="AI16" i="65"/>
  <c r="AH16" i="65"/>
  <c r="AG16" i="65"/>
  <c r="AF16" i="65"/>
  <c r="AE16" i="65"/>
  <c r="AD16" i="65"/>
  <c r="AC16" i="65"/>
  <c r="AB16" i="65"/>
  <c r="AA16" i="65"/>
  <c r="Z16" i="65"/>
  <c r="Y16" i="65"/>
  <c r="X16" i="65"/>
  <c r="W16" i="65"/>
  <c r="V16" i="65"/>
  <c r="U16" i="65"/>
  <c r="T16" i="65"/>
  <c r="S16" i="65"/>
  <c r="R16" i="65"/>
  <c r="Q16" i="65"/>
  <c r="P16" i="65"/>
  <c r="O16" i="65"/>
  <c r="N16" i="65"/>
  <c r="M16" i="65"/>
  <c r="L16" i="65"/>
  <c r="K16" i="65"/>
  <c r="J16" i="65"/>
  <c r="I16" i="65"/>
  <c r="H16" i="65"/>
  <c r="G16" i="65"/>
  <c r="AK38" i="64"/>
  <c r="AJ38" i="64"/>
  <c r="AI38" i="64"/>
  <c r="AH38" i="64"/>
  <c r="AG38" i="64"/>
  <c r="AF38" i="64"/>
  <c r="AE38" i="64"/>
  <c r="AD38" i="64"/>
  <c r="AC38" i="64"/>
  <c r="AB38" i="64"/>
  <c r="AA38" i="64"/>
  <c r="Z38" i="64"/>
  <c r="Y38" i="64"/>
  <c r="X38" i="64"/>
  <c r="W38" i="64"/>
  <c r="V38" i="64"/>
  <c r="U38" i="64"/>
  <c r="T38" i="64"/>
  <c r="S38" i="64"/>
  <c r="R38" i="64"/>
  <c r="Q38" i="64"/>
  <c r="P38" i="64"/>
  <c r="O38" i="64"/>
  <c r="N38" i="64"/>
  <c r="M38" i="64"/>
  <c r="L38" i="64"/>
  <c r="K38" i="64"/>
  <c r="J38" i="64"/>
  <c r="I38" i="64"/>
  <c r="H38" i="64"/>
  <c r="G38" i="64"/>
  <c r="AK33" i="64"/>
  <c r="AJ33" i="64"/>
  <c r="AI33" i="64"/>
  <c r="AH33" i="64"/>
  <c r="AG33" i="64"/>
  <c r="AF33" i="64"/>
  <c r="AE33" i="64"/>
  <c r="AD33" i="64"/>
  <c r="AC33" i="64"/>
  <c r="AB33" i="64"/>
  <c r="AA33" i="64"/>
  <c r="Z33" i="64"/>
  <c r="Y33" i="64"/>
  <c r="X33" i="64"/>
  <c r="W33" i="64"/>
  <c r="V33" i="64"/>
  <c r="U33" i="64"/>
  <c r="T33" i="64"/>
  <c r="S33" i="64"/>
  <c r="R33" i="64"/>
  <c r="Q33" i="64"/>
  <c r="P33" i="64"/>
  <c r="O33" i="64"/>
  <c r="N33" i="64"/>
  <c r="M33" i="64"/>
  <c r="L33" i="64"/>
  <c r="K33" i="64"/>
  <c r="J33" i="64"/>
  <c r="I33" i="64"/>
  <c r="H33" i="64"/>
  <c r="G33" i="64"/>
  <c r="AK32" i="64"/>
  <c r="AJ32" i="64"/>
  <c r="AI32" i="64"/>
  <c r="AH32" i="64"/>
  <c r="AG32" i="64"/>
  <c r="AF32" i="64"/>
  <c r="AE32" i="64"/>
  <c r="AD32" i="64"/>
  <c r="AC32" i="64"/>
  <c r="AB32" i="64"/>
  <c r="AA32" i="64"/>
  <c r="Z32" i="64"/>
  <c r="Y32" i="64"/>
  <c r="X32" i="64"/>
  <c r="W32" i="64"/>
  <c r="V32" i="64"/>
  <c r="U32" i="64"/>
  <c r="T32" i="64"/>
  <c r="S32" i="64"/>
  <c r="R32" i="64"/>
  <c r="Q32" i="64"/>
  <c r="P32" i="64"/>
  <c r="O32" i="64"/>
  <c r="N32" i="64"/>
  <c r="M32" i="64"/>
  <c r="L32" i="64"/>
  <c r="K32" i="64"/>
  <c r="J32" i="64"/>
  <c r="I32" i="64"/>
  <c r="H32" i="64"/>
  <c r="G32" i="64"/>
  <c r="AK31" i="64"/>
  <c r="AJ31" i="64"/>
  <c r="AI31" i="64"/>
  <c r="AH31" i="64"/>
  <c r="AG31" i="64"/>
  <c r="AF31" i="64"/>
  <c r="AE31" i="64"/>
  <c r="AD31" i="64"/>
  <c r="AC31" i="64"/>
  <c r="AB31" i="64"/>
  <c r="AA31" i="64"/>
  <c r="Z31" i="64"/>
  <c r="Y31" i="64"/>
  <c r="X31" i="64"/>
  <c r="W31" i="64"/>
  <c r="V31" i="64"/>
  <c r="U31" i="64"/>
  <c r="T31" i="64"/>
  <c r="S31" i="64"/>
  <c r="R31" i="64"/>
  <c r="Q31" i="64"/>
  <c r="P31" i="64"/>
  <c r="O31" i="64"/>
  <c r="N31" i="64"/>
  <c r="M31" i="64"/>
  <c r="L31" i="64"/>
  <c r="K31" i="64"/>
  <c r="J31" i="64"/>
  <c r="I31" i="64"/>
  <c r="H31" i="64"/>
  <c r="G31" i="64"/>
  <c r="AK30" i="64"/>
  <c r="AJ30" i="64"/>
  <c r="AI30" i="64"/>
  <c r="AH30" i="64"/>
  <c r="AG30" i="64"/>
  <c r="AF30" i="64"/>
  <c r="AE30" i="64"/>
  <c r="AD30" i="64"/>
  <c r="AC30" i="64"/>
  <c r="AB30" i="64"/>
  <c r="AA30" i="64"/>
  <c r="Z30" i="64"/>
  <c r="Y30" i="64"/>
  <c r="X30" i="64"/>
  <c r="W30" i="64"/>
  <c r="V30" i="64"/>
  <c r="U30" i="64"/>
  <c r="T30" i="64"/>
  <c r="S30" i="64"/>
  <c r="R30" i="64"/>
  <c r="Q30" i="64"/>
  <c r="P30" i="64"/>
  <c r="O30" i="64"/>
  <c r="N30" i="64"/>
  <c r="M30" i="64"/>
  <c r="L30" i="64"/>
  <c r="K30" i="64"/>
  <c r="J30" i="64"/>
  <c r="I30" i="64"/>
  <c r="H30" i="64"/>
  <c r="G30" i="64"/>
  <c r="AK29" i="64"/>
  <c r="AJ29" i="64"/>
  <c r="AI29" i="64"/>
  <c r="AH29" i="64"/>
  <c r="AG29" i="64"/>
  <c r="AF29" i="64"/>
  <c r="AE29" i="64"/>
  <c r="AD29" i="64"/>
  <c r="AC29" i="64"/>
  <c r="AB29" i="64"/>
  <c r="AA29" i="64"/>
  <c r="Z29" i="64"/>
  <c r="Y29" i="64"/>
  <c r="X29" i="64"/>
  <c r="W29" i="64"/>
  <c r="V29" i="64"/>
  <c r="U29" i="64"/>
  <c r="T29" i="64"/>
  <c r="S29" i="64"/>
  <c r="R29" i="64"/>
  <c r="Q29" i="64"/>
  <c r="P29" i="64"/>
  <c r="O29" i="64"/>
  <c r="N29" i="64"/>
  <c r="M29" i="64"/>
  <c r="L29" i="64"/>
  <c r="K29" i="64"/>
  <c r="J29" i="64"/>
  <c r="I29" i="64"/>
  <c r="H29" i="64"/>
  <c r="G29" i="64"/>
  <c r="AK28" i="64"/>
  <c r="AJ28" i="64"/>
  <c r="AI28" i="64"/>
  <c r="AH28" i="64"/>
  <c r="AG28" i="64"/>
  <c r="AF28" i="64"/>
  <c r="AE28" i="64"/>
  <c r="AD28" i="64"/>
  <c r="AC28" i="64"/>
  <c r="AB28" i="64"/>
  <c r="AA28" i="64"/>
  <c r="Z28" i="64"/>
  <c r="Y28" i="64"/>
  <c r="X28" i="64"/>
  <c r="W28" i="64"/>
  <c r="V28" i="64"/>
  <c r="U28" i="64"/>
  <c r="T28" i="64"/>
  <c r="S28" i="64"/>
  <c r="R28" i="64"/>
  <c r="Q28" i="64"/>
  <c r="P28" i="64"/>
  <c r="O28" i="64"/>
  <c r="N28" i="64"/>
  <c r="M28" i="64"/>
  <c r="L28" i="64"/>
  <c r="K28" i="64"/>
  <c r="J28" i="64"/>
  <c r="I28" i="64"/>
  <c r="H28" i="64"/>
  <c r="G28" i="64"/>
  <c r="AK27" i="64"/>
  <c r="AJ27" i="64"/>
  <c r="AI27" i="64"/>
  <c r="AH27" i="64"/>
  <c r="AG27" i="64"/>
  <c r="AF27" i="64"/>
  <c r="AE27" i="64"/>
  <c r="AD27" i="64"/>
  <c r="AC27" i="64"/>
  <c r="AB27" i="64"/>
  <c r="AA27" i="64"/>
  <c r="Z27" i="64"/>
  <c r="Y27" i="64"/>
  <c r="X27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AK21" i="64"/>
  <c r="AJ21" i="64"/>
  <c r="AI21" i="64"/>
  <c r="AH21" i="64"/>
  <c r="AG21" i="64"/>
  <c r="AF21" i="64"/>
  <c r="AE21" i="64"/>
  <c r="AD21" i="64"/>
  <c r="AC21" i="64"/>
  <c r="AB21" i="64"/>
  <c r="AA21" i="64"/>
  <c r="Z21" i="64"/>
  <c r="Y21" i="64"/>
  <c r="X21" i="64"/>
  <c r="W21" i="64"/>
  <c r="V21" i="64"/>
  <c r="U21" i="64"/>
  <c r="T21" i="64"/>
  <c r="S21" i="64"/>
  <c r="R21" i="64"/>
  <c r="Q21" i="64"/>
  <c r="P21" i="64"/>
  <c r="O21" i="64"/>
  <c r="N21" i="64"/>
  <c r="M21" i="64"/>
  <c r="L21" i="64"/>
  <c r="K21" i="64"/>
  <c r="J21" i="64"/>
  <c r="I21" i="64"/>
  <c r="H21" i="64"/>
  <c r="G21" i="64"/>
  <c r="AK18" i="64"/>
  <c r="AJ18" i="64"/>
  <c r="AI18" i="64"/>
  <c r="AH18" i="64"/>
  <c r="AG18" i="64"/>
  <c r="AF18" i="64"/>
  <c r="AE18" i="64"/>
  <c r="AD18" i="64"/>
  <c r="AC18" i="64"/>
  <c r="AB18" i="64"/>
  <c r="AA18" i="64"/>
  <c r="Z18" i="64"/>
  <c r="Y18" i="64"/>
  <c r="X18" i="64"/>
  <c r="W18" i="64"/>
  <c r="V18" i="64"/>
  <c r="U18" i="64"/>
  <c r="T18" i="64"/>
  <c r="S18" i="64"/>
  <c r="R18" i="64"/>
  <c r="Q18" i="64"/>
  <c r="P18" i="64"/>
  <c r="O18" i="64"/>
  <c r="N18" i="64"/>
  <c r="M18" i="64"/>
  <c r="L18" i="64"/>
  <c r="K18" i="64"/>
  <c r="J18" i="64"/>
  <c r="I18" i="64"/>
  <c r="H18" i="64"/>
  <c r="G18" i="64"/>
  <c r="AK16" i="64"/>
  <c r="AJ16" i="64"/>
  <c r="AI16" i="64"/>
  <c r="AH16" i="64"/>
  <c r="AG16" i="64"/>
  <c r="AF16" i="64"/>
  <c r="AE16" i="64"/>
  <c r="AD16" i="64"/>
  <c r="AC16" i="64"/>
  <c r="AB16" i="64"/>
  <c r="AA16" i="64"/>
  <c r="Z16" i="64"/>
  <c r="Y16" i="64"/>
  <c r="X16" i="64"/>
  <c r="W16" i="64"/>
  <c r="V16" i="64"/>
  <c r="U16" i="64"/>
  <c r="T16" i="64"/>
  <c r="S16" i="64"/>
  <c r="R16" i="64"/>
  <c r="Q16" i="64"/>
  <c r="P16" i="64"/>
  <c r="O16" i="64"/>
  <c r="N16" i="64"/>
  <c r="M16" i="64"/>
  <c r="L16" i="64"/>
  <c r="K16" i="64"/>
  <c r="J16" i="64"/>
  <c r="I16" i="64"/>
  <c r="H16" i="64"/>
  <c r="G16" i="64"/>
  <c r="AJ40" i="63"/>
  <c r="AI40" i="63"/>
  <c r="AH40" i="63"/>
  <c r="AG40" i="63"/>
  <c r="AF40" i="63"/>
  <c r="AE40" i="63"/>
  <c r="AD40" i="63"/>
  <c r="AC40" i="63"/>
  <c r="AB40" i="63"/>
  <c r="AA40" i="63"/>
  <c r="Z40" i="63"/>
  <c r="Y40" i="63"/>
  <c r="X40" i="63"/>
  <c r="W40" i="63"/>
  <c r="V40" i="63"/>
  <c r="U40" i="63"/>
  <c r="T40" i="63"/>
  <c r="S40" i="63"/>
  <c r="R40" i="63"/>
  <c r="Q40" i="63"/>
  <c r="P40" i="63"/>
  <c r="O40" i="63"/>
  <c r="N40" i="63"/>
  <c r="M40" i="63"/>
  <c r="L40" i="63"/>
  <c r="K40" i="63"/>
  <c r="J40" i="63"/>
  <c r="I40" i="63"/>
  <c r="H40" i="63"/>
  <c r="G40" i="63"/>
  <c r="AJ33" i="63"/>
  <c r="AI33" i="63"/>
  <c r="AH33" i="63"/>
  <c r="AG33" i="63"/>
  <c r="AF33" i="63"/>
  <c r="AE33" i="63"/>
  <c r="AD33" i="63"/>
  <c r="AC33" i="63"/>
  <c r="AB33" i="63"/>
  <c r="AA33" i="63"/>
  <c r="Z33" i="63"/>
  <c r="Y33" i="63"/>
  <c r="X33" i="63"/>
  <c r="W33" i="63"/>
  <c r="V33" i="63"/>
  <c r="U33" i="63"/>
  <c r="T33" i="63"/>
  <c r="S33" i="63"/>
  <c r="R33" i="63"/>
  <c r="Q33" i="63"/>
  <c r="P33" i="63"/>
  <c r="O33" i="63"/>
  <c r="N33" i="63"/>
  <c r="M33" i="63"/>
  <c r="L33" i="63"/>
  <c r="K33" i="63"/>
  <c r="J33" i="63"/>
  <c r="I33" i="63"/>
  <c r="G33" i="63"/>
  <c r="AJ32" i="63"/>
  <c r="AI32" i="63"/>
  <c r="AH32" i="63"/>
  <c r="AG32" i="63"/>
  <c r="AF32" i="63"/>
  <c r="AE32" i="63"/>
  <c r="AD32" i="63"/>
  <c r="AC32" i="63"/>
  <c r="AB32" i="63"/>
  <c r="AA32" i="63"/>
  <c r="Z32" i="63"/>
  <c r="Y32" i="63"/>
  <c r="X32" i="63"/>
  <c r="W32" i="63"/>
  <c r="V32" i="63"/>
  <c r="U32" i="63"/>
  <c r="T32" i="63"/>
  <c r="S32" i="63"/>
  <c r="R32" i="63"/>
  <c r="Q32" i="63"/>
  <c r="P32" i="63"/>
  <c r="O32" i="63"/>
  <c r="N32" i="63"/>
  <c r="M32" i="63"/>
  <c r="L32" i="63"/>
  <c r="K32" i="63"/>
  <c r="J32" i="63"/>
  <c r="I32" i="63"/>
  <c r="H32" i="63"/>
  <c r="G32" i="63"/>
  <c r="AJ31" i="63"/>
  <c r="AI31" i="63"/>
  <c r="AH31" i="63"/>
  <c r="AG31" i="63"/>
  <c r="AF31" i="63"/>
  <c r="AE31" i="63"/>
  <c r="AD31" i="63"/>
  <c r="AC31" i="63"/>
  <c r="AB31" i="63"/>
  <c r="AA31" i="63"/>
  <c r="Z31" i="63"/>
  <c r="Y31" i="63"/>
  <c r="X31" i="63"/>
  <c r="W31" i="63"/>
  <c r="V31" i="63"/>
  <c r="U31" i="63"/>
  <c r="T31" i="63"/>
  <c r="S31" i="63"/>
  <c r="R31" i="63"/>
  <c r="Q31" i="63"/>
  <c r="P31" i="63"/>
  <c r="O31" i="63"/>
  <c r="N31" i="63"/>
  <c r="M31" i="63"/>
  <c r="L31" i="63"/>
  <c r="K31" i="63"/>
  <c r="J31" i="63"/>
  <c r="I31" i="63"/>
  <c r="H31" i="63"/>
  <c r="G31" i="63"/>
  <c r="AJ30" i="63"/>
  <c r="AI30" i="63"/>
  <c r="AH30" i="63"/>
  <c r="AG30" i="63"/>
  <c r="AF30" i="63"/>
  <c r="AE30" i="63"/>
  <c r="AD30" i="63"/>
  <c r="AC30" i="63"/>
  <c r="AB30" i="63"/>
  <c r="AA30" i="63"/>
  <c r="Z30" i="63"/>
  <c r="Y30" i="63"/>
  <c r="X30" i="63"/>
  <c r="W30" i="63"/>
  <c r="V30" i="63"/>
  <c r="U30" i="63"/>
  <c r="T30" i="63"/>
  <c r="S30" i="63"/>
  <c r="R30" i="63"/>
  <c r="Q30" i="63"/>
  <c r="P30" i="63"/>
  <c r="O30" i="63"/>
  <c r="N30" i="63"/>
  <c r="M30" i="63"/>
  <c r="L30" i="63"/>
  <c r="K30" i="63"/>
  <c r="J30" i="63"/>
  <c r="I30" i="63"/>
  <c r="H30" i="63"/>
  <c r="G30" i="63"/>
  <c r="AJ29" i="63"/>
  <c r="AI29" i="63"/>
  <c r="AH29" i="63"/>
  <c r="AG29" i="63"/>
  <c r="AF29" i="63"/>
  <c r="AE29" i="63"/>
  <c r="AD29" i="63"/>
  <c r="AC29" i="63"/>
  <c r="AB29" i="63"/>
  <c r="AA29" i="63"/>
  <c r="Z29" i="63"/>
  <c r="Y29" i="63"/>
  <c r="X29" i="63"/>
  <c r="W29" i="63"/>
  <c r="V29" i="63"/>
  <c r="U29" i="63"/>
  <c r="T29" i="63"/>
  <c r="S29" i="63"/>
  <c r="R29" i="63"/>
  <c r="Q29" i="63"/>
  <c r="P29" i="63"/>
  <c r="O29" i="63"/>
  <c r="N29" i="63"/>
  <c r="M29" i="63"/>
  <c r="K29" i="63"/>
  <c r="J29" i="63"/>
  <c r="I29" i="63"/>
  <c r="AJ28" i="63"/>
  <c r="AI28" i="63"/>
  <c r="AH28" i="63"/>
  <c r="AG28" i="63"/>
  <c r="AF28" i="63"/>
  <c r="AE28" i="63"/>
  <c r="AD28" i="63"/>
  <c r="AC28" i="63"/>
  <c r="AB28" i="63"/>
  <c r="AA28" i="63"/>
  <c r="Z28" i="63"/>
  <c r="Y28" i="63"/>
  <c r="X28" i="63"/>
  <c r="W28" i="63"/>
  <c r="V28" i="63"/>
  <c r="U28" i="63"/>
  <c r="T28" i="63"/>
  <c r="S28" i="63"/>
  <c r="R28" i="63"/>
  <c r="Q28" i="63"/>
  <c r="P28" i="63"/>
  <c r="O28" i="63"/>
  <c r="N28" i="63"/>
  <c r="M28" i="63"/>
  <c r="L28" i="63"/>
  <c r="K28" i="63"/>
  <c r="J28" i="63"/>
  <c r="I28" i="63"/>
  <c r="H28" i="63"/>
  <c r="G28" i="63"/>
  <c r="AJ27" i="63"/>
  <c r="AI27" i="63"/>
  <c r="AH27" i="63"/>
  <c r="AG27" i="63"/>
  <c r="AF27" i="63"/>
  <c r="AE27" i="63"/>
  <c r="AD27" i="63"/>
  <c r="AC27" i="63"/>
  <c r="AB27" i="63"/>
  <c r="AA27" i="63"/>
  <c r="Z27" i="63"/>
  <c r="Y27" i="63"/>
  <c r="X27" i="63"/>
  <c r="W27" i="63"/>
  <c r="V27" i="63"/>
  <c r="U27" i="63"/>
  <c r="T27" i="63"/>
  <c r="S27" i="63"/>
  <c r="R27" i="63"/>
  <c r="Q27" i="63"/>
  <c r="P27" i="63"/>
  <c r="O27" i="63"/>
  <c r="N27" i="63"/>
  <c r="M27" i="63"/>
  <c r="L27" i="63"/>
  <c r="K27" i="63"/>
  <c r="J27" i="63"/>
  <c r="I27" i="63"/>
  <c r="H27" i="63"/>
  <c r="G27" i="63"/>
  <c r="Z25" i="63"/>
  <c r="Y25" i="63"/>
  <c r="X25" i="63"/>
  <c r="W25" i="63"/>
  <c r="V25" i="63"/>
  <c r="U25" i="63"/>
  <c r="T25" i="63"/>
  <c r="S25" i="63"/>
  <c r="R25" i="63"/>
  <c r="Q25" i="63"/>
  <c r="P25" i="63"/>
  <c r="O25" i="63"/>
  <c r="N25" i="63"/>
  <c r="M25" i="63"/>
  <c r="L25" i="63"/>
  <c r="K25" i="63"/>
  <c r="J25" i="63"/>
  <c r="I25" i="63"/>
  <c r="H25" i="63"/>
  <c r="G25" i="63"/>
  <c r="AJ21" i="63"/>
  <c r="AI21" i="63"/>
  <c r="AH21" i="63"/>
  <c r="AG21" i="63"/>
  <c r="AF21" i="63"/>
  <c r="AE21" i="63"/>
  <c r="AD21" i="63"/>
  <c r="AC21" i="63"/>
  <c r="AB21" i="63"/>
  <c r="AA21" i="63"/>
  <c r="Z21" i="63"/>
  <c r="Y21" i="63"/>
  <c r="X21" i="63"/>
  <c r="W21" i="63"/>
  <c r="V21" i="63"/>
  <c r="U21" i="63"/>
  <c r="T21" i="63"/>
  <c r="S21" i="63"/>
  <c r="R21" i="63"/>
  <c r="Q21" i="63"/>
  <c r="P21" i="63"/>
  <c r="O21" i="63"/>
  <c r="N21" i="63"/>
  <c r="M21" i="63"/>
  <c r="L21" i="63"/>
  <c r="K21" i="63"/>
  <c r="J21" i="63"/>
  <c r="I21" i="63"/>
  <c r="H21" i="63"/>
  <c r="AJ18" i="63"/>
  <c r="AI18" i="63"/>
  <c r="AH18" i="63"/>
  <c r="AG18" i="63"/>
  <c r="AF18" i="63"/>
  <c r="AE18" i="63"/>
  <c r="AD18" i="63"/>
  <c r="AC18" i="63"/>
  <c r="AB18" i="63"/>
  <c r="AA18" i="63"/>
  <c r="Z18" i="63"/>
  <c r="Y18" i="63"/>
  <c r="X18" i="63"/>
  <c r="W18" i="63"/>
  <c r="V18" i="63"/>
  <c r="U18" i="63"/>
  <c r="T18" i="63"/>
  <c r="S18" i="63"/>
  <c r="R18" i="63"/>
  <c r="Q18" i="63"/>
  <c r="P18" i="63"/>
  <c r="O18" i="63"/>
  <c r="N18" i="63"/>
  <c r="M18" i="63"/>
  <c r="L18" i="63"/>
  <c r="K18" i="63"/>
  <c r="J18" i="63"/>
  <c r="I18" i="63"/>
  <c r="H18" i="63"/>
  <c r="G18" i="63"/>
  <c r="AJ16" i="63"/>
  <c r="AI16" i="63"/>
  <c r="AH16" i="63"/>
  <c r="AG16" i="63"/>
  <c r="AF16" i="63"/>
  <c r="AE16" i="63"/>
  <c r="AD16" i="63"/>
  <c r="AC16" i="63"/>
  <c r="AB16" i="63"/>
  <c r="AA16" i="63"/>
  <c r="Z16" i="63"/>
  <c r="Y16" i="63"/>
  <c r="X16" i="63"/>
  <c r="W16" i="63"/>
  <c r="V16" i="63"/>
  <c r="U16" i="63"/>
  <c r="T16" i="63"/>
  <c r="S16" i="63"/>
  <c r="R16" i="63"/>
  <c r="Q16" i="63"/>
  <c r="P16" i="63"/>
  <c r="O16" i="63"/>
  <c r="N16" i="63"/>
  <c r="M16" i="63"/>
  <c r="L16" i="63"/>
  <c r="K16" i="63"/>
  <c r="J16" i="63"/>
  <c r="I16" i="63"/>
  <c r="H16" i="63"/>
  <c r="G16" i="63"/>
  <c r="AK40" i="62"/>
  <c r="AJ40" i="62"/>
  <c r="AI40" i="62"/>
  <c r="AH40" i="62"/>
  <c r="AG40" i="62"/>
  <c r="AF40" i="62"/>
  <c r="AE40" i="62"/>
  <c r="AD40" i="62"/>
  <c r="AC40" i="62"/>
  <c r="AB40" i="62"/>
  <c r="AA40" i="62"/>
  <c r="Z40" i="62"/>
  <c r="Y40" i="62"/>
  <c r="X40" i="62"/>
  <c r="W40" i="62"/>
  <c r="V40" i="62"/>
  <c r="U40" i="62"/>
  <c r="T40" i="62"/>
  <c r="S40" i="62"/>
  <c r="R40" i="62"/>
  <c r="Q40" i="62"/>
  <c r="P40" i="62"/>
  <c r="O40" i="62"/>
  <c r="N40" i="62"/>
  <c r="M40" i="62"/>
  <c r="L40" i="62"/>
  <c r="K40" i="62"/>
  <c r="J40" i="62"/>
  <c r="I40" i="62"/>
  <c r="H40" i="62"/>
  <c r="G40" i="62"/>
  <c r="AK33" i="62"/>
  <c r="AJ33" i="62"/>
  <c r="AI33" i="62"/>
  <c r="AH33" i="62"/>
  <c r="AG33" i="62"/>
  <c r="AF33" i="62"/>
  <c r="AE33" i="62"/>
  <c r="AD33" i="62"/>
  <c r="AC33" i="62"/>
  <c r="AB33" i="62"/>
  <c r="AA33" i="62"/>
  <c r="Z33" i="62"/>
  <c r="Y33" i="62"/>
  <c r="X33" i="62"/>
  <c r="W33" i="62"/>
  <c r="V33" i="62"/>
  <c r="U33" i="62"/>
  <c r="T33" i="62"/>
  <c r="S33" i="62"/>
  <c r="R33" i="62"/>
  <c r="Q33" i="62"/>
  <c r="P33" i="62"/>
  <c r="O33" i="62"/>
  <c r="N33" i="62"/>
  <c r="M33" i="62"/>
  <c r="L33" i="62"/>
  <c r="K33" i="62"/>
  <c r="J33" i="62"/>
  <c r="I33" i="62"/>
  <c r="H33" i="62"/>
  <c r="G33" i="62"/>
  <c r="AK32" i="62"/>
  <c r="AJ32" i="62"/>
  <c r="AI32" i="62"/>
  <c r="AH32" i="62"/>
  <c r="AG32" i="62"/>
  <c r="AF32" i="62"/>
  <c r="AE32" i="62"/>
  <c r="AD32" i="62"/>
  <c r="AC32" i="62"/>
  <c r="AB32" i="62"/>
  <c r="AA32" i="62"/>
  <c r="Z32" i="62"/>
  <c r="Y32" i="62"/>
  <c r="X32" i="62"/>
  <c r="W32" i="62"/>
  <c r="V32" i="62"/>
  <c r="U32" i="62"/>
  <c r="T32" i="62"/>
  <c r="S32" i="62"/>
  <c r="R32" i="62"/>
  <c r="Q32" i="62"/>
  <c r="P32" i="62"/>
  <c r="O32" i="62"/>
  <c r="N32" i="62"/>
  <c r="M32" i="62"/>
  <c r="L32" i="62"/>
  <c r="K32" i="62"/>
  <c r="J32" i="62"/>
  <c r="I32" i="62"/>
  <c r="H32" i="62"/>
  <c r="G32" i="62"/>
  <c r="AK31" i="62"/>
  <c r="AJ31" i="62"/>
  <c r="AI31" i="62"/>
  <c r="AH31" i="62"/>
  <c r="AG31" i="62"/>
  <c r="AF31" i="62"/>
  <c r="AE31" i="62"/>
  <c r="AD31" i="62"/>
  <c r="AC31" i="62"/>
  <c r="AB31" i="62"/>
  <c r="AA31" i="62"/>
  <c r="Z31" i="62"/>
  <c r="Y31" i="62"/>
  <c r="X31" i="62"/>
  <c r="W31" i="62"/>
  <c r="V31" i="62"/>
  <c r="U31" i="62"/>
  <c r="T31" i="62"/>
  <c r="S31" i="62"/>
  <c r="R31" i="62"/>
  <c r="Q31" i="62"/>
  <c r="P31" i="62"/>
  <c r="O31" i="62"/>
  <c r="N31" i="62"/>
  <c r="M31" i="62"/>
  <c r="L31" i="62"/>
  <c r="K31" i="62"/>
  <c r="J31" i="62"/>
  <c r="I31" i="62"/>
  <c r="H31" i="62"/>
  <c r="G31" i="62"/>
  <c r="AK30" i="62"/>
  <c r="AJ30" i="62"/>
  <c r="AI30" i="62"/>
  <c r="AH30" i="62"/>
  <c r="AG30" i="62"/>
  <c r="AF30" i="62"/>
  <c r="AE30" i="62"/>
  <c r="AD30" i="62"/>
  <c r="AC30" i="62"/>
  <c r="AB30" i="62"/>
  <c r="AA30" i="62"/>
  <c r="Z30" i="62"/>
  <c r="Y30" i="62"/>
  <c r="X30" i="62"/>
  <c r="W30" i="62"/>
  <c r="V30" i="62"/>
  <c r="U30" i="62"/>
  <c r="T30" i="62"/>
  <c r="S30" i="62"/>
  <c r="R30" i="62"/>
  <c r="Q30" i="62"/>
  <c r="P30" i="62"/>
  <c r="O30" i="62"/>
  <c r="N30" i="62"/>
  <c r="M30" i="62"/>
  <c r="L30" i="62"/>
  <c r="K30" i="62"/>
  <c r="J30" i="62"/>
  <c r="I30" i="62"/>
  <c r="H30" i="62"/>
  <c r="G30" i="62"/>
  <c r="AK29" i="62"/>
  <c r="AJ29" i="62"/>
  <c r="AI29" i="62"/>
  <c r="AH29" i="62"/>
  <c r="AG29" i="62"/>
  <c r="AF29" i="62"/>
  <c r="AE29" i="62"/>
  <c r="AD29" i="62"/>
  <c r="AC29" i="62"/>
  <c r="AB29" i="62"/>
  <c r="AA29" i="62"/>
  <c r="Z29" i="62"/>
  <c r="Y29" i="62"/>
  <c r="X29" i="62"/>
  <c r="W29" i="62"/>
  <c r="V29" i="62"/>
  <c r="U29" i="62"/>
  <c r="T29" i="62"/>
  <c r="S29" i="62"/>
  <c r="R29" i="62"/>
  <c r="Q29" i="62"/>
  <c r="P29" i="62"/>
  <c r="O29" i="62"/>
  <c r="N29" i="62"/>
  <c r="M29" i="62"/>
  <c r="L29" i="62"/>
  <c r="K29" i="62"/>
  <c r="J29" i="62"/>
  <c r="I29" i="62"/>
  <c r="H29" i="62"/>
  <c r="G29" i="62"/>
  <c r="AK28" i="62"/>
  <c r="AJ28" i="62"/>
  <c r="AI28" i="62"/>
  <c r="AH28" i="62"/>
  <c r="AG28" i="62"/>
  <c r="AF28" i="62"/>
  <c r="AE28" i="62"/>
  <c r="AD28" i="62"/>
  <c r="AC28" i="62"/>
  <c r="AB28" i="62"/>
  <c r="AA28" i="62"/>
  <c r="Z28" i="62"/>
  <c r="Y28" i="62"/>
  <c r="X28" i="62"/>
  <c r="W28" i="62"/>
  <c r="V28" i="62"/>
  <c r="U28" i="62"/>
  <c r="T28" i="62"/>
  <c r="S28" i="62"/>
  <c r="R28" i="62"/>
  <c r="Q28" i="62"/>
  <c r="P28" i="62"/>
  <c r="O28" i="62"/>
  <c r="N28" i="62"/>
  <c r="M28" i="62"/>
  <c r="L28" i="62"/>
  <c r="K28" i="62"/>
  <c r="J28" i="62"/>
  <c r="I28" i="62"/>
  <c r="H28" i="62"/>
  <c r="G28" i="62"/>
  <c r="AK27" i="62"/>
  <c r="AJ27" i="62"/>
  <c r="AI27" i="62"/>
  <c r="AH27" i="62"/>
  <c r="AG27" i="62"/>
  <c r="AF27" i="62"/>
  <c r="AE27" i="62"/>
  <c r="AD27" i="62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AK25" i="62"/>
  <c r="AJ25" i="62"/>
  <c r="AI25" i="62"/>
  <c r="AH25" i="62"/>
  <c r="AG25" i="62"/>
  <c r="AF25" i="62"/>
  <c r="AE25" i="62"/>
  <c r="AD25" i="62"/>
  <c r="AC25" i="62"/>
  <c r="AB25" i="62"/>
  <c r="AA25" i="62"/>
  <c r="Z25" i="62"/>
  <c r="Y25" i="62"/>
  <c r="X25" i="62"/>
  <c r="W25" i="62"/>
  <c r="V25" i="62"/>
  <c r="U25" i="62"/>
  <c r="T25" i="62"/>
  <c r="S25" i="62"/>
  <c r="R25" i="62"/>
  <c r="Q25" i="62"/>
  <c r="P25" i="62"/>
  <c r="O25" i="62"/>
  <c r="N25" i="62"/>
  <c r="M25" i="62"/>
  <c r="L25" i="62"/>
  <c r="K25" i="62"/>
  <c r="J25" i="62"/>
  <c r="I25" i="62"/>
  <c r="H25" i="62"/>
  <c r="G25" i="62"/>
  <c r="AK21" i="62"/>
  <c r="AK22" i="62" s="1"/>
  <c r="AJ21" i="62"/>
  <c r="AI21" i="62"/>
  <c r="AH21" i="62"/>
  <c r="AG21" i="62"/>
  <c r="AF21" i="62"/>
  <c r="AE21" i="62"/>
  <c r="AD21" i="62"/>
  <c r="AC21" i="62"/>
  <c r="AB21" i="62"/>
  <c r="AA21" i="62"/>
  <c r="Z21" i="62"/>
  <c r="Y21" i="62"/>
  <c r="X21" i="62"/>
  <c r="W21" i="62"/>
  <c r="V21" i="62"/>
  <c r="U21" i="62"/>
  <c r="T21" i="62"/>
  <c r="S21" i="62"/>
  <c r="R21" i="62"/>
  <c r="Q21" i="62"/>
  <c r="P21" i="62"/>
  <c r="O21" i="62"/>
  <c r="N21" i="62"/>
  <c r="M21" i="62"/>
  <c r="L21" i="62"/>
  <c r="K21" i="62"/>
  <c r="J21" i="62"/>
  <c r="I21" i="62"/>
  <c r="H21" i="62"/>
  <c r="G21" i="62"/>
  <c r="AK18" i="62"/>
  <c r="AJ18" i="62"/>
  <c r="AI18" i="62"/>
  <c r="AH18" i="62"/>
  <c r="AG18" i="62"/>
  <c r="AF18" i="62"/>
  <c r="AE18" i="62"/>
  <c r="AD18" i="62"/>
  <c r="AC18" i="62"/>
  <c r="AB18" i="62"/>
  <c r="AA18" i="62"/>
  <c r="Z18" i="62"/>
  <c r="Y18" i="62"/>
  <c r="X18" i="62"/>
  <c r="W18" i="62"/>
  <c r="V18" i="62"/>
  <c r="U18" i="62"/>
  <c r="T18" i="62"/>
  <c r="S18" i="62"/>
  <c r="R18" i="62"/>
  <c r="Q18" i="62"/>
  <c r="P18" i="62"/>
  <c r="O18" i="62"/>
  <c r="N18" i="62"/>
  <c r="M18" i="62"/>
  <c r="L18" i="62"/>
  <c r="K18" i="62"/>
  <c r="J18" i="62"/>
  <c r="I18" i="62"/>
  <c r="H18" i="62"/>
  <c r="G18" i="62"/>
  <c r="AK16" i="62"/>
  <c r="AJ16" i="62"/>
  <c r="AI16" i="62"/>
  <c r="AH16" i="62"/>
  <c r="AG16" i="62"/>
  <c r="AF16" i="62"/>
  <c r="AE16" i="62"/>
  <c r="AD16" i="62"/>
  <c r="AC16" i="62"/>
  <c r="AB16" i="62"/>
  <c r="AA16" i="62"/>
  <c r="Z16" i="62"/>
  <c r="Y16" i="62"/>
  <c r="X16" i="62"/>
  <c r="W16" i="62"/>
  <c r="V16" i="62"/>
  <c r="T16" i="62"/>
  <c r="S16" i="62"/>
  <c r="R16" i="62"/>
  <c r="Q16" i="62"/>
  <c r="P16" i="62"/>
  <c r="O16" i="62"/>
  <c r="N16" i="62"/>
  <c r="M16" i="62"/>
  <c r="L16" i="62"/>
  <c r="K16" i="62"/>
  <c r="J16" i="62"/>
  <c r="I16" i="62"/>
  <c r="H16" i="62"/>
  <c r="G16" i="62"/>
  <c r="AK39" i="61"/>
  <c r="AJ39" i="61"/>
  <c r="AI39" i="61"/>
  <c r="AH39" i="61"/>
  <c r="AG39" i="61"/>
  <c r="AF39" i="61"/>
  <c r="AE39" i="61"/>
  <c r="AD39" i="61"/>
  <c r="AC39" i="61"/>
  <c r="AB39" i="61"/>
  <c r="AA39" i="61"/>
  <c r="Z39" i="61"/>
  <c r="Y39" i="61"/>
  <c r="X39" i="61"/>
  <c r="W39" i="61"/>
  <c r="V39" i="61"/>
  <c r="U39" i="61"/>
  <c r="T39" i="61"/>
  <c r="S39" i="61"/>
  <c r="R39" i="61"/>
  <c r="Q39" i="61"/>
  <c r="P39" i="61"/>
  <c r="O39" i="61"/>
  <c r="N39" i="61"/>
  <c r="M39" i="61"/>
  <c r="L39" i="61"/>
  <c r="K39" i="61"/>
  <c r="J39" i="61"/>
  <c r="I39" i="61"/>
  <c r="H39" i="61"/>
  <c r="G39" i="61"/>
  <c r="AK32" i="61"/>
  <c r="AJ32" i="61"/>
  <c r="AI32" i="61"/>
  <c r="AH32" i="61"/>
  <c r="AG32" i="61"/>
  <c r="AF32" i="61"/>
  <c r="AE32" i="61"/>
  <c r="AD32" i="61"/>
  <c r="AC32" i="61"/>
  <c r="AB32" i="61"/>
  <c r="AA32" i="61"/>
  <c r="Z32" i="61"/>
  <c r="Y32" i="61"/>
  <c r="X32" i="61"/>
  <c r="W32" i="61"/>
  <c r="V32" i="61"/>
  <c r="U32" i="61"/>
  <c r="T32" i="61"/>
  <c r="S32" i="61"/>
  <c r="R32" i="61"/>
  <c r="Q32" i="61"/>
  <c r="P32" i="61"/>
  <c r="O32" i="61"/>
  <c r="N32" i="61"/>
  <c r="M32" i="61"/>
  <c r="L32" i="61"/>
  <c r="K32" i="61"/>
  <c r="J32" i="61"/>
  <c r="I32" i="61"/>
  <c r="H32" i="61"/>
  <c r="G32" i="61"/>
  <c r="AK31" i="61"/>
  <c r="AJ31" i="61"/>
  <c r="AI31" i="61"/>
  <c r="AH31" i="61"/>
  <c r="AG31" i="61"/>
  <c r="AF31" i="61"/>
  <c r="AE31" i="61"/>
  <c r="AD31" i="61"/>
  <c r="AC31" i="61"/>
  <c r="AB31" i="61"/>
  <c r="AA31" i="61"/>
  <c r="Z31" i="61"/>
  <c r="Y31" i="61"/>
  <c r="X31" i="61"/>
  <c r="W31" i="61"/>
  <c r="V31" i="61"/>
  <c r="U31" i="61"/>
  <c r="T31" i="61"/>
  <c r="S31" i="61"/>
  <c r="R31" i="61"/>
  <c r="Q31" i="61"/>
  <c r="P31" i="61"/>
  <c r="O31" i="61"/>
  <c r="N31" i="61"/>
  <c r="M31" i="61"/>
  <c r="L31" i="61"/>
  <c r="K31" i="61"/>
  <c r="J31" i="61"/>
  <c r="I31" i="61"/>
  <c r="H31" i="61"/>
  <c r="G31" i="61"/>
  <c r="AK30" i="61"/>
  <c r="AJ30" i="61"/>
  <c r="AI30" i="61"/>
  <c r="AH30" i="61"/>
  <c r="AG30" i="61"/>
  <c r="AF30" i="61"/>
  <c r="AE30" i="61"/>
  <c r="AD30" i="61"/>
  <c r="AC30" i="61"/>
  <c r="AB30" i="61"/>
  <c r="AA30" i="61"/>
  <c r="Z30" i="61"/>
  <c r="Y30" i="61"/>
  <c r="X30" i="61"/>
  <c r="W30" i="61"/>
  <c r="V30" i="61"/>
  <c r="U30" i="61"/>
  <c r="T30" i="61"/>
  <c r="S30" i="61"/>
  <c r="R30" i="61"/>
  <c r="Q30" i="61"/>
  <c r="P30" i="61"/>
  <c r="O30" i="61"/>
  <c r="N30" i="61"/>
  <c r="M30" i="61"/>
  <c r="L30" i="61"/>
  <c r="K30" i="61"/>
  <c r="J30" i="61"/>
  <c r="I30" i="61"/>
  <c r="H30" i="61"/>
  <c r="G30" i="61"/>
  <c r="AK29" i="61"/>
  <c r="AJ29" i="61"/>
  <c r="AI29" i="61"/>
  <c r="AH29" i="61"/>
  <c r="AG29" i="61"/>
  <c r="AF29" i="61"/>
  <c r="AE29" i="61"/>
  <c r="AD29" i="61"/>
  <c r="AC29" i="61"/>
  <c r="AB29" i="61"/>
  <c r="AA29" i="61"/>
  <c r="Z29" i="61"/>
  <c r="Y29" i="61"/>
  <c r="X29" i="61"/>
  <c r="W29" i="61"/>
  <c r="V29" i="61"/>
  <c r="U29" i="61"/>
  <c r="T29" i="61"/>
  <c r="S29" i="61"/>
  <c r="R29" i="61"/>
  <c r="Q29" i="61"/>
  <c r="P29" i="61"/>
  <c r="O29" i="61"/>
  <c r="N29" i="61"/>
  <c r="M29" i="61"/>
  <c r="L29" i="61"/>
  <c r="K29" i="61"/>
  <c r="J29" i="61"/>
  <c r="I29" i="61"/>
  <c r="H29" i="61"/>
  <c r="G29" i="61"/>
  <c r="AK28" i="61"/>
  <c r="AJ28" i="61"/>
  <c r="AI28" i="61"/>
  <c r="AH28" i="61"/>
  <c r="AG28" i="61"/>
  <c r="AF28" i="61"/>
  <c r="AE28" i="61"/>
  <c r="AD28" i="61"/>
  <c r="AC28" i="61"/>
  <c r="AB28" i="61"/>
  <c r="AA28" i="61"/>
  <c r="Z28" i="61"/>
  <c r="Y28" i="61"/>
  <c r="X28" i="61"/>
  <c r="W28" i="61"/>
  <c r="V28" i="61"/>
  <c r="U28" i="61"/>
  <c r="T28" i="61"/>
  <c r="S28" i="61"/>
  <c r="R28" i="61"/>
  <c r="Q28" i="61"/>
  <c r="P28" i="61"/>
  <c r="O28" i="61"/>
  <c r="N28" i="61"/>
  <c r="M28" i="61"/>
  <c r="L28" i="61"/>
  <c r="K28" i="61"/>
  <c r="J28" i="61"/>
  <c r="I28" i="61"/>
  <c r="H28" i="61"/>
  <c r="G28" i="61"/>
  <c r="AK27" i="61"/>
  <c r="AJ27" i="61"/>
  <c r="AI27" i="61"/>
  <c r="AH27" i="61"/>
  <c r="AG27" i="61"/>
  <c r="AF27" i="61"/>
  <c r="AE27" i="61"/>
  <c r="AD27" i="61"/>
  <c r="AC27" i="61"/>
  <c r="AB27" i="61"/>
  <c r="AA27" i="61"/>
  <c r="Z27" i="61"/>
  <c r="Y27" i="61"/>
  <c r="X27" i="61"/>
  <c r="W27" i="61"/>
  <c r="V27" i="61"/>
  <c r="U27" i="61"/>
  <c r="T27" i="61"/>
  <c r="S27" i="61"/>
  <c r="R27" i="61"/>
  <c r="Q27" i="61"/>
  <c r="P27" i="61"/>
  <c r="O27" i="61"/>
  <c r="N27" i="61"/>
  <c r="M27" i="61"/>
  <c r="L27" i="61"/>
  <c r="K27" i="61"/>
  <c r="J27" i="61"/>
  <c r="I27" i="61"/>
  <c r="H27" i="61"/>
  <c r="G27" i="61"/>
  <c r="AK26" i="61"/>
  <c r="AJ26" i="61"/>
  <c r="AI26" i="61"/>
  <c r="AH26" i="61"/>
  <c r="AG26" i="61"/>
  <c r="AF26" i="61"/>
  <c r="AE26" i="61"/>
  <c r="AD26" i="61"/>
  <c r="AC26" i="61"/>
  <c r="AB26" i="61"/>
  <c r="AA26" i="61"/>
  <c r="Z26" i="61"/>
  <c r="Y26" i="61"/>
  <c r="X26" i="61"/>
  <c r="W26" i="61"/>
  <c r="V26" i="61"/>
  <c r="U26" i="61"/>
  <c r="T26" i="61"/>
  <c r="S26" i="61"/>
  <c r="R26" i="61"/>
  <c r="Q26" i="61"/>
  <c r="P26" i="61"/>
  <c r="O26" i="61"/>
  <c r="N26" i="61"/>
  <c r="M26" i="61"/>
  <c r="L26" i="61"/>
  <c r="K26" i="61"/>
  <c r="J26" i="61"/>
  <c r="I26" i="61"/>
  <c r="H26" i="61"/>
  <c r="G26" i="61"/>
  <c r="AK24" i="61"/>
  <c r="AJ24" i="61"/>
  <c r="AI24" i="61"/>
  <c r="AH24" i="61"/>
  <c r="AG24" i="61"/>
  <c r="AF24" i="61"/>
  <c r="AE24" i="61"/>
  <c r="AD24" i="61"/>
  <c r="AC24" i="61"/>
  <c r="AB24" i="61"/>
  <c r="AA24" i="61"/>
  <c r="Z24" i="61"/>
  <c r="Y24" i="61"/>
  <c r="X24" i="61"/>
  <c r="W24" i="61"/>
  <c r="V24" i="61"/>
  <c r="U24" i="61"/>
  <c r="T24" i="61"/>
  <c r="S24" i="61"/>
  <c r="R24" i="61"/>
  <c r="Q24" i="61"/>
  <c r="P24" i="61"/>
  <c r="O24" i="61"/>
  <c r="N24" i="61"/>
  <c r="M24" i="61"/>
  <c r="L24" i="61"/>
  <c r="K24" i="61"/>
  <c r="J24" i="61"/>
  <c r="I24" i="61"/>
  <c r="H24" i="61"/>
  <c r="G24" i="61"/>
  <c r="AK20" i="61"/>
  <c r="AJ20" i="61"/>
  <c r="AI20" i="61"/>
  <c r="AH20" i="61"/>
  <c r="AG20" i="61"/>
  <c r="AF20" i="61"/>
  <c r="AE20" i="61"/>
  <c r="AD20" i="61"/>
  <c r="AC20" i="61"/>
  <c r="AB20" i="61"/>
  <c r="AA20" i="61"/>
  <c r="Z20" i="61"/>
  <c r="Y20" i="61"/>
  <c r="X20" i="61"/>
  <c r="W20" i="61"/>
  <c r="V20" i="61"/>
  <c r="U20" i="61"/>
  <c r="T20" i="61"/>
  <c r="S20" i="61"/>
  <c r="R20" i="61"/>
  <c r="Q20" i="61"/>
  <c r="P20" i="61"/>
  <c r="O20" i="61"/>
  <c r="N20" i="61"/>
  <c r="M20" i="61"/>
  <c r="L20" i="61"/>
  <c r="K20" i="61"/>
  <c r="J20" i="61"/>
  <c r="I20" i="61"/>
  <c r="H20" i="61"/>
  <c r="G20" i="61"/>
  <c r="G34" i="61" s="1"/>
  <c r="AK18" i="61"/>
  <c r="AJ18" i="61"/>
  <c r="AI18" i="61"/>
  <c r="AH18" i="61"/>
  <c r="AG18" i="61"/>
  <c r="AF18" i="61"/>
  <c r="AE18" i="61"/>
  <c r="AD18" i="61"/>
  <c r="AC18" i="61"/>
  <c r="AB18" i="61"/>
  <c r="AA18" i="61"/>
  <c r="Z18" i="61"/>
  <c r="Y18" i="61"/>
  <c r="X18" i="61"/>
  <c r="W18" i="61"/>
  <c r="V18" i="61"/>
  <c r="U18" i="61"/>
  <c r="T18" i="61"/>
  <c r="S18" i="61"/>
  <c r="R18" i="61"/>
  <c r="Q18" i="61"/>
  <c r="P18" i="61"/>
  <c r="O18" i="61"/>
  <c r="N18" i="61"/>
  <c r="M18" i="61"/>
  <c r="L18" i="61"/>
  <c r="K18" i="61"/>
  <c r="J18" i="61"/>
  <c r="I18" i="61"/>
  <c r="H18" i="61"/>
  <c r="G18" i="61"/>
  <c r="AK16" i="61"/>
  <c r="AJ16" i="61"/>
  <c r="AI16" i="61"/>
  <c r="AH16" i="61"/>
  <c r="AG16" i="61"/>
  <c r="AF16" i="61"/>
  <c r="AE16" i="61"/>
  <c r="AD16" i="61"/>
  <c r="AC16" i="61"/>
  <c r="AB16" i="61"/>
  <c r="AA16" i="61"/>
  <c r="Z16" i="61"/>
  <c r="Y16" i="61"/>
  <c r="X16" i="61"/>
  <c r="W16" i="61"/>
  <c r="V16" i="61"/>
  <c r="U16" i="61"/>
  <c r="T16" i="61"/>
  <c r="S16" i="61"/>
  <c r="R16" i="61"/>
  <c r="Q16" i="61"/>
  <c r="P16" i="61"/>
  <c r="O16" i="61"/>
  <c r="N16" i="61"/>
  <c r="M16" i="61"/>
  <c r="L16" i="61"/>
  <c r="K16" i="61"/>
  <c r="J16" i="61"/>
  <c r="I16" i="61"/>
  <c r="H16" i="61"/>
  <c r="G16" i="61"/>
  <c r="AJ39" i="60"/>
  <c r="AI39" i="60"/>
  <c r="AH39" i="60"/>
  <c r="AG39" i="60"/>
  <c r="AF39" i="60"/>
  <c r="AE39" i="60"/>
  <c r="AD39" i="60"/>
  <c r="AC39" i="60"/>
  <c r="AB39" i="60"/>
  <c r="AA39" i="60"/>
  <c r="Z39" i="60"/>
  <c r="Y39" i="60"/>
  <c r="X39" i="60"/>
  <c r="W39" i="60"/>
  <c r="V39" i="60"/>
  <c r="U39" i="60"/>
  <c r="T39" i="60"/>
  <c r="S39" i="60"/>
  <c r="R39" i="60"/>
  <c r="Q39" i="60"/>
  <c r="P39" i="60"/>
  <c r="O39" i="60"/>
  <c r="N39" i="60"/>
  <c r="M39" i="60"/>
  <c r="L39" i="60"/>
  <c r="K39" i="60"/>
  <c r="J39" i="60"/>
  <c r="I39" i="60"/>
  <c r="H39" i="60"/>
  <c r="G39" i="60"/>
  <c r="AJ32" i="60"/>
  <c r="AI32" i="60"/>
  <c r="AH32" i="60"/>
  <c r="AG32" i="60"/>
  <c r="AF32" i="60"/>
  <c r="AE32" i="60"/>
  <c r="AD32" i="60"/>
  <c r="AC32" i="60"/>
  <c r="AB32" i="60"/>
  <c r="AA32" i="60"/>
  <c r="Z32" i="60"/>
  <c r="Y32" i="60"/>
  <c r="X32" i="60"/>
  <c r="W32" i="60"/>
  <c r="V32" i="60"/>
  <c r="U32" i="60"/>
  <c r="T32" i="60"/>
  <c r="S32" i="60"/>
  <c r="R32" i="60"/>
  <c r="Q32" i="60"/>
  <c r="P32" i="60"/>
  <c r="O32" i="60"/>
  <c r="N32" i="60"/>
  <c r="M32" i="60"/>
  <c r="L32" i="60"/>
  <c r="K32" i="60"/>
  <c r="J32" i="60"/>
  <c r="I32" i="60"/>
  <c r="H32" i="60"/>
  <c r="G32" i="60"/>
  <c r="AJ31" i="60"/>
  <c r="AI31" i="60"/>
  <c r="AH31" i="60"/>
  <c r="AG31" i="60"/>
  <c r="AF31" i="60"/>
  <c r="AE31" i="60"/>
  <c r="AD31" i="60"/>
  <c r="AC31" i="60"/>
  <c r="AB31" i="60"/>
  <c r="AA31" i="60"/>
  <c r="Z31" i="60"/>
  <c r="Y31" i="60"/>
  <c r="X31" i="60"/>
  <c r="W31" i="60"/>
  <c r="V31" i="60"/>
  <c r="U31" i="60"/>
  <c r="T31" i="60"/>
  <c r="S31" i="60"/>
  <c r="R31" i="60"/>
  <c r="Q31" i="60"/>
  <c r="P31" i="60"/>
  <c r="O31" i="60"/>
  <c r="N31" i="60"/>
  <c r="M31" i="60"/>
  <c r="L31" i="60"/>
  <c r="K31" i="60"/>
  <c r="J31" i="60"/>
  <c r="I31" i="60"/>
  <c r="H31" i="60"/>
  <c r="G31" i="60"/>
  <c r="AJ30" i="60"/>
  <c r="AI30" i="60"/>
  <c r="AH30" i="60"/>
  <c r="AG30" i="60"/>
  <c r="AF30" i="60"/>
  <c r="AE30" i="60"/>
  <c r="AD30" i="60"/>
  <c r="AC30" i="60"/>
  <c r="AB30" i="60"/>
  <c r="AA30" i="60"/>
  <c r="Z30" i="60"/>
  <c r="Y30" i="60"/>
  <c r="X30" i="60"/>
  <c r="W30" i="60"/>
  <c r="V30" i="60"/>
  <c r="U30" i="60"/>
  <c r="T30" i="60"/>
  <c r="S30" i="60"/>
  <c r="R30" i="60"/>
  <c r="Q30" i="60"/>
  <c r="P30" i="60"/>
  <c r="O30" i="60"/>
  <c r="N30" i="60"/>
  <c r="M30" i="60"/>
  <c r="L30" i="60"/>
  <c r="K30" i="60"/>
  <c r="J30" i="60"/>
  <c r="I30" i="60"/>
  <c r="H30" i="60"/>
  <c r="G30" i="60"/>
  <c r="AJ29" i="60"/>
  <c r="AI29" i="60"/>
  <c r="AH29" i="60"/>
  <c r="AG29" i="60"/>
  <c r="AF29" i="60"/>
  <c r="AE29" i="60"/>
  <c r="AD29" i="60"/>
  <c r="AC29" i="60"/>
  <c r="AB29" i="60"/>
  <c r="AA29" i="60"/>
  <c r="Z29" i="60"/>
  <c r="Y29" i="60"/>
  <c r="X29" i="60"/>
  <c r="W29" i="60"/>
  <c r="V29" i="60"/>
  <c r="U29" i="60"/>
  <c r="T29" i="60"/>
  <c r="S29" i="60"/>
  <c r="R29" i="60"/>
  <c r="Q29" i="60"/>
  <c r="P29" i="60"/>
  <c r="O29" i="60"/>
  <c r="N29" i="60"/>
  <c r="M29" i="60"/>
  <c r="L29" i="60"/>
  <c r="K29" i="60"/>
  <c r="J29" i="60"/>
  <c r="I29" i="60"/>
  <c r="H29" i="60"/>
  <c r="G29" i="60"/>
  <c r="AJ28" i="60"/>
  <c r="AI28" i="60"/>
  <c r="AH28" i="60"/>
  <c r="AG28" i="60"/>
  <c r="AF28" i="60"/>
  <c r="AE28" i="60"/>
  <c r="AD28" i="60"/>
  <c r="AC28" i="60"/>
  <c r="AB28" i="60"/>
  <c r="AA28" i="60"/>
  <c r="Z28" i="60"/>
  <c r="Y28" i="60"/>
  <c r="X28" i="60"/>
  <c r="W28" i="60"/>
  <c r="V28" i="60"/>
  <c r="U28" i="60"/>
  <c r="T28" i="60"/>
  <c r="S28" i="60"/>
  <c r="R28" i="60"/>
  <c r="Q28" i="60"/>
  <c r="P28" i="60"/>
  <c r="O28" i="60"/>
  <c r="N28" i="60"/>
  <c r="M28" i="60"/>
  <c r="L28" i="60"/>
  <c r="K28" i="60"/>
  <c r="J28" i="60"/>
  <c r="I28" i="60"/>
  <c r="H28" i="60"/>
  <c r="G28" i="60"/>
  <c r="AJ27" i="60"/>
  <c r="AI27" i="60"/>
  <c r="AH27" i="60"/>
  <c r="AG27" i="60"/>
  <c r="AF27" i="60"/>
  <c r="AE27" i="60"/>
  <c r="AD27" i="60"/>
  <c r="AC27" i="60"/>
  <c r="AB27" i="60"/>
  <c r="AA27" i="60"/>
  <c r="Z27" i="60"/>
  <c r="Y27" i="60"/>
  <c r="X27" i="60"/>
  <c r="W27" i="60"/>
  <c r="V27" i="60"/>
  <c r="U27" i="60"/>
  <c r="T27" i="60"/>
  <c r="S27" i="60"/>
  <c r="R27" i="60"/>
  <c r="Q27" i="60"/>
  <c r="P27" i="60"/>
  <c r="O27" i="60"/>
  <c r="N27" i="60"/>
  <c r="M27" i="60"/>
  <c r="L27" i="60"/>
  <c r="K27" i="60"/>
  <c r="J27" i="60"/>
  <c r="I27" i="60"/>
  <c r="H27" i="60"/>
  <c r="G27" i="60"/>
  <c r="AJ26" i="60"/>
  <c r="AI26" i="60"/>
  <c r="AH26" i="60"/>
  <c r="AG26" i="60"/>
  <c r="AF26" i="60"/>
  <c r="AE26" i="60"/>
  <c r="AD26" i="60"/>
  <c r="AC26" i="60"/>
  <c r="AB26" i="60"/>
  <c r="AA26" i="60"/>
  <c r="Z26" i="60"/>
  <c r="Y26" i="60"/>
  <c r="X26" i="60"/>
  <c r="W26" i="60"/>
  <c r="V26" i="60"/>
  <c r="U26" i="60"/>
  <c r="T26" i="60"/>
  <c r="S26" i="60"/>
  <c r="R26" i="60"/>
  <c r="Q26" i="60"/>
  <c r="P26" i="60"/>
  <c r="O26" i="60"/>
  <c r="N26" i="60"/>
  <c r="M26" i="60"/>
  <c r="L26" i="60"/>
  <c r="K26" i="60"/>
  <c r="J26" i="60"/>
  <c r="I26" i="60"/>
  <c r="H26" i="60"/>
  <c r="G26" i="60"/>
  <c r="AJ24" i="60"/>
  <c r="AI24" i="60"/>
  <c r="AH24" i="60"/>
  <c r="AG24" i="60"/>
  <c r="AF24" i="60"/>
  <c r="AE24" i="60"/>
  <c r="AD24" i="60"/>
  <c r="AC24" i="60"/>
  <c r="AB24" i="60"/>
  <c r="AA24" i="60"/>
  <c r="Z24" i="60"/>
  <c r="Y24" i="60"/>
  <c r="X24" i="60"/>
  <c r="W24" i="60"/>
  <c r="V24" i="60"/>
  <c r="U24" i="60"/>
  <c r="T24" i="60"/>
  <c r="S24" i="60"/>
  <c r="R24" i="60"/>
  <c r="Q24" i="60"/>
  <c r="P24" i="60"/>
  <c r="O24" i="60"/>
  <c r="N24" i="60"/>
  <c r="M24" i="60"/>
  <c r="L24" i="60"/>
  <c r="K24" i="60"/>
  <c r="J24" i="60"/>
  <c r="I24" i="60"/>
  <c r="H24" i="60"/>
  <c r="G24" i="60"/>
  <c r="AJ20" i="60"/>
  <c r="AI20" i="60"/>
  <c r="AH20" i="60"/>
  <c r="AG20" i="60"/>
  <c r="AF20" i="60"/>
  <c r="AE20" i="60"/>
  <c r="AD20" i="60"/>
  <c r="AC20" i="60"/>
  <c r="AB20" i="60"/>
  <c r="AA20" i="60"/>
  <c r="Z20" i="60"/>
  <c r="Y20" i="60"/>
  <c r="X20" i="60"/>
  <c r="W20" i="60"/>
  <c r="V20" i="60"/>
  <c r="U20" i="60"/>
  <c r="T20" i="60"/>
  <c r="S20" i="60"/>
  <c r="R20" i="60"/>
  <c r="Q20" i="60"/>
  <c r="P20" i="60"/>
  <c r="O20" i="60"/>
  <c r="J20" i="60"/>
  <c r="I20" i="60"/>
  <c r="H20" i="60"/>
  <c r="G20" i="60"/>
  <c r="AJ18" i="60"/>
  <c r="AI18" i="60"/>
  <c r="AH18" i="60"/>
  <c r="AG18" i="60"/>
  <c r="AF18" i="60"/>
  <c r="AE18" i="60"/>
  <c r="AD18" i="60"/>
  <c r="AC18" i="60"/>
  <c r="AB18" i="60"/>
  <c r="AA18" i="60"/>
  <c r="Z18" i="60"/>
  <c r="Y18" i="60"/>
  <c r="X18" i="60"/>
  <c r="W18" i="60"/>
  <c r="V18" i="60"/>
  <c r="U18" i="60"/>
  <c r="T18" i="60"/>
  <c r="S18" i="60"/>
  <c r="R18" i="60"/>
  <c r="Q18" i="60"/>
  <c r="P18" i="60"/>
  <c r="O18" i="60"/>
  <c r="N18" i="60"/>
  <c r="M18" i="60"/>
  <c r="L18" i="60"/>
  <c r="K18" i="60"/>
  <c r="J18" i="60"/>
  <c r="I18" i="60"/>
  <c r="H18" i="60"/>
  <c r="G18" i="60"/>
  <c r="AJ16" i="60"/>
  <c r="AI16" i="60"/>
  <c r="AH16" i="60"/>
  <c r="AG16" i="60"/>
  <c r="AF16" i="60"/>
  <c r="AE16" i="60"/>
  <c r="AD16" i="60"/>
  <c r="AC16" i="60"/>
  <c r="AB16" i="60"/>
  <c r="AA16" i="60"/>
  <c r="Z16" i="60"/>
  <c r="Y16" i="60"/>
  <c r="X16" i="60"/>
  <c r="W16" i="60"/>
  <c r="V16" i="60"/>
  <c r="U16" i="60"/>
  <c r="T16" i="60"/>
  <c r="S16" i="60"/>
  <c r="R16" i="60"/>
  <c r="Q16" i="60"/>
  <c r="P16" i="60"/>
  <c r="O16" i="60"/>
  <c r="N16" i="60"/>
  <c r="M16" i="60"/>
  <c r="L16" i="60"/>
  <c r="K16" i="60"/>
  <c r="J16" i="60"/>
  <c r="I16" i="60"/>
  <c r="H16" i="60"/>
  <c r="G16" i="60"/>
  <c r="AK39" i="59"/>
  <c r="AJ39" i="59"/>
  <c r="AI39" i="59"/>
  <c r="AH39" i="59"/>
  <c r="AG39" i="59"/>
  <c r="AF39" i="59"/>
  <c r="AE39" i="59"/>
  <c r="AD39" i="59"/>
  <c r="AC39" i="59"/>
  <c r="AB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AK32" i="59"/>
  <c r="AJ32" i="59"/>
  <c r="AI32" i="59"/>
  <c r="AH32" i="59"/>
  <c r="AG32" i="59"/>
  <c r="AF32" i="59"/>
  <c r="AE32" i="59"/>
  <c r="AD32" i="59"/>
  <c r="AC32" i="59"/>
  <c r="AB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AK31" i="59"/>
  <c r="AJ31" i="59"/>
  <c r="AI31" i="59"/>
  <c r="AH31" i="59"/>
  <c r="AG31" i="59"/>
  <c r="AF31" i="59"/>
  <c r="AE31" i="59"/>
  <c r="AD31" i="59"/>
  <c r="AC31" i="59"/>
  <c r="AB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AK30" i="59"/>
  <c r="AJ30" i="59"/>
  <c r="AI30" i="59"/>
  <c r="AH30" i="59"/>
  <c r="AG30" i="59"/>
  <c r="AF30" i="59"/>
  <c r="AE30" i="59"/>
  <c r="AD30" i="59"/>
  <c r="AC30" i="59"/>
  <c r="AB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AK29" i="59"/>
  <c r="AJ29" i="59"/>
  <c r="AI29" i="59"/>
  <c r="AH29" i="59"/>
  <c r="AG29" i="59"/>
  <c r="AF29" i="59"/>
  <c r="AE29" i="59"/>
  <c r="AD29" i="59"/>
  <c r="AC29" i="59"/>
  <c r="AB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AK28" i="59"/>
  <c r="AJ28" i="59"/>
  <c r="AI28" i="59"/>
  <c r="AH28" i="59"/>
  <c r="AG28" i="59"/>
  <c r="AF28" i="59"/>
  <c r="AE28" i="59"/>
  <c r="AD28" i="59"/>
  <c r="AC28" i="59"/>
  <c r="AB28" i="59"/>
  <c r="AA28" i="59"/>
  <c r="Z28" i="59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AK27" i="59"/>
  <c r="AJ27" i="59"/>
  <c r="AI27" i="59"/>
  <c r="AH27" i="59"/>
  <c r="AG27" i="59"/>
  <c r="AF27" i="59"/>
  <c r="AE27" i="59"/>
  <c r="AD27" i="59"/>
  <c r="AC27" i="59"/>
  <c r="AB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AK26" i="59"/>
  <c r="AJ26" i="59"/>
  <c r="AI26" i="59"/>
  <c r="AH26" i="59"/>
  <c r="AG26" i="59"/>
  <c r="AF26" i="59"/>
  <c r="AE26" i="59"/>
  <c r="AD26" i="59"/>
  <c r="AC26" i="59"/>
  <c r="AB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AK24" i="59"/>
  <c r="AJ24" i="59"/>
  <c r="AI24" i="59"/>
  <c r="AH24" i="59"/>
  <c r="AG24" i="59"/>
  <c r="AF24" i="59"/>
  <c r="AD24" i="59"/>
  <c r="AC24" i="59"/>
  <c r="AB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L24" i="59"/>
  <c r="K24" i="59"/>
  <c r="J24" i="59"/>
  <c r="I24" i="59"/>
  <c r="H24" i="59"/>
  <c r="G24" i="59"/>
  <c r="G38" i="59" s="1"/>
  <c r="AK20" i="59"/>
  <c r="AJ20" i="59"/>
  <c r="AI20" i="59"/>
  <c r="AH20" i="59"/>
  <c r="AG20" i="59"/>
  <c r="AF20" i="59"/>
  <c r="AD20" i="59"/>
  <c r="AC20" i="59"/>
  <c r="AB20" i="59"/>
  <c r="AA20" i="59"/>
  <c r="Z20" i="59"/>
  <c r="Y20" i="59"/>
  <c r="X20" i="59"/>
  <c r="W20" i="59"/>
  <c r="V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I34" i="59" s="1"/>
  <c r="H20" i="59"/>
  <c r="AK18" i="59"/>
  <c r="AJ18" i="59"/>
  <c r="AI18" i="59"/>
  <c r="AH18" i="59"/>
  <c r="AG18" i="59"/>
  <c r="AF18" i="59"/>
  <c r="AE18" i="59"/>
  <c r="AD18" i="59"/>
  <c r="AC18" i="59"/>
  <c r="AB18" i="59"/>
  <c r="AA18" i="59"/>
  <c r="Z18" i="59"/>
  <c r="Y18" i="59"/>
  <c r="X18" i="59"/>
  <c r="W18" i="59"/>
  <c r="V18" i="59"/>
  <c r="U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AJ16" i="59"/>
  <c r="AI16" i="59"/>
  <c r="AH16" i="59"/>
  <c r="AG16" i="59"/>
  <c r="AF16" i="59"/>
  <c r="AE16" i="59"/>
  <c r="AD16" i="59"/>
  <c r="AC16" i="59"/>
  <c r="AB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AJ39" i="58"/>
  <c r="AI39" i="58"/>
  <c r="AH39" i="58"/>
  <c r="AG39" i="58"/>
  <c r="AE39" i="58"/>
  <c r="AD39" i="58"/>
  <c r="AC39" i="58"/>
  <c r="AB39" i="58"/>
  <c r="AA39" i="58"/>
  <c r="Z39" i="58"/>
  <c r="Y39" i="58"/>
  <c r="X39" i="58"/>
  <c r="W39" i="58"/>
  <c r="V39" i="58"/>
  <c r="U39" i="58"/>
  <c r="T39" i="58"/>
  <c r="S39" i="58"/>
  <c r="R39" i="58"/>
  <c r="Q39" i="58"/>
  <c r="P39" i="58"/>
  <c r="O39" i="58"/>
  <c r="N39" i="58"/>
  <c r="M39" i="58"/>
  <c r="L39" i="58"/>
  <c r="K39" i="58"/>
  <c r="J39" i="58"/>
  <c r="I39" i="58"/>
  <c r="H39" i="58"/>
  <c r="G39" i="58"/>
  <c r="AJ32" i="58"/>
  <c r="AI32" i="58"/>
  <c r="AH32" i="58"/>
  <c r="AG32" i="58"/>
  <c r="AF32" i="58"/>
  <c r="AE32" i="58"/>
  <c r="AD32" i="58"/>
  <c r="AC32" i="58"/>
  <c r="AB32" i="58"/>
  <c r="AA32" i="58"/>
  <c r="Z32" i="58"/>
  <c r="Y32" i="58"/>
  <c r="X32" i="58"/>
  <c r="W32" i="58"/>
  <c r="V32" i="58"/>
  <c r="U32" i="58"/>
  <c r="T32" i="58"/>
  <c r="S32" i="58"/>
  <c r="R32" i="58"/>
  <c r="Q32" i="58"/>
  <c r="P32" i="58"/>
  <c r="O32" i="58"/>
  <c r="N32" i="58"/>
  <c r="M32" i="58"/>
  <c r="L32" i="58"/>
  <c r="K32" i="58"/>
  <c r="J32" i="58"/>
  <c r="I32" i="58"/>
  <c r="H32" i="58"/>
  <c r="AJ31" i="58"/>
  <c r="AI31" i="58"/>
  <c r="AH31" i="58"/>
  <c r="AG31" i="58"/>
  <c r="AF31" i="58"/>
  <c r="AE31" i="58"/>
  <c r="AD31" i="58"/>
  <c r="AC31" i="58"/>
  <c r="AB31" i="58"/>
  <c r="AA31" i="58"/>
  <c r="Z31" i="58"/>
  <c r="Y31" i="58"/>
  <c r="X31" i="58"/>
  <c r="W31" i="58"/>
  <c r="V31" i="58"/>
  <c r="U31" i="58"/>
  <c r="T31" i="58"/>
  <c r="S31" i="58"/>
  <c r="R31" i="58"/>
  <c r="Q31" i="58"/>
  <c r="P31" i="58"/>
  <c r="O31" i="58"/>
  <c r="N31" i="58"/>
  <c r="M31" i="58"/>
  <c r="L31" i="58"/>
  <c r="K31" i="58"/>
  <c r="J31" i="58"/>
  <c r="I31" i="58"/>
  <c r="H31" i="58"/>
  <c r="G31" i="58"/>
  <c r="AJ30" i="58"/>
  <c r="AI30" i="58"/>
  <c r="AH30" i="58"/>
  <c r="AG30" i="58"/>
  <c r="AF30" i="58"/>
  <c r="AE30" i="58"/>
  <c r="AD30" i="58"/>
  <c r="AC30" i="58"/>
  <c r="AB30" i="58"/>
  <c r="AA30" i="58"/>
  <c r="Z30" i="58"/>
  <c r="Y30" i="58"/>
  <c r="X30" i="58"/>
  <c r="W30" i="58"/>
  <c r="V30" i="58"/>
  <c r="U30" i="58"/>
  <c r="T30" i="58"/>
  <c r="S30" i="58"/>
  <c r="R30" i="58"/>
  <c r="Q30" i="58"/>
  <c r="P30" i="58"/>
  <c r="O30" i="58"/>
  <c r="N30" i="58"/>
  <c r="M30" i="58"/>
  <c r="L30" i="58"/>
  <c r="K30" i="58"/>
  <c r="J30" i="58"/>
  <c r="I30" i="58"/>
  <c r="H30" i="58"/>
  <c r="G30" i="58"/>
  <c r="AJ29" i="58"/>
  <c r="AI29" i="58"/>
  <c r="AH29" i="58"/>
  <c r="AG29" i="58"/>
  <c r="AF29" i="58"/>
  <c r="AE29" i="58"/>
  <c r="AD29" i="58"/>
  <c r="AC29" i="58"/>
  <c r="AB29" i="58"/>
  <c r="AA29" i="58"/>
  <c r="Z29" i="58"/>
  <c r="Y29" i="58"/>
  <c r="X29" i="58"/>
  <c r="W29" i="58"/>
  <c r="V29" i="58"/>
  <c r="U29" i="58"/>
  <c r="T29" i="58"/>
  <c r="S29" i="58"/>
  <c r="R29" i="58"/>
  <c r="Q29" i="58"/>
  <c r="P29" i="58"/>
  <c r="O29" i="58"/>
  <c r="N29" i="58"/>
  <c r="M29" i="58"/>
  <c r="L29" i="58"/>
  <c r="K29" i="58"/>
  <c r="J29" i="58"/>
  <c r="I29" i="58"/>
  <c r="H29" i="58"/>
  <c r="G29" i="58"/>
  <c r="AJ28" i="58"/>
  <c r="AI28" i="58"/>
  <c r="AH28" i="58"/>
  <c r="AG28" i="58"/>
  <c r="AF28" i="58"/>
  <c r="AE28" i="58"/>
  <c r="AD28" i="58"/>
  <c r="AC28" i="58"/>
  <c r="AB28" i="58"/>
  <c r="AA28" i="58"/>
  <c r="Z28" i="58"/>
  <c r="Y28" i="58"/>
  <c r="X28" i="58"/>
  <c r="W28" i="58"/>
  <c r="V28" i="58"/>
  <c r="U28" i="58"/>
  <c r="T28" i="58"/>
  <c r="S28" i="58"/>
  <c r="R28" i="58"/>
  <c r="Q28" i="58"/>
  <c r="P28" i="58"/>
  <c r="O28" i="58"/>
  <c r="N28" i="58"/>
  <c r="M28" i="58"/>
  <c r="L28" i="58"/>
  <c r="K28" i="58"/>
  <c r="J28" i="58"/>
  <c r="I28" i="58"/>
  <c r="H28" i="58"/>
  <c r="G28" i="58"/>
  <c r="AJ27" i="58"/>
  <c r="AI27" i="58"/>
  <c r="AH27" i="58"/>
  <c r="AG27" i="58"/>
  <c r="AF27" i="58"/>
  <c r="AE27" i="58"/>
  <c r="AD27" i="58"/>
  <c r="AC27" i="58"/>
  <c r="AB27" i="58"/>
  <c r="AA27" i="58"/>
  <c r="Z27" i="58"/>
  <c r="Y27" i="58"/>
  <c r="X27" i="58"/>
  <c r="W27" i="58"/>
  <c r="V27" i="58"/>
  <c r="U27" i="58"/>
  <c r="T27" i="58"/>
  <c r="S27" i="58"/>
  <c r="R27" i="58"/>
  <c r="Q27" i="58"/>
  <c r="P27" i="58"/>
  <c r="O27" i="58"/>
  <c r="N27" i="58"/>
  <c r="M27" i="58"/>
  <c r="L27" i="58"/>
  <c r="K27" i="58"/>
  <c r="J27" i="58"/>
  <c r="I27" i="58"/>
  <c r="H27" i="58"/>
  <c r="G27" i="58"/>
  <c r="AJ26" i="58"/>
  <c r="AI26" i="58"/>
  <c r="AH26" i="58"/>
  <c r="AG26" i="58"/>
  <c r="AF26" i="58"/>
  <c r="AE26" i="58"/>
  <c r="AD26" i="58"/>
  <c r="AC26" i="58"/>
  <c r="AB26" i="58"/>
  <c r="AA26" i="58"/>
  <c r="Z26" i="58"/>
  <c r="Y26" i="58"/>
  <c r="X26" i="58"/>
  <c r="W26" i="58"/>
  <c r="V26" i="58"/>
  <c r="U26" i="58"/>
  <c r="T26" i="58"/>
  <c r="S26" i="58"/>
  <c r="R26" i="58"/>
  <c r="Q26" i="58"/>
  <c r="P26" i="58"/>
  <c r="O26" i="58"/>
  <c r="N26" i="58"/>
  <c r="M26" i="58"/>
  <c r="L26" i="58"/>
  <c r="K26" i="58"/>
  <c r="J26" i="58"/>
  <c r="I26" i="58"/>
  <c r="H26" i="58"/>
  <c r="G26" i="58"/>
  <c r="AJ24" i="58"/>
  <c r="AI24" i="58"/>
  <c r="AI38" i="58" s="1"/>
  <c r="AH24" i="58"/>
  <c r="AG24" i="58"/>
  <c r="AG38" i="58" s="1"/>
  <c r="AF24" i="58"/>
  <c r="AF38" i="58" s="1"/>
  <c r="AE24" i="58"/>
  <c r="AE38" i="58" s="1"/>
  <c r="AD24" i="58"/>
  <c r="AD38" i="58" s="1"/>
  <c r="AC24" i="58"/>
  <c r="AC38" i="58" s="1"/>
  <c r="AB24" i="58"/>
  <c r="AA24" i="58"/>
  <c r="Z24" i="58"/>
  <c r="Y24" i="58"/>
  <c r="X24" i="58"/>
  <c r="W24" i="58"/>
  <c r="W38" i="58" s="1"/>
  <c r="V24" i="58"/>
  <c r="V38" i="58" s="1"/>
  <c r="U24" i="58"/>
  <c r="U38" i="58" s="1"/>
  <c r="T24" i="58"/>
  <c r="S24" i="58"/>
  <c r="R24" i="58"/>
  <c r="Q24" i="58"/>
  <c r="P24" i="58"/>
  <c r="P38" i="58" s="1"/>
  <c r="O24" i="58"/>
  <c r="N24" i="58"/>
  <c r="M24" i="58"/>
  <c r="L24" i="58"/>
  <c r="K24" i="58"/>
  <c r="J24" i="58"/>
  <c r="I24" i="58"/>
  <c r="H24" i="58"/>
  <c r="G24" i="58"/>
  <c r="AJ20" i="58"/>
  <c r="M22" i="59" s="1"/>
  <c r="AI20" i="58"/>
  <c r="AH20" i="58"/>
  <c r="AG20" i="58"/>
  <c r="AG21" i="58" s="1"/>
  <c r="AF20" i="58"/>
  <c r="I22" i="59" s="1"/>
  <c r="AE20" i="58"/>
  <c r="AE21" i="58" s="1"/>
  <c r="AD20" i="58"/>
  <c r="G22" i="59" s="1"/>
  <c r="AC20" i="58"/>
  <c r="AB20" i="58"/>
  <c r="AB34" i="58" s="1"/>
  <c r="AA20" i="58"/>
  <c r="AA21" i="58" s="1"/>
  <c r="Z20" i="58"/>
  <c r="Z21" i="58" s="1"/>
  <c r="X20" i="58"/>
  <c r="X21" i="58" s="1"/>
  <c r="W20" i="58"/>
  <c r="W21" i="58" s="1"/>
  <c r="V20" i="58"/>
  <c r="V34" i="58" s="1"/>
  <c r="U20" i="58"/>
  <c r="T20" i="58"/>
  <c r="S20" i="58"/>
  <c r="R20" i="58"/>
  <c r="Q20" i="58"/>
  <c r="P20" i="58"/>
  <c r="O20" i="58"/>
  <c r="N20" i="58"/>
  <c r="M20" i="58"/>
  <c r="L20" i="58"/>
  <c r="K20" i="58"/>
  <c r="J20" i="58"/>
  <c r="I20" i="58"/>
  <c r="H20" i="58"/>
  <c r="G20" i="58"/>
  <c r="AJ18" i="58"/>
  <c r="AI18" i="58"/>
  <c r="AH18" i="58"/>
  <c r="AG18" i="58"/>
  <c r="AF18" i="58"/>
  <c r="AE18" i="58"/>
  <c r="AD18" i="58"/>
  <c r="AC18" i="58"/>
  <c r="AB18" i="58"/>
  <c r="AA18" i="58"/>
  <c r="Z18" i="58"/>
  <c r="Y18" i="58"/>
  <c r="X18" i="58"/>
  <c r="W18" i="58"/>
  <c r="V18" i="58"/>
  <c r="U18" i="58"/>
  <c r="T18" i="58"/>
  <c r="S18" i="58"/>
  <c r="R18" i="58"/>
  <c r="Q18" i="58"/>
  <c r="P18" i="58"/>
  <c r="O18" i="58"/>
  <c r="N18" i="58"/>
  <c r="M18" i="58"/>
  <c r="L18" i="58"/>
  <c r="K18" i="58"/>
  <c r="J18" i="58"/>
  <c r="I18" i="58"/>
  <c r="H18" i="58"/>
  <c r="G18" i="58"/>
  <c r="AJ16" i="58"/>
  <c r="AI16" i="58"/>
  <c r="AH16" i="58"/>
  <c r="AG16" i="58"/>
  <c r="AF16" i="58"/>
  <c r="AE16" i="58"/>
  <c r="AD16" i="58"/>
  <c r="AC16" i="58"/>
  <c r="AB16" i="58"/>
  <c r="AA16" i="58"/>
  <c r="Z16" i="58"/>
  <c r="Y16" i="58"/>
  <c r="X16" i="58"/>
  <c r="W16" i="58"/>
  <c r="V16" i="58"/>
  <c r="U16" i="58"/>
  <c r="T16" i="58"/>
  <c r="S16" i="58"/>
  <c r="R16" i="58"/>
  <c r="Q16" i="58"/>
  <c r="P16" i="58"/>
  <c r="O16" i="58"/>
  <c r="N16" i="58"/>
  <c r="M16" i="58"/>
  <c r="L16" i="58"/>
  <c r="K16" i="58"/>
  <c r="J16" i="58"/>
  <c r="I16" i="58"/>
  <c r="H16" i="58"/>
  <c r="G16" i="58"/>
  <c r="AK39" i="43"/>
  <c r="AJ39" i="43"/>
  <c r="AI39" i="43"/>
  <c r="AH39" i="43"/>
  <c r="AG39" i="43"/>
  <c r="AF39" i="43"/>
  <c r="AE39" i="43"/>
  <c r="AD39" i="43"/>
  <c r="AC39" i="43"/>
  <c r="AB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M39" i="43"/>
  <c r="L39" i="43"/>
  <c r="K39" i="43"/>
  <c r="J39" i="43"/>
  <c r="I39" i="43"/>
  <c r="H39" i="43"/>
  <c r="G39" i="43"/>
  <c r="AK32" i="43"/>
  <c r="AJ32" i="43"/>
  <c r="AI32" i="43"/>
  <c r="AH32" i="43"/>
  <c r="AG32" i="43"/>
  <c r="AF32" i="43"/>
  <c r="AE32" i="43"/>
  <c r="AD32" i="43"/>
  <c r="AC32" i="43"/>
  <c r="AB32" i="43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M32" i="43"/>
  <c r="L32" i="43"/>
  <c r="K32" i="43"/>
  <c r="J32" i="43"/>
  <c r="I32" i="43"/>
  <c r="H32" i="43"/>
  <c r="G32" i="43"/>
  <c r="AK31" i="43"/>
  <c r="AJ31" i="43"/>
  <c r="AI31" i="43"/>
  <c r="AH31" i="43"/>
  <c r="AG31" i="43"/>
  <c r="AF31" i="43"/>
  <c r="AE31" i="43"/>
  <c r="AD31" i="43"/>
  <c r="AC31" i="43"/>
  <c r="AB31" i="43"/>
  <c r="AA31" i="43"/>
  <c r="Z31" i="43"/>
  <c r="Y31" i="43"/>
  <c r="X31" i="43"/>
  <c r="W31" i="43"/>
  <c r="V31" i="43"/>
  <c r="U31" i="43"/>
  <c r="T31" i="43"/>
  <c r="S31" i="43"/>
  <c r="R31" i="43"/>
  <c r="Q31" i="43"/>
  <c r="P31" i="43"/>
  <c r="O31" i="43"/>
  <c r="N31" i="43"/>
  <c r="M31" i="43"/>
  <c r="L31" i="43"/>
  <c r="K31" i="43"/>
  <c r="J31" i="43"/>
  <c r="I31" i="43"/>
  <c r="H31" i="43"/>
  <c r="G31" i="43"/>
  <c r="AK30" i="43"/>
  <c r="AJ30" i="43"/>
  <c r="AI30" i="43"/>
  <c r="AH30" i="43"/>
  <c r="AG30" i="43"/>
  <c r="AF30" i="43"/>
  <c r="AE30" i="43"/>
  <c r="AD30" i="43"/>
  <c r="AC30" i="43"/>
  <c r="AB30" i="43"/>
  <c r="AA30" i="43"/>
  <c r="Z30" i="43"/>
  <c r="Y30" i="43"/>
  <c r="X30" i="43"/>
  <c r="W30" i="43"/>
  <c r="V30" i="43"/>
  <c r="U30" i="43"/>
  <c r="T30" i="43"/>
  <c r="S30" i="43"/>
  <c r="R30" i="43"/>
  <c r="Q30" i="43"/>
  <c r="P30" i="43"/>
  <c r="O30" i="43"/>
  <c r="N30" i="43"/>
  <c r="M30" i="43"/>
  <c r="L30" i="43"/>
  <c r="K30" i="43"/>
  <c r="J30" i="43"/>
  <c r="I30" i="43"/>
  <c r="H30" i="43"/>
  <c r="G30" i="43"/>
  <c r="AK29" i="43"/>
  <c r="AJ29" i="43"/>
  <c r="AI29" i="43"/>
  <c r="AH29" i="43"/>
  <c r="AG29" i="43"/>
  <c r="AF29" i="43"/>
  <c r="AE29" i="43"/>
  <c r="AD29" i="43"/>
  <c r="AC29" i="43"/>
  <c r="AB29" i="43"/>
  <c r="AA29" i="43"/>
  <c r="Z29" i="43"/>
  <c r="Y29" i="43"/>
  <c r="X29" i="43"/>
  <c r="W29" i="43"/>
  <c r="V29" i="43"/>
  <c r="U29" i="43"/>
  <c r="T29" i="43"/>
  <c r="S29" i="43"/>
  <c r="R29" i="43"/>
  <c r="Q29" i="43"/>
  <c r="P29" i="43"/>
  <c r="O29" i="43"/>
  <c r="N29" i="43"/>
  <c r="M29" i="43"/>
  <c r="L29" i="43"/>
  <c r="K29" i="43"/>
  <c r="J29" i="43"/>
  <c r="I29" i="43"/>
  <c r="H29" i="43"/>
  <c r="G29" i="43"/>
  <c r="AK28" i="43"/>
  <c r="AJ28" i="43"/>
  <c r="AI28" i="43"/>
  <c r="AH28" i="43"/>
  <c r="AG28" i="43"/>
  <c r="AF28" i="43"/>
  <c r="AE28" i="43"/>
  <c r="AD28" i="43"/>
  <c r="AC28" i="43"/>
  <c r="AB28" i="43"/>
  <c r="AA28" i="43"/>
  <c r="Z28" i="43"/>
  <c r="Y28" i="43"/>
  <c r="X28" i="43"/>
  <c r="W28" i="43"/>
  <c r="V28" i="43"/>
  <c r="U28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AK27" i="43"/>
  <c r="AJ27" i="43"/>
  <c r="AI27" i="43"/>
  <c r="AH27" i="43"/>
  <c r="AG27" i="43"/>
  <c r="AF27" i="43"/>
  <c r="AE27" i="43"/>
  <c r="AD27" i="43"/>
  <c r="AC27" i="43"/>
  <c r="AB27" i="43"/>
  <c r="AA27" i="43"/>
  <c r="Z27" i="43"/>
  <c r="Y27" i="43"/>
  <c r="X27" i="43"/>
  <c r="W27" i="43"/>
  <c r="V27" i="43"/>
  <c r="U27" i="43"/>
  <c r="T27" i="43"/>
  <c r="S27" i="43"/>
  <c r="R27" i="43"/>
  <c r="Q27" i="43"/>
  <c r="P27" i="43"/>
  <c r="O27" i="43"/>
  <c r="N27" i="43"/>
  <c r="M27" i="43"/>
  <c r="L27" i="43"/>
  <c r="K27" i="43"/>
  <c r="J27" i="43"/>
  <c r="I27" i="43"/>
  <c r="H27" i="43"/>
  <c r="G27" i="43"/>
  <c r="AK26" i="43"/>
  <c r="AJ26" i="43"/>
  <c r="AI26" i="43"/>
  <c r="AH26" i="43"/>
  <c r="AG26" i="43"/>
  <c r="AF26" i="43"/>
  <c r="AE26" i="43"/>
  <c r="AD26" i="43"/>
  <c r="AC26" i="43"/>
  <c r="AB26" i="43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M26" i="43"/>
  <c r="L26" i="43"/>
  <c r="K26" i="43"/>
  <c r="J26" i="43"/>
  <c r="I26" i="43"/>
  <c r="H26" i="43"/>
  <c r="G26" i="43"/>
  <c r="AK24" i="43"/>
  <c r="AJ24" i="43"/>
  <c r="AI24" i="43"/>
  <c r="AH24" i="43"/>
  <c r="AG24" i="43"/>
  <c r="AF24" i="43"/>
  <c r="AE24" i="43"/>
  <c r="AD24" i="43"/>
  <c r="AC24" i="43"/>
  <c r="AB24" i="43"/>
  <c r="AA24" i="43"/>
  <c r="Z24" i="43"/>
  <c r="Y24" i="43"/>
  <c r="X24" i="43"/>
  <c r="W24" i="43"/>
  <c r="V24" i="43"/>
  <c r="U24" i="43"/>
  <c r="T24" i="43"/>
  <c r="S24" i="43"/>
  <c r="R24" i="43"/>
  <c r="Q24" i="43"/>
  <c r="P24" i="43"/>
  <c r="O24" i="43"/>
  <c r="N24" i="43"/>
  <c r="M24" i="43"/>
  <c r="L24" i="43"/>
  <c r="K24" i="43"/>
  <c r="J24" i="43"/>
  <c r="I24" i="43"/>
  <c r="H24" i="43"/>
  <c r="G24" i="43"/>
  <c r="AK20" i="43"/>
  <c r="AK34" i="43" s="1"/>
  <c r="AJ20" i="43"/>
  <c r="AI20" i="43"/>
  <c r="AH20" i="43"/>
  <c r="AG20" i="43"/>
  <c r="AF20" i="43"/>
  <c r="AE20" i="43"/>
  <c r="AD20" i="43"/>
  <c r="AC20" i="43"/>
  <c r="AB20" i="43"/>
  <c r="AA20" i="43"/>
  <c r="Z20" i="43"/>
  <c r="Y20" i="43"/>
  <c r="X20" i="43"/>
  <c r="W20" i="43"/>
  <c r="V20" i="43"/>
  <c r="U20" i="43"/>
  <c r="T2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G21" i="43" s="1"/>
  <c r="AK18" i="43"/>
  <c r="AJ18" i="43"/>
  <c r="AI18" i="43"/>
  <c r="AH18" i="43"/>
  <c r="AG18" i="43"/>
  <c r="AF18" i="43"/>
  <c r="AE18" i="43"/>
  <c r="AD18" i="43"/>
  <c r="AC18" i="43"/>
  <c r="AB18" i="43"/>
  <c r="AA18" i="43"/>
  <c r="Z18" i="43"/>
  <c r="Y18" i="43"/>
  <c r="X18" i="43"/>
  <c r="W18" i="43"/>
  <c r="V18" i="43"/>
  <c r="U18" i="43"/>
  <c r="T18" i="43"/>
  <c r="S18" i="43"/>
  <c r="R18" i="43"/>
  <c r="Q18" i="43"/>
  <c r="P18" i="43"/>
  <c r="O18" i="43"/>
  <c r="N18" i="43"/>
  <c r="M18" i="43"/>
  <c r="L18" i="43"/>
  <c r="K18" i="43"/>
  <c r="J18" i="43"/>
  <c r="I18" i="43"/>
  <c r="H18" i="43"/>
  <c r="G18" i="43"/>
  <c r="AK16" i="43"/>
  <c r="AJ16" i="43"/>
  <c r="AI16" i="43"/>
  <c r="AH16" i="43"/>
  <c r="AG16" i="43"/>
  <c r="AF16" i="43"/>
  <c r="AE16" i="43"/>
  <c r="AD16" i="43"/>
  <c r="AC16" i="43"/>
  <c r="AB16" i="43"/>
  <c r="AA16" i="43"/>
  <c r="Z16" i="43"/>
  <c r="Y16" i="43"/>
  <c r="X16" i="43"/>
  <c r="W16" i="43"/>
  <c r="V16" i="43"/>
  <c r="U16" i="43"/>
  <c r="T16" i="43"/>
  <c r="S16" i="43"/>
  <c r="R16" i="43"/>
  <c r="Q16" i="43"/>
  <c r="P16" i="43"/>
  <c r="O16" i="43"/>
  <c r="N16" i="43"/>
  <c r="M16" i="43"/>
  <c r="L16" i="43"/>
  <c r="K16" i="43"/>
  <c r="J16" i="43"/>
  <c r="I16" i="43"/>
  <c r="H16" i="43"/>
  <c r="G16" i="43"/>
  <c r="AK39" i="42"/>
  <c r="AJ39" i="42"/>
  <c r="AI39" i="42"/>
  <c r="AH39" i="42"/>
  <c r="AG39" i="42"/>
  <c r="AF39" i="42"/>
  <c r="AE39" i="42"/>
  <c r="AD39" i="42"/>
  <c r="AC39" i="42"/>
  <c r="AB39" i="42"/>
  <c r="AA39" i="42"/>
  <c r="Z39" i="42"/>
  <c r="Y39" i="42"/>
  <c r="X39" i="42"/>
  <c r="W39" i="42"/>
  <c r="V39" i="42"/>
  <c r="U39" i="42"/>
  <c r="T39" i="42"/>
  <c r="S39" i="42"/>
  <c r="R39" i="42"/>
  <c r="Q39" i="42"/>
  <c r="P39" i="42"/>
  <c r="O39" i="42"/>
  <c r="N39" i="42"/>
  <c r="M39" i="42"/>
  <c r="L39" i="42"/>
  <c r="K39" i="42"/>
  <c r="J39" i="42"/>
  <c r="I39" i="42"/>
  <c r="H39" i="42"/>
  <c r="G39" i="42"/>
  <c r="AH32" i="42"/>
  <c r="AG32" i="42"/>
  <c r="AF32" i="42"/>
  <c r="AE32" i="42"/>
  <c r="AD32" i="42"/>
  <c r="AC32" i="42"/>
  <c r="AB32" i="42"/>
  <c r="AA32" i="42"/>
  <c r="Z32" i="42"/>
  <c r="Y32" i="42"/>
  <c r="X32" i="42"/>
  <c r="W32" i="42"/>
  <c r="V32" i="42"/>
  <c r="U32" i="42"/>
  <c r="T32" i="42"/>
  <c r="S32" i="42"/>
  <c r="R32" i="42"/>
  <c r="Q32" i="42"/>
  <c r="P32" i="42"/>
  <c r="O32" i="42"/>
  <c r="N32" i="42"/>
  <c r="M32" i="42"/>
  <c r="L32" i="42"/>
  <c r="K32" i="42"/>
  <c r="J32" i="42"/>
  <c r="I32" i="42"/>
  <c r="H32" i="42"/>
  <c r="G32" i="42"/>
  <c r="AH31" i="42"/>
  <c r="AG31" i="42"/>
  <c r="AF31" i="42"/>
  <c r="AE31" i="42"/>
  <c r="AD31" i="42"/>
  <c r="AC31" i="42"/>
  <c r="AB31" i="42"/>
  <c r="AA31" i="42"/>
  <c r="Z31" i="42"/>
  <c r="Y31" i="42"/>
  <c r="X31" i="42"/>
  <c r="W31" i="42"/>
  <c r="V31" i="42"/>
  <c r="U31" i="42"/>
  <c r="T31" i="42"/>
  <c r="S31" i="42"/>
  <c r="R31" i="42"/>
  <c r="Q31" i="42"/>
  <c r="P31" i="42"/>
  <c r="O31" i="42"/>
  <c r="N31" i="42"/>
  <c r="M31" i="42"/>
  <c r="L31" i="42"/>
  <c r="K31" i="42"/>
  <c r="J31" i="42"/>
  <c r="I31" i="42"/>
  <c r="H31" i="42"/>
  <c r="G31" i="42"/>
  <c r="AH30" i="42"/>
  <c r="AG30" i="42"/>
  <c r="AF30" i="42"/>
  <c r="AE30" i="42"/>
  <c r="AD30" i="42"/>
  <c r="AC30" i="42"/>
  <c r="AB30" i="42"/>
  <c r="AA30" i="42"/>
  <c r="Z30" i="42"/>
  <c r="Y30" i="42"/>
  <c r="X30" i="42"/>
  <c r="W30" i="42"/>
  <c r="V30" i="42"/>
  <c r="U30" i="42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AH29" i="42"/>
  <c r="AG29" i="42"/>
  <c r="AF29" i="42"/>
  <c r="AE29" i="42"/>
  <c r="AD29" i="42"/>
  <c r="AC29" i="42"/>
  <c r="AB29" i="42"/>
  <c r="AA29" i="42"/>
  <c r="Z29" i="42"/>
  <c r="Y29" i="42"/>
  <c r="X29" i="42"/>
  <c r="W29" i="42"/>
  <c r="V29" i="42"/>
  <c r="U29" i="42"/>
  <c r="T29" i="42"/>
  <c r="S29" i="42"/>
  <c r="R29" i="42"/>
  <c r="Q29" i="42"/>
  <c r="P29" i="42"/>
  <c r="O29" i="42"/>
  <c r="N29" i="42"/>
  <c r="M29" i="42"/>
  <c r="L29" i="42"/>
  <c r="K29" i="42"/>
  <c r="J29" i="42"/>
  <c r="I29" i="42"/>
  <c r="H29" i="42"/>
  <c r="G29" i="42"/>
  <c r="AH28" i="42"/>
  <c r="AG28" i="42"/>
  <c r="AF28" i="42"/>
  <c r="AE28" i="42"/>
  <c r="AD28" i="42"/>
  <c r="AC28" i="42"/>
  <c r="AB28" i="42"/>
  <c r="AA28" i="42"/>
  <c r="Z28" i="42"/>
  <c r="Y28" i="42"/>
  <c r="X28" i="42"/>
  <c r="W28" i="42"/>
  <c r="V28" i="42"/>
  <c r="U28" i="42"/>
  <c r="T28" i="42"/>
  <c r="S28" i="42"/>
  <c r="R28" i="42"/>
  <c r="Q28" i="42"/>
  <c r="P28" i="42"/>
  <c r="O28" i="42"/>
  <c r="N28" i="42"/>
  <c r="M28" i="42"/>
  <c r="L28" i="42"/>
  <c r="K28" i="42"/>
  <c r="J28" i="42"/>
  <c r="I28" i="42"/>
  <c r="H28" i="42"/>
  <c r="G28" i="42"/>
  <c r="AH27" i="42"/>
  <c r="AG27" i="42"/>
  <c r="AF27" i="42"/>
  <c r="AE27" i="42"/>
  <c r="AD27" i="42"/>
  <c r="AC27" i="42"/>
  <c r="AB27" i="42"/>
  <c r="AA27" i="42"/>
  <c r="Z27" i="42"/>
  <c r="Y27" i="42"/>
  <c r="X27" i="42"/>
  <c r="W27" i="42"/>
  <c r="V27" i="42"/>
  <c r="U27" i="42"/>
  <c r="T27" i="42"/>
  <c r="S27" i="42"/>
  <c r="R27" i="42"/>
  <c r="Q27" i="42"/>
  <c r="P27" i="42"/>
  <c r="O27" i="42"/>
  <c r="N27" i="42"/>
  <c r="M27" i="42"/>
  <c r="L27" i="42"/>
  <c r="K27" i="42"/>
  <c r="J27" i="42"/>
  <c r="I27" i="42"/>
  <c r="H27" i="42"/>
  <c r="G27" i="42"/>
  <c r="AH26" i="42"/>
  <c r="AG26" i="42"/>
  <c r="AF26" i="42"/>
  <c r="AE26" i="42"/>
  <c r="AD26" i="42"/>
  <c r="AC26" i="42"/>
  <c r="AB26" i="42"/>
  <c r="AA26" i="42"/>
  <c r="Z26" i="42"/>
  <c r="Y26" i="42"/>
  <c r="X26" i="42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AH24" i="42"/>
  <c r="AG24" i="42"/>
  <c r="AF24" i="42"/>
  <c r="AE24" i="42"/>
  <c r="AD24" i="42"/>
  <c r="AC24" i="42"/>
  <c r="AB24" i="42"/>
  <c r="AA24" i="42"/>
  <c r="Z24" i="42"/>
  <c r="Y24" i="42"/>
  <c r="X24" i="42"/>
  <c r="W24" i="42"/>
  <c r="V24" i="42"/>
  <c r="U24" i="42"/>
  <c r="T24" i="42"/>
  <c r="S24" i="42"/>
  <c r="R24" i="42"/>
  <c r="Q24" i="42"/>
  <c r="P24" i="42"/>
  <c r="O24" i="42"/>
  <c r="N24" i="42"/>
  <c r="M24" i="42"/>
  <c r="L24" i="42"/>
  <c r="K24" i="42"/>
  <c r="J24" i="42"/>
  <c r="I24" i="42"/>
  <c r="H24" i="42"/>
  <c r="G24" i="42"/>
  <c r="AH20" i="42"/>
  <c r="AH21" i="42" s="1"/>
  <c r="AG20" i="42"/>
  <c r="AG21" i="42" s="1"/>
  <c r="AF20" i="42"/>
  <c r="AF21" i="42" s="1"/>
  <c r="AE20" i="42"/>
  <c r="AD20" i="42"/>
  <c r="AD34" i="42" s="1"/>
  <c r="AC20" i="42"/>
  <c r="AC21" i="42" s="1"/>
  <c r="AB20" i="42"/>
  <c r="AB21" i="42" s="1"/>
  <c r="AA20" i="42"/>
  <c r="AA21" i="42" s="1"/>
  <c r="Z20" i="42"/>
  <c r="Z21" i="42" s="1"/>
  <c r="Y20" i="42"/>
  <c r="Y21" i="42" s="1"/>
  <c r="AF22" i="42" s="1"/>
  <c r="X20" i="42"/>
  <c r="X21" i="42" s="1"/>
  <c r="AE22" i="42" s="1"/>
  <c r="W20" i="42"/>
  <c r="V20" i="42"/>
  <c r="U20" i="42"/>
  <c r="U21" i="42" s="1"/>
  <c r="T20" i="42"/>
  <c r="T21" i="42" s="1"/>
  <c r="S20" i="42"/>
  <c r="S21" i="42" s="1"/>
  <c r="R20" i="42"/>
  <c r="R21" i="42" s="1"/>
  <c r="Q20" i="42"/>
  <c r="P20" i="42"/>
  <c r="P21" i="42" s="1"/>
  <c r="W22" i="42" s="1"/>
  <c r="O20" i="42"/>
  <c r="N20" i="42"/>
  <c r="M20" i="42"/>
  <c r="M21" i="42" s="1"/>
  <c r="L20" i="42"/>
  <c r="L21" i="42" s="1"/>
  <c r="K20" i="42"/>
  <c r="K21" i="42" s="1"/>
  <c r="J20" i="42"/>
  <c r="J21" i="42" s="1"/>
  <c r="I20" i="42"/>
  <c r="H20" i="42"/>
  <c r="H21" i="42" s="1"/>
  <c r="O22" i="42" s="1"/>
  <c r="G20" i="42"/>
  <c r="AH18" i="42"/>
  <c r="AG18" i="42"/>
  <c r="AF18" i="42"/>
  <c r="AE18" i="42"/>
  <c r="AD18" i="42"/>
  <c r="AC18" i="42"/>
  <c r="AB18" i="42"/>
  <c r="AA18" i="42"/>
  <c r="Z18" i="42"/>
  <c r="Y18" i="42"/>
  <c r="X18" i="42"/>
  <c r="W18" i="42"/>
  <c r="V18" i="42"/>
  <c r="U18" i="42"/>
  <c r="T18" i="42"/>
  <c r="S18" i="42"/>
  <c r="R18" i="42"/>
  <c r="Q18" i="42"/>
  <c r="P18" i="42"/>
  <c r="O18" i="42"/>
  <c r="N18" i="42"/>
  <c r="M18" i="42"/>
  <c r="L18" i="42"/>
  <c r="K18" i="42"/>
  <c r="J18" i="42"/>
  <c r="I18" i="42"/>
  <c r="H18" i="42"/>
  <c r="G18" i="42"/>
  <c r="AH16" i="42"/>
  <c r="AG16" i="42"/>
  <c r="AF16" i="42"/>
  <c r="AE16" i="42"/>
  <c r="AD16" i="42"/>
  <c r="AC16" i="42"/>
  <c r="AB16" i="42"/>
  <c r="AA16" i="42"/>
  <c r="Z16" i="42"/>
  <c r="Y16" i="42"/>
  <c r="X16" i="42"/>
  <c r="W16" i="42"/>
  <c r="V16" i="42"/>
  <c r="U16" i="42"/>
  <c r="T16" i="42"/>
  <c r="S16" i="42"/>
  <c r="R16" i="42"/>
  <c r="Q16" i="42"/>
  <c r="P16" i="42"/>
  <c r="O16" i="42"/>
  <c r="N16" i="42"/>
  <c r="M16" i="42"/>
  <c r="L16" i="42"/>
  <c r="K16" i="42"/>
  <c r="J16" i="42"/>
  <c r="I16" i="42"/>
  <c r="H16" i="42"/>
  <c r="G16" i="42"/>
  <c r="AK39" i="40"/>
  <c r="AJ39" i="40"/>
  <c r="AI39" i="40"/>
  <c r="AH39" i="40"/>
  <c r="AG39" i="40"/>
  <c r="AF39" i="40"/>
  <c r="AE39" i="40"/>
  <c r="AD39" i="40"/>
  <c r="AC39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AK32" i="40"/>
  <c r="AJ32" i="40"/>
  <c r="AI32" i="40"/>
  <c r="AH32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AK31" i="40"/>
  <c r="AJ31" i="40"/>
  <c r="AI31" i="40"/>
  <c r="AH31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AK30" i="40"/>
  <c r="AJ30" i="40"/>
  <c r="AI30" i="40"/>
  <c r="AH30" i="40"/>
  <c r="AG30" i="40"/>
  <c r="AF30" i="40"/>
  <c r="AE30" i="40"/>
  <c r="AD30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AK29" i="40"/>
  <c r="AJ29" i="40"/>
  <c r="AI29" i="40"/>
  <c r="AH29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AK28" i="40"/>
  <c r="AJ28" i="40"/>
  <c r="AI28" i="40"/>
  <c r="AH28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AK27" i="40"/>
  <c r="AJ27" i="40"/>
  <c r="AI27" i="40"/>
  <c r="AH27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AK26" i="40"/>
  <c r="AJ26" i="40"/>
  <c r="AI26" i="40"/>
  <c r="AH26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AK24" i="40"/>
  <c r="AJ24" i="40"/>
  <c r="AI24" i="40"/>
  <c r="AH24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AK20" i="40"/>
  <c r="M22" i="42" s="1"/>
  <c r="AJ20" i="40"/>
  <c r="AI20" i="40"/>
  <c r="AH20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G21" i="40" s="1"/>
  <c r="N22" i="40" s="1"/>
  <c r="AK18" i="40"/>
  <c r="AJ18" i="40"/>
  <c r="AI18" i="40"/>
  <c r="AH18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AK16" i="40"/>
  <c r="AJ16" i="40"/>
  <c r="AI16" i="40"/>
  <c r="AH16" i="40"/>
  <c r="AG16" i="40"/>
  <c r="AF16" i="40"/>
  <c r="AE16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AK39" i="39"/>
  <c r="AJ39" i="39"/>
  <c r="AI39" i="39"/>
  <c r="AH39" i="39"/>
  <c r="AG39" i="39"/>
  <c r="AF39" i="39"/>
  <c r="AE39" i="39"/>
  <c r="AD39" i="39"/>
  <c r="AC39" i="39"/>
  <c r="AB39" i="39"/>
  <c r="AA39" i="39"/>
  <c r="Z39" i="39"/>
  <c r="Y39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AK32" i="39"/>
  <c r="AJ32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AK31" i="39"/>
  <c r="AJ31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AK30" i="39"/>
  <c r="AJ30" i="39"/>
  <c r="AI30" i="39"/>
  <c r="AH30" i="39"/>
  <c r="AG30" i="39"/>
  <c r="AF30" i="39"/>
  <c r="AE30" i="39"/>
  <c r="AD30" i="39"/>
  <c r="AC30" i="39"/>
  <c r="AB30" i="39"/>
  <c r="AA30" i="39"/>
  <c r="Z30" i="39"/>
  <c r="Y30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AK26" i="39"/>
  <c r="AJ26" i="39"/>
  <c r="AI26" i="39"/>
  <c r="AH26" i="39"/>
  <c r="AG26" i="39"/>
  <c r="AF26" i="39"/>
  <c r="AE26" i="39"/>
  <c r="AD26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AK24" i="39"/>
  <c r="AJ24" i="39"/>
  <c r="AI24" i="39"/>
  <c r="AH24" i="39"/>
  <c r="AG24" i="39"/>
  <c r="AF24" i="39"/>
  <c r="AE24" i="39"/>
  <c r="AD24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AK20" i="39"/>
  <c r="M22" i="40" s="1"/>
  <c r="AJ20" i="39"/>
  <c r="AI20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G21" i="39" s="1"/>
  <c r="N22" i="39" s="1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AK40" i="38"/>
  <c r="AK39" i="38"/>
  <c r="AJ39" i="38"/>
  <c r="AI39" i="38"/>
  <c r="AH39" i="38"/>
  <c r="AG39" i="38"/>
  <c r="AF39" i="38"/>
  <c r="AE39" i="38"/>
  <c r="AD39" i="38"/>
  <c r="AC39" i="38"/>
  <c r="AB39" i="38"/>
  <c r="AA39" i="38"/>
  <c r="Z39" i="38"/>
  <c r="Y39" i="38"/>
  <c r="X39" i="38"/>
  <c r="W39" i="38"/>
  <c r="V39" i="38"/>
  <c r="U39" i="38"/>
  <c r="T39" i="38"/>
  <c r="S39" i="38"/>
  <c r="R39" i="38"/>
  <c r="Q39" i="38"/>
  <c r="P39" i="38"/>
  <c r="O39" i="38"/>
  <c r="N39" i="38"/>
  <c r="M39" i="38"/>
  <c r="L39" i="38"/>
  <c r="K39" i="38"/>
  <c r="J39" i="38"/>
  <c r="I39" i="38"/>
  <c r="H39" i="38"/>
  <c r="G39" i="38"/>
  <c r="AJ32" i="38"/>
  <c r="AI32" i="38"/>
  <c r="AH32" i="38"/>
  <c r="AG32" i="38"/>
  <c r="AF32" i="38"/>
  <c r="AE32" i="38"/>
  <c r="AD32" i="38"/>
  <c r="AC32" i="38"/>
  <c r="AB32" i="38"/>
  <c r="AA32" i="38"/>
  <c r="Z32" i="38"/>
  <c r="Y32" i="38"/>
  <c r="X32" i="38"/>
  <c r="W32" i="38"/>
  <c r="V32" i="38"/>
  <c r="U32" i="38"/>
  <c r="T32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G32" i="38"/>
  <c r="AJ31" i="38"/>
  <c r="AI31" i="38"/>
  <c r="AH31" i="38"/>
  <c r="AG31" i="38"/>
  <c r="AF31" i="38"/>
  <c r="AE31" i="38"/>
  <c r="AD31" i="38"/>
  <c r="AC31" i="38"/>
  <c r="AB31" i="38"/>
  <c r="AA31" i="38"/>
  <c r="Z31" i="38"/>
  <c r="Y31" i="38"/>
  <c r="X31" i="38"/>
  <c r="W31" i="38"/>
  <c r="V31" i="38"/>
  <c r="U31" i="38"/>
  <c r="T31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G31" i="38"/>
  <c r="AJ30" i="38"/>
  <c r="AI30" i="38"/>
  <c r="AH30" i="38"/>
  <c r="AG30" i="38"/>
  <c r="AF30" i="38"/>
  <c r="AE30" i="38"/>
  <c r="AD30" i="38"/>
  <c r="AC30" i="38"/>
  <c r="AB30" i="38"/>
  <c r="AA30" i="38"/>
  <c r="Z30" i="38"/>
  <c r="Y30" i="38"/>
  <c r="X30" i="38"/>
  <c r="W30" i="38"/>
  <c r="V30" i="38"/>
  <c r="U30" i="38"/>
  <c r="T30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G30" i="38"/>
  <c r="AJ29" i="38"/>
  <c r="AI29" i="38"/>
  <c r="AH29" i="38"/>
  <c r="AG29" i="38"/>
  <c r="AF29" i="38"/>
  <c r="AE29" i="38"/>
  <c r="AD29" i="38"/>
  <c r="AC29" i="38"/>
  <c r="AB29" i="38"/>
  <c r="AA29" i="38"/>
  <c r="Z29" i="38"/>
  <c r="Y29" i="38"/>
  <c r="X29" i="38"/>
  <c r="W29" i="38"/>
  <c r="V29" i="38"/>
  <c r="U29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AJ28" i="38"/>
  <c r="AI28" i="38"/>
  <c r="AH28" i="38"/>
  <c r="AG28" i="38"/>
  <c r="AF28" i="38"/>
  <c r="AE28" i="38"/>
  <c r="AD28" i="38"/>
  <c r="AC28" i="38"/>
  <c r="AB28" i="38"/>
  <c r="AA28" i="38"/>
  <c r="Z28" i="38"/>
  <c r="Y28" i="38"/>
  <c r="X28" i="38"/>
  <c r="W28" i="38"/>
  <c r="V28" i="38"/>
  <c r="U28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28" i="38"/>
  <c r="AJ27" i="38"/>
  <c r="AI27" i="38"/>
  <c r="AH27" i="38"/>
  <c r="AG27" i="38"/>
  <c r="AF27" i="38"/>
  <c r="AE27" i="38"/>
  <c r="AD27" i="38"/>
  <c r="AC27" i="38"/>
  <c r="AB27" i="38"/>
  <c r="AA27" i="38"/>
  <c r="Z27" i="38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AJ26" i="38"/>
  <c r="AI26" i="38"/>
  <c r="AH26" i="38"/>
  <c r="AG26" i="38"/>
  <c r="AF26" i="38"/>
  <c r="AE26" i="38"/>
  <c r="AD26" i="38"/>
  <c r="AC26" i="38"/>
  <c r="AB26" i="38"/>
  <c r="AA26" i="38"/>
  <c r="Z26" i="38"/>
  <c r="Y26" i="38"/>
  <c r="X26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AJ24" i="38"/>
  <c r="AI24" i="38"/>
  <c r="AH24" i="38"/>
  <c r="AG24" i="38"/>
  <c r="AF24" i="38"/>
  <c r="AE24" i="38"/>
  <c r="AD24" i="38"/>
  <c r="AC24" i="38"/>
  <c r="AB24" i="38"/>
  <c r="AA24" i="38"/>
  <c r="Z24" i="38"/>
  <c r="Y24" i="38"/>
  <c r="X24" i="38"/>
  <c r="W24" i="38"/>
  <c r="V24" i="38"/>
  <c r="U24" i="38"/>
  <c r="T24" i="38"/>
  <c r="S24" i="38"/>
  <c r="R24" i="38"/>
  <c r="Q24" i="38"/>
  <c r="P24" i="38"/>
  <c r="O24" i="38"/>
  <c r="N24" i="38"/>
  <c r="M24" i="38"/>
  <c r="L24" i="38"/>
  <c r="K24" i="38"/>
  <c r="J24" i="38"/>
  <c r="I24" i="38"/>
  <c r="H24" i="38"/>
  <c r="G24" i="38"/>
  <c r="AJ20" i="38"/>
  <c r="AI20" i="38"/>
  <c r="AH20" i="38"/>
  <c r="AG20" i="38"/>
  <c r="AF20" i="38"/>
  <c r="AE20" i="38"/>
  <c r="AD20" i="38"/>
  <c r="AC20" i="38"/>
  <c r="AB20" i="38"/>
  <c r="AA20" i="38"/>
  <c r="Z20" i="38"/>
  <c r="Y20" i="38"/>
  <c r="X20" i="38"/>
  <c r="W20" i="38"/>
  <c r="V20" i="38"/>
  <c r="U20" i="38"/>
  <c r="T20" i="38"/>
  <c r="S20" i="38"/>
  <c r="R20" i="38"/>
  <c r="Q20" i="38"/>
  <c r="P20" i="38"/>
  <c r="O20" i="38"/>
  <c r="N20" i="38"/>
  <c r="M20" i="38"/>
  <c r="L20" i="38"/>
  <c r="K20" i="38"/>
  <c r="J20" i="38"/>
  <c r="I20" i="38"/>
  <c r="H20" i="38"/>
  <c r="G20" i="38"/>
  <c r="AJ18" i="38"/>
  <c r="AI18" i="38"/>
  <c r="AH18" i="38"/>
  <c r="AG18" i="38"/>
  <c r="AF18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S18" i="38"/>
  <c r="R18" i="38"/>
  <c r="Q18" i="38"/>
  <c r="P18" i="38"/>
  <c r="O18" i="38"/>
  <c r="N18" i="38"/>
  <c r="M18" i="38"/>
  <c r="L18" i="38"/>
  <c r="K18" i="38"/>
  <c r="J18" i="38"/>
  <c r="I18" i="38"/>
  <c r="H18" i="38"/>
  <c r="G18" i="38"/>
  <c r="AJ16" i="38"/>
  <c r="AI16" i="38"/>
  <c r="AH16" i="38"/>
  <c r="AG16" i="38"/>
  <c r="AF16" i="38"/>
  <c r="AE16" i="38"/>
  <c r="AD16" i="38"/>
  <c r="AC16" i="38"/>
  <c r="AB16" i="38"/>
  <c r="AA16" i="38"/>
  <c r="Z16" i="38"/>
  <c r="Y16" i="38"/>
  <c r="X16" i="38"/>
  <c r="W16" i="38"/>
  <c r="V16" i="38"/>
  <c r="U16" i="38"/>
  <c r="T16" i="38"/>
  <c r="S16" i="38"/>
  <c r="R16" i="38"/>
  <c r="Q16" i="38"/>
  <c r="P16" i="38"/>
  <c r="O16" i="38"/>
  <c r="N16" i="38"/>
  <c r="M16" i="38"/>
  <c r="L16" i="38"/>
  <c r="K16" i="38"/>
  <c r="J16" i="38"/>
  <c r="I16" i="38"/>
  <c r="H16" i="38"/>
  <c r="G16" i="38"/>
  <c r="AK39" i="37"/>
  <c r="AJ39" i="37"/>
  <c r="AI39" i="37"/>
  <c r="AH39" i="37"/>
  <c r="AG39" i="37"/>
  <c r="AF39" i="37"/>
  <c r="AE39" i="37"/>
  <c r="AD39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AK32" i="37"/>
  <c r="AJ32" i="37"/>
  <c r="AI32" i="37"/>
  <c r="AH32" i="37"/>
  <c r="AG32" i="37"/>
  <c r="AF32" i="37"/>
  <c r="AE32" i="37"/>
  <c r="AD32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AK31" i="37"/>
  <c r="AJ31" i="37"/>
  <c r="AI31" i="37"/>
  <c r="AH31" i="37"/>
  <c r="AG31" i="37"/>
  <c r="AF31" i="37"/>
  <c r="AE31" i="37"/>
  <c r="AD31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AK30" i="37"/>
  <c r="AJ30" i="37"/>
  <c r="AI30" i="37"/>
  <c r="AH30" i="37"/>
  <c r="AG30" i="37"/>
  <c r="AF30" i="37"/>
  <c r="AE30" i="37"/>
  <c r="AD30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AK29" i="37"/>
  <c r="AJ29" i="37"/>
  <c r="AI29" i="37"/>
  <c r="AH29" i="37"/>
  <c r="AG29" i="37"/>
  <c r="AF29" i="37"/>
  <c r="AE29" i="37"/>
  <c r="AD29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AK28" i="37"/>
  <c r="AJ28" i="37"/>
  <c r="AI28" i="37"/>
  <c r="AH28" i="37"/>
  <c r="AG28" i="37"/>
  <c r="AF28" i="37"/>
  <c r="AE28" i="37"/>
  <c r="AD28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AK27" i="37"/>
  <c r="AJ27" i="37"/>
  <c r="AI27" i="37"/>
  <c r="AH27" i="37"/>
  <c r="AG27" i="37"/>
  <c r="AF27" i="37"/>
  <c r="AE27" i="37"/>
  <c r="AD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AK26" i="37"/>
  <c r="AJ26" i="37"/>
  <c r="AI26" i="37"/>
  <c r="AH26" i="37"/>
  <c r="AG26" i="37"/>
  <c r="AF26" i="37"/>
  <c r="AE26" i="37"/>
  <c r="AD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AK24" i="37"/>
  <c r="AJ24" i="37"/>
  <c r="AI24" i="37"/>
  <c r="AH24" i="37"/>
  <c r="AG24" i="37"/>
  <c r="AF24" i="37"/>
  <c r="AE24" i="37"/>
  <c r="AD24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AK20" i="37"/>
  <c r="AK34" i="37" s="1"/>
  <c r="AJ20" i="37"/>
  <c r="AI20" i="37"/>
  <c r="AH20" i="37"/>
  <c r="AG20" i="37"/>
  <c r="AF20" i="37"/>
  <c r="AE20" i="37"/>
  <c r="AD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G21" i="37" s="1"/>
  <c r="AK18" i="37"/>
  <c r="AJ18" i="37"/>
  <c r="AI18" i="37"/>
  <c r="AH18" i="37"/>
  <c r="AG18" i="37"/>
  <c r="AF18" i="37"/>
  <c r="AE18" i="37"/>
  <c r="AD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AK16" i="37"/>
  <c r="AJ16" i="37"/>
  <c r="AI16" i="37"/>
  <c r="AH16" i="37"/>
  <c r="AG16" i="37"/>
  <c r="AF16" i="37"/>
  <c r="AE16" i="37"/>
  <c r="AD16" i="37"/>
  <c r="AC16" i="37"/>
  <c r="AB16" i="37"/>
  <c r="AA16" i="37"/>
  <c r="Z16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AK40" i="36"/>
  <c r="AK39" i="36"/>
  <c r="AJ39" i="36"/>
  <c r="AI39" i="36"/>
  <c r="AH39" i="36"/>
  <c r="AG39" i="36"/>
  <c r="AF39" i="36"/>
  <c r="AE39" i="36"/>
  <c r="AD39" i="36"/>
  <c r="AC39" i="36"/>
  <c r="AB39" i="36"/>
  <c r="AA39" i="36"/>
  <c r="Z39" i="36"/>
  <c r="Y39" i="36"/>
  <c r="X39" i="36"/>
  <c r="W39" i="36"/>
  <c r="V39" i="36"/>
  <c r="U39" i="36"/>
  <c r="T39" i="36"/>
  <c r="S39" i="36"/>
  <c r="R39" i="36"/>
  <c r="Q39" i="36"/>
  <c r="P39" i="36"/>
  <c r="O39" i="36"/>
  <c r="N39" i="36"/>
  <c r="M39" i="36"/>
  <c r="L39" i="36"/>
  <c r="K39" i="36"/>
  <c r="J39" i="36"/>
  <c r="I39" i="36"/>
  <c r="H39" i="36"/>
  <c r="G39" i="36"/>
  <c r="AJ32" i="36"/>
  <c r="AI32" i="36"/>
  <c r="AH32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AJ31" i="36"/>
  <c r="AI31" i="36"/>
  <c r="AH31" i="36"/>
  <c r="AG31" i="36"/>
  <c r="AF31" i="36"/>
  <c r="AE31" i="36"/>
  <c r="AD31" i="36"/>
  <c r="AC31" i="36"/>
  <c r="AB31" i="36"/>
  <c r="AA31" i="36"/>
  <c r="Z31" i="36"/>
  <c r="Y31" i="36"/>
  <c r="X31" i="36"/>
  <c r="W31" i="36"/>
  <c r="V31" i="36"/>
  <c r="U31" i="36"/>
  <c r="T31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31" i="36"/>
  <c r="AJ30" i="36"/>
  <c r="AI30" i="36"/>
  <c r="AH30" i="36"/>
  <c r="AG30" i="36"/>
  <c r="AF30" i="36"/>
  <c r="AE30" i="36"/>
  <c r="AD30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AJ29" i="36"/>
  <c r="AI29" i="36"/>
  <c r="AH29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AJ28" i="36"/>
  <c r="AI28" i="36"/>
  <c r="AH28" i="36"/>
  <c r="AG28" i="36"/>
  <c r="AF28" i="36"/>
  <c r="AE28" i="36"/>
  <c r="AD28" i="36"/>
  <c r="AC28" i="36"/>
  <c r="AB28" i="36"/>
  <c r="AA28" i="36"/>
  <c r="Z28" i="36"/>
  <c r="Y28" i="36"/>
  <c r="X28" i="36"/>
  <c r="W28" i="36"/>
  <c r="V28" i="36"/>
  <c r="U28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AJ27" i="36"/>
  <c r="AI27" i="36"/>
  <c r="AH27" i="36"/>
  <c r="AG27" i="36"/>
  <c r="AF27" i="36"/>
  <c r="AE27" i="36"/>
  <c r="AD27" i="36"/>
  <c r="AC27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AJ26" i="36"/>
  <c r="AI26" i="36"/>
  <c r="AH26" i="36"/>
  <c r="AG26" i="36"/>
  <c r="AF26" i="36"/>
  <c r="AE26" i="36"/>
  <c r="AD26" i="36"/>
  <c r="AC26" i="36"/>
  <c r="AB26" i="36"/>
  <c r="AA26" i="36"/>
  <c r="Z26" i="36"/>
  <c r="Y26" i="36"/>
  <c r="X26" i="36"/>
  <c r="W26" i="36"/>
  <c r="V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AJ24" i="36"/>
  <c r="AI24" i="36"/>
  <c r="AH24" i="36"/>
  <c r="AG24" i="36"/>
  <c r="AF24" i="36"/>
  <c r="AE24" i="36"/>
  <c r="AD24" i="36"/>
  <c r="AC24" i="36"/>
  <c r="AB24" i="36"/>
  <c r="AA24" i="36"/>
  <c r="Z24" i="36"/>
  <c r="Y24" i="36"/>
  <c r="X24" i="36"/>
  <c r="W24" i="36"/>
  <c r="V24" i="36"/>
  <c r="U24" i="36"/>
  <c r="T24" i="36"/>
  <c r="S24" i="36"/>
  <c r="R24" i="36"/>
  <c r="Q24" i="36"/>
  <c r="P24" i="36"/>
  <c r="O24" i="36"/>
  <c r="N24" i="36"/>
  <c r="M24" i="36"/>
  <c r="L24" i="36"/>
  <c r="K24" i="36"/>
  <c r="J24" i="36"/>
  <c r="I24" i="36"/>
  <c r="H24" i="36"/>
  <c r="G24" i="36"/>
  <c r="AJ20" i="36"/>
  <c r="AI20" i="36"/>
  <c r="AH20" i="36"/>
  <c r="AG20" i="36"/>
  <c r="AF20" i="36"/>
  <c r="AE20" i="36"/>
  <c r="AD20" i="36"/>
  <c r="AC20" i="36"/>
  <c r="AB20" i="36"/>
  <c r="AA20" i="36"/>
  <c r="Z20" i="36"/>
  <c r="Y20" i="36"/>
  <c r="X20" i="36"/>
  <c r="W20" i="36"/>
  <c r="V20" i="36"/>
  <c r="U20" i="36"/>
  <c r="T20" i="36"/>
  <c r="S20" i="36"/>
  <c r="R20" i="36"/>
  <c r="Q20" i="36"/>
  <c r="P20" i="36"/>
  <c r="O20" i="36"/>
  <c r="N20" i="36"/>
  <c r="M20" i="36"/>
  <c r="L20" i="36"/>
  <c r="K20" i="36"/>
  <c r="J20" i="36"/>
  <c r="I20" i="36"/>
  <c r="H20" i="36"/>
  <c r="G20" i="36"/>
  <c r="AJ18" i="36"/>
  <c r="AI18" i="36"/>
  <c r="AH18" i="36"/>
  <c r="AG18" i="36"/>
  <c r="AF18" i="36"/>
  <c r="AE18" i="36"/>
  <c r="AD18" i="36"/>
  <c r="AC18" i="36"/>
  <c r="AB18" i="36"/>
  <c r="AA18" i="36"/>
  <c r="Z18" i="36"/>
  <c r="Y18" i="36"/>
  <c r="X18" i="36"/>
  <c r="W18" i="36"/>
  <c r="V18" i="36"/>
  <c r="U18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AJ16" i="36"/>
  <c r="AI16" i="36"/>
  <c r="AH16" i="36"/>
  <c r="AG16" i="36"/>
  <c r="AF16" i="36"/>
  <c r="AE16" i="36"/>
  <c r="AD16" i="36"/>
  <c r="AC16" i="36"/>
  <c r="AB16" i="36"/>
  <c r="AA16" i="36"/>
  <c r="Z16" i="36"/>
  <c r="Y16" i="36"/>
  <c r="X16" i="36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AK39" i="35"/>
  <c r="AJ39" i="35"/>
  <c r="AI39" i="35"/>
  <c r="AH39" i="35"/>
  <c r="AG39" i="35"/>
  <c r="AF39" i="35"/>
  <c r="AE39" i="35"/>
  <c r="AD39" i="35"/>
  <c r="AC39" i="35"/>
  <c r="AB39" i="35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M39" i="35"/>
  <c r="L39" i="35"/>
  <c r="K39" i="35"/>
  <c r="J39" i="35"/>
  <c r="I39" i="35"/>
  <c r="H39" i="35"/>
  <c r="G39" i="35"/>
  <c r="AK32" i="35"/>
  <c r="AJ32" i="35"/>
  <c r="AI32" i="35"/>
  <c r="AH32" i="35"/>
  <c r="AG32" i="35"/>
  <c r="AF32" i="35"/>
  <c r="AE32" i="35"/>
  <c r="AD32" i="35"/>
  <c r="AC32" i="35"/>
  <c r="AB32" i="35"/>
  <c r="AA32" i="35"/>
  <c r="Z32" i="35"/>
  <c r="Y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AK31" i="35"/>
  <c r="AJ31" i="35"/>
  <c r="AI31" i="35"/>
  <c r="AH31" i="35"/>
  <c r="AG31" i="35"/>
  <c r="AF31" i="35"/>
  <c r="AE31" i="35"/>
  <c r="AD31" i="35"/>
  <c r="AC31" i="35"/>
  <c r="AB31" i="35"/>
  <c r="AA31" i="35"/>
  <c r="Z31" i="35"/>
  <c r="Y31" i="35"/>
  <c r="X31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AK30" i="35"/>
  <c r="AJ30" i="35"/>
  <c r="AI30" i="35"/>
  <c r="AH30" i="35"/>
  <c r="AG30" i="35"/>
  <c r="AF30" i="35"/>
  <c r="AE30" i="35"/>
  <c r="AD30" i="35"/>
  <c r="AC30" i="35"/>
  <c r="AB30" i="35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AK29" i="35"/>
  <c r="AJ29" i="35"/>
  <c r="AI29" i="35"/>
  <c r="AH29" i="35"/>
  <c r="AG29" i="35"/>
  <c r="AF29" i="35"/>
  <c r="AE29" i="35"/>
  <c r="AD29" i="35"/>
  <c r="AC29" i="35"/>
  <c r="AB29" i="35"/>
  <c r="AA29" i="35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AK28" i="35"/>
  <c r="AJ28" i="35"/>
  <c r="AI28" i="35"/>
  <c r="AH28" i="35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AK27" i="35"/>
  <c r="AJ27" i="35"/>
  <c r="AI27" i="35"/>
  <c r="AH27" i="35"/>
  <c r="AG27" i="35"/>
  <c r="AF27" i="35"/>
  <c r="AE27" i="35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AK26" i="35"/>
  <c r="AJ26" i="35"/>
  <c r="AI26" i="35"/>
  <c r="AH26" i="35"/>
  <c r="AG26" i="35"/>
  <c r="AF26" i="35"/>
  <c r="AE26" i="35"/>
  <c r="AD26" i="35"/>
  <c r="AC26" i="35"/>
  <c r="AB26" i="35"/>
  <c r="AA26" i="35"/>
  <c r="Z26" i="35"/>
  <c r="Y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AK24" i="35"/>
  <c r="AJ24" i="35"/>
  <c r="AI24" i="35"/>
  <c r="AH24" i="35"/>
  <c r="AG24" i="35"/>
  <c r="AF24" i="35"/>
  <c r="AE24" i="35"/>
  <c r="AD24" i="35"/>
  <c r="AC24" i="35"/>
  <c r="AB24" i="35"/>
  <c r="AA24" i="35"/>
  <c r="Z24" i="35"/>
  <c r="Y24" i="35"/>
  <c r="X24" i="35"/>
  <c r="W24" i="35"/>
  <c r="V24" i="35"/>
  <c r="U24" i="35"/>
  <c r="T24" i="35"/>
  <c r="S24" i="35"/>
  <c r="R24" i="35"/>
  <c r="Q24" i="35"/>
  <c r="P24" i="35"/>
  <c r="O24" i="35"/>
  <c r="N24" i="35"/>
  <c r="M24" i="35"/>
  <c r="L24" i="35"/>
  <c r="K24" i="35"/>
  <c r="J24" i="35"/>
  <c r="I24" i="35"/>
  <c r="H24" i="35"/>
  <c r="G24" i="35"/>
  <c r="AK20" i="35"/>
  <c r="M22" i="36" s="1"/>
  <c r="AJ20" i="35"/>
  <c r="AI20" i="35"/>
  <c r="AH20" i="35"/>
  <c r="AG20" i="35"/>
  <c r="AF20" i="35"/>
  <c r="AE20" i="35"/>
  <c r="AD20" i="35"/>
  <c r="AC20" i="35"/>
  <c r="AB20" i="35"/>
  <c r="AA20" i="35"/>
  <c r="Z20" i="35"/>
  <c r="Y20" i="35"/>
  <c r="X20" i="35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G21" i="35" s="1"/>
  <c r="AK18" i="35"/>
  <c r="AJ18" i="35"/>
  <c r="AI18" i="35"/>
  <c r="AH18" i="35"/>
  <c r="AG18" i="35"/>
  <c r="AF18" i="35"/>
  <c r="AE18" i="35"/>
  <c r="AD18" i="35"/>
  <c r="AC18" i="35"/>
  <c r="AB18" i="35"/>
  <c r="AA18" i="35"/>
  <c r="Z18" i="35"/>
  <c r="Y18" i="35"/>
  <c r="X18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AK16" i="35"/>
  <c r="AJ16" i="35"/>
  <c r="AI16" i="35"/>
  <c r="AH16" i="35"/>
  <c r="AG16" i="35"/>
  <c r="AF16" i="35"/>
  <c r="AE16" i="35"/>
  <c r="AD16" i="35"/>
  <c r="AC16" i="35"/>
  <c r="AB16" i="35"/>
  <c r="AA16" i="35"/>
  <c r="Z16" i="35"/>
  <c r="Y16" i="35"/>
  <c r="X16" i="35"/>
  <c r="W16" i="35"/>
  <c r="V16" i="35"/>
  <c r="U16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AK39" i="33"/>
  <c r="AJ39" i="33"/>
  <c r="AI39" i="33"/>
  <c r="AH39" i="33"/>
  <c r="AG39" i="33"/>
  <c r="AF39" i="33"/>
  <c r="AE39" i="33"/>
  <c r="AD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AK32" i="33"/>
  <c r="AJ32" i="33"/>
  <c r="AI32" i="33"/>
  <c r="AH32" i="33"/>
  <c r="AG32" i="33"/>
  <c r="AF32" i="33"/>
  <c r="AE32" i="33"/>
  <c r="AD32" i="33"/>
  <c r="AC32" i="33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AK31" i="33"/>
  <c r="AJ31" i="33"/>
  <c r="AI31" i="33"/>
  <c r="AH31" i="33"/>
  <c r="AG31" i="33"/>
  <c r="AF31" i="33"/>
  <c r="AE31" i="33"/>
  <c r="AD31" i="33"/>
  <c r="AC31" i="33"/>
  <c r="AB31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AK29" i="33"/>
  <c r="AJ29" i="33"/>
  <c r="AI29" i="33"/>
  <c r="AH29" i="33"/>
  <c r="AG29" i="33"/>
  <c r="AF29" i="33"/>
  <c r="AE29" i="33"/>
  <c r="AD29" i="33"/>
  <c r="AC29" i="33"/>
  <c r="AB29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AK28" i="33"/>
  <c r="AJ28" i="33"/>
  <c r="AI28" i="33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AK27" i="33"/>
  <c r="AJ27" i="33"/>
  <c r="AI27" i="33"/>
  <c r="AH27" i="33"/>
  <c r="AG27" i="33"/>
  <c r="AF27" i="33"/>
  <c r="AE27" i="33"/>
  <c r="AD27" i="33"/>
  <c r="AC27" i="33"/>
  <c r="AB27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AK20" i="33"/>
  <c r="M22" i="35" s="1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G21" i="33" s="1"/>
  <c r="AK18" i="33"/>
  <c r="AJ18" i="33"/>
  <c r="AI18" i="33"/>
  <c r="AH18" i="33"/>
  <c r="AG18" i="33"/>
  <c r="AF18" i="33"/>
  <c r="AE18" i="33"/>
  <c r="AD18" i="33"/>
  <c r="AC18" i="33"/>
  <c r="AB18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AK16" i="33"/>
  <c r="AJ16" i="33"/>
  <c r="AI16" i="33"/>
  <c r="AH16" i="33"/>
  <c r="AG16" i="33"/>
  <c r="AF16" i="33"/>
  <c r="AE16" i="33"/>
  <c r="AD16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AK39" i="32"/>
  <c r="AJ39" i="32"/>
  <c r="AI39" i="32"/>
  <c r="AH39" i="32"/>
  <c r="AG39" i="32"/>
  <c r="AF39" i="32"/>
  <c r="AE39" i="32"/>
  <c r="AD39" i="32"/>
  <c r="AC39" i="32"/>
  <c r="AB39" i="32"/>
  <c r="AA39" i="32"/>
  <c r="Z39" i="32"/>
  <c r="Y39" i="32"/>
  <c r="X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AJ32" i="32"/>
  <c r="AI32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AJ31" i="32"/>
  <c r="AI31" i="32"/>
  <c r="AH31" i="32"/>
  <c r="AG31" i="32"/>
  <c r="AF31" i="32"/>
  <c r="AE31" i="32"/>
  <c r="AD31" i="32"/>
  <c r="AC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AJ20" i="32"/>
  <c r="AI20" i="32"/>
  <c r="AH20" i="32"/>
  <c r="AG20" i="32"/>
  <c r="AF20" i="32"/>
  <c r="AE20" i="32"/>
  <c r="AD20" i="32"/>
  <c r="AC20" i="32"/>
  <c r="AB20" i="32"/>
  <c r="AA20" i="32"/>
  <c r="Z20" i="32"/>
  <c r="Y20" i="32"/>
  <c r="X20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K20" i="32"/>
  <c r="J20" i="32"/>
  <c r="I20" i="32"/>
  <c r="H20" i="32"/>
  <c r="G20" i="32"/>
  <c r="AJ18" i="32"/>
  <c r="AI18" i="32"/>
  <c r="AH18" i="32"/>
  <c r="AG18" i="32"/>
  <c r="AF18" i="32"/>
  <c r="AE18" i="32"/>
  <c r="AD18" i="32"/>
  <c r="AC18" i="32"/>
  <c r="AB18" i="32"/>
  <c r="AA18" i="32"/>
  <c r="Z18" i="32"/>
  <c r="Y18" i="32"/>
  <c r="X18" i="32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AJ16" i="32"/>
  <c r="AI16" i="32"/>
  <c r="AH16" i="32"/>
  <c r="AG16" i="32"/>
  <c r="AF16" i="32"/>
  <c r="AE16" i="32"/>
  <c r="AD16" i="32"/>
  <c r="AC16" i="32"/>
  <c r="AB16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AK39" i="31"/>
  <c r="AJ39" i="31"/>
  <c r="AI39" i="31"/>
  <c r="AH39" i="31"/>
  <c r="AG39" i="31"/>
  <c r="AF39" i="31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AK32" i="31"/>
  <c r="AJ32" i="31"/>
  <c r="AI32" i="31"/>
  <c r="AH32" i="31"/>
  <c r="AG32" i="31"/>
  <c r="AF32" i="31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AK31" i="31"/>
  <c r="AJ31" i="31"/>
  <c r="AI31" i="31"/>
  <c r="AH31" i="31"/>
  <c r="AG31" i="31"/>
  <c r="AF31" i="31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AK29" i="31"/>
  <c r="AJ29" i="31"/>
  <c r="AI29" i="31"/>
  <c r="AH29" i="31"/>
  <c r="AG29" i="31"/>
  <c r="AF29" i="31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AK28" i="31"/>
  <c r="AJ28" i="31"/>
  <c r="AI28" i="31"/>
  <c r="AH28" i="31"/>
  <c r="AG28" i="31"/>
  <c r="AF28" i="31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AK27" i="31"/>
  <c r="AJ27" i="31"/>
  <c r="AI27" i="31"/>
  <c r="AH27" i="31"/>
  <c r="AG27" i="31"/>
  <c r="AF27" i="31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AK26" i="31"/>
  <c r="AJ26" i="31"/>
  <c r="AI26" i="31"/>
  <c r="AH26" i="31"/>
  <c r="AG26" i="31"/>
  <c r="AF26" i="31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AK24" i="31"/>
  <c r="AJ24" i="31"/>
  <c r="AI24" i="31"/>
  <c r="AH24" i="31"/>
  <c r="AG24" i="31"/>
  <c r="AF24" i="31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AK20" i="31"/>
  <c r="AK34" i="31" s="1"/>
  <c r="AJ20" i="31"/>
  <c r="AI20" i="31"/>
  <c r="AH20" i="31"/>
  <c r="AG20" i="31"/>
  <c r="AF20" i="31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G21" i="31" s="1"/>
  <c r="AK18" i="31"/>
  <c r="AJ18" i="31"/>
  <c r="AI18" i="31"/>
  <c r="AH18" i="31"/>
  <c r="AG18" i="31"/>
  <c r="AF18" i="31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AK16" i="31"/>
  <c r="AJ16" i="31"/>
  <c r="AI16" i="31"/>
  <c r="AH16" i="31"/>
  <c r="AG16" i="31"/>
  <c r="AF16" i="31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AK39" i="29"/>
  <c r="AJ39" i="29"/>
  <c r="AI39" i="29"/>
  <c r="AH39" i="29"/>
  <c r="AG39" i="29"/>
  <c r="AF39" i="29"/>
  <c r="AE39" i="29"/>
  <c r="AD39" i="29"/>
  <c r="AC39" i="29"/>
  <c r="AB39" i="29"/>
  <c r="AA39" i="29"/>
  <c r="Z39" i="29"/>
  <c r="Y39" i="29"/>
  <c r="X39" i="29"/>
  <c r="W39" i="29"/>
  <c r="V39" i="29"/>
  <c r="U39" i="29"/>
  <c r="T39" i="29"/>
  <c r="S39" i="29"/>
  <c r="R39" i="29"/>
  <c r="Q39" i="29"/>
  <c r="P39" i="29"/>
  <c r="O39" i="29"/>
  <c r="N39" i="29"/>
  <c r="M39" i="29"/>
  <c r="L39" i="29"/>
  <c r="K39" i="29"/>
  <c r="J39" i="29"/>
  <c r="I39" i="29"/>
  <c r="H39" i="29"/>
  <c r="G39" i="29"/>
  <c r="AK38" i="29"/>
  <c r="AJ32" i="29"/>
  <c r="AI32" i="29"/>
  <c r="AH32" i="29"/>
  <c r="AG32" i="29"/>
  <c r="AF32" i="29"/>
  <c r="AE32" i="29"/>
  <c r="AD32" i="29"/>
  <c r="AC32" i="29"/>
  <c r="AB32" i="29"/>
  <c r="AA32" i="29"/>
  <c r="Z32" i="29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AJ31" i="29"/>
  <c r="AI31" i="29"/>
  <c r="AH31" i="29"/>
  <c r="AG31" i="29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AJ30" i="29"/>
  <c r="AI30" i="29"/>
  <c r="AH30" i="29"/>
  <c r="AG30" i="29"/>
  <c r="AF30" i="29"/>
  <c r="AE30" i="29"/>
  <c r="AD30" i="29"/>
  <c r="AC30" i="29"/>
  <c r="AB30" i="29"/>
  <c r="AA30" i="29"/>
  <c r="Z30" i="29"/>
  <c r="Y30" i="29"/>
  <c r="X30" i="29"/>
  <c r="W30" i="29"/>
  <c r="V30" i="29"/>
  <c r="U30" i="29"/>
  <c r="T30" i="29"/>
  <c r="S30" i="29"/>
  <c r="R30" i="29"/>
  <c r="Q30" i="29"/>
  <c r="P30" i="29"/>
  <c r="O30" i="29"/>
  <c r="N30" i="29"/>
  <c r="M30" i="29"/>
  <c r="L30" i="29"/>
  <c r="K30" i="29"/>
  <c r="J30" i="29"/>
  <c r="I30" i="29"/>
  <c r="H30" i="29"/>
  <c r="G30" i="29"/>
  <c r="AJ29" i="29"/>
  <c r="AI29" i="29"/>
  <c r="AH29" i="29"/>
  <c r="AG29" i="29"/>
  <c r="AF29" i="29"/>
  <c r="AE29" i="29"/>
  <c r="AD29" i="29"/>
  <c r="AC29" i="29"/>
  <c r="AB29" i="29"/>
  <c r="AA29" i="29"/>
  <c r="Z29" i="29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AJ28" i="29"/>
  <c r="AI28" i="29"/>
  <c r="AH28" i="29"/>
  <c r="AG28" i="29"/>
  <c r="AF28" i="29"/>
  <c r="AE28" i="29"/>
  <c r="AD28" i="29"/>
  <c r="AC28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AJ27" i="29"/>
  <c r="AI27" i="29"/>
  <c r="AH27" i="29"/>
  <c r="AG27" i="29"/>
  <c r="AF27" i="29"/>
  <c r="AE27" i="29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AJ26" i="29"/>
  <c r="AI26" i="29"/>
  <c r="AH26" i="29"/>
  <c r="AG26" i="29"/>
  <c r="AF26" i="29"/>
  <c r="AE26" i="29"/>
  <c r="AD26" i="29"/>
  <c r="AC26" i="29"/>
  <c r="AB26" i="29"/>
  <c r="AA26" i="29"/>
  <c r="Z26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AJ24" i="29"/>
  <c r="AI24" i="29"/>
  <c r="AH24" i="29"/>
  <c r="AG24" i="29"/>
  <c r="AF24" i="29"/>
  <c r="AE24" i="29"/>
  <c r="AD24" i="29"/>
  <c r="AC24" i="29"/>
  <c r="AB24" i="29"/>
  <c r="AA24" i="29"/>
  <c r="Z24" i="29"/>
  <c r="Y24" i="29"/>
  <c r="X24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AJ20" i="29"/>
  <c r="AI20" i="29"/>
  <c r="AH20" i="29"/>
  <c r="AG20" i="29"/>
  <c r="AF20" i="29"/>
  <c r="AE20" i="29"/>
  <c r="AD20" i="29"/>
  <c r="AC20" i="29"/>
  <c r="AB20" i="29"/>
  <c r="AA20" i="29"/>
  <c r="Z20" i="29"/>
  <c r="Y20" i="29"/>
  <c r="X20" i="29"/>
  <c r="W20" i="29"/>
  <c r="V20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AJ18" i="29"/>
  <c r="AI18" i="29"/>
  <c r="AH18" i="29"/>
  <c r="AG18" i="29"/>
  <c r="AF18" i="29"/>
  <c r="AE18" i="29"/>
  <c r="AD18" i="29"/>
  <c r="AC18" i="29"/>
  <c r="AB18" i="29"/>
  <c r="AA18" i="29"/>
  <c r="Z18" i="29"/>
  <c r="Y18" i="29"/>
  <c r="X18" i="29"/>
  <c r="W18" i="29"/>
  <c r="V18" i="29"/>
  <c r="U18" i="29"/>
  <c r="T18" i="29"/>
  <c r="S18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AJ16" i="29"/>
  <c r="AI16" i="29"/>
  <c r="AH16" i="29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Q15" i="54"/>
  <c r="O15" i="54"/>
  <c r="T6" i="54"/>
  <c r="T5" i="54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AK24" i="27"/>
  <c r="AJ24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AK20" i="27"/>
  <c r="AK21" i="27" s="1"/>
  <c r="AJ20" i="27"/>
  <c r="AJ21" i="27" s="1"/>
  <c r="AI20" i="27"/>
  <c r="AI21" i="27" s="1"/>
  <c r="AH20" i="27"/>
  <c r="AH21" i="27" s="1"/>
  <c r="AG20" i="27"/>
  <c r="AG21" i="27" s="1"/>
  <c r="AF20" i="27"/>
  <c r="AF21" i="27" s="1"/>
  <c r="AE20" i="27"/>
  <c r="AE21" i="27" s="1"/>
  <c r="AD20" i="27"/>
  <c r="AD34" i="27" s="1"/>
  <c r="AC20" i="27"/>
  <c r="AC21" i="27" s="1"/>
  <c r="AB20" i="27"/>
  <c r="AB21" i="27" s="1"/>
  <c r="AA20" i="27"/>
  <c r="AA21" i="27" s="1"/>
  <c r="Z20" i="27"/>
  <c r="Z21" i="27" s="1"/>
  <c r="Y20" i="27"/>
  <c r="Y21" i="27" s="1"/>
  <c r="X20" i="27"/>
  <c r="X21" i="27" s="1"/>
  <c r="W20" i="27"/>
  <c r="W21" i="27" s="1"/>
  <c r="V20" i="27"/>
  <c r="V34" i="27" s="1"/>
  <c r="U20" i="27"/>
  <c r="U21" i="27" s="1"/>
  <c r="T20" i="27"/>
  <c r="T21" i="27" s="1"/>
  <c r="S20" i="27"/>
  <c r="S21" i="27" s="1"/>
  <c r="R20" i="27"/>
  <c r="R21" i="27" s="1"/>
  <c r="Q20" i="27"/>
  <c r="Q21" i="27" s="1"/>
  <c r="P20" i="27"/>
  <c r="P21" i="27" s="1"/>
  <c r="O20" i="27"/>
  <c r="O21" i="27" s="1"/>
  <c r="N20" i="27"/>
  <c r="N34" i="27" s="1"/>
  <c r="M20" i="27"/>
  <c r="M21" i="27" s="1"/>
  <c r="L20" i="27"/>
  <c r="L21" i="27" s="1"/>
  <c r="K20" i="27"/>
  <c r="K21" i="27" s="1"/>
  <c r="J20" i="27"/>
  <c r="J21" i="27" s="1"/>
  <c r="I20" i="27"/>
  <c r="I21" i="27" s="1"/>
  <c r="H20" i="27"/>
  <c r="H21" i="27" s="1"/>
  <c r="G20" i="27"/>
  <c r="G21" i="27" s="1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AK16" i="27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AK32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AK31" i="25"/>
  <c r="AJ31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AK30" i="25"/>
  <c r="AJ30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AK29" i="25"/>
  <c r="AJ29" i="25"/>
  <c r="AI29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AK28" i="25"/>
  <c r="AJ28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AK27" i="25"/>
  <c r="AJ27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AK26" i="25"/>
  <c r="AJ26" i="25"/>
  <c r="AI26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AK24" i="25"/>
  <c r="AK38" i="25" s="1"/>
  <c r="AJ24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AK20" i="25"/>
  <c r="AK21" i="25" s="1"/>
  <c r="AJ20" i="25"/>
  <c r="AJ21" i="25" s="1"/>
  <c r="AI20" i="25"/>
  <c r="AI21" i="25" s="1"/>
  <c r="AH20" i="25"/>
  <c r="M22" i="27" s="1"/>
  <c r="AG20" i="25"/>
  <c r="AG21" i="25" s="1"/>
  <c r="AF20" i="25"/>
  <c r="AF21" i="25" s="1"/>
  <c r="AE20" i="25"/>
  <c r="AE21" i="25" s="1"/>
  <c r="AD20" i="25"/>
  <c r="AD21" i="25" s="1"/>
  <c r="AK22" i="25" s="1"/>
  <c r="AC20" i="25"/>
  <c r="AC21" i="25" s="1"/>
  <c r="AB20" i="25"/>
  <c r="AB21" i="25" s="1"/>
  <c r="AA20" i="25"/>
  <c r="AA21" i="25" s="1"/>
  <c r="Z20" i="25"/>
  <c r="Z34" i="25" s="1"/>
  <c r="Y20" i="25"/>
  <c r="Y21" i="25" s="1"/>
  <c r="X20" i="25"/>
  <c r="X21" i="25" s="1"/>
  <c r="W20" i="25"/>
  <c r="W21" i="25" s="1"/>
  <c r="V20" i="25"/>
  <c r="V21" i="25" s="1"/>
  <c r="AC22" i="25" s="1"/>
  <c r="U20" i="25"/>
  <c r="U21" i="25" s="1"/>
  <c r="T20" i="25"/>
  <c r="T21" i="25" s="1"/>
  <c r="S20" i="25"/>
  <c r="S21" i="25" s="1"/>
  <c r="R20" i="25"/>
  <c r="R34" i="25" s="1"/>
  <c r="Q20" i="25"/>
  <c r="Q21" i="25" s="1"/>
  <c r="P20" i="25"/>
  <c r="P21" i="25" s="1"/>
  <c r="O20" i="25"/>
  <c r="O21" i="25" s="1"/>
  <c r="N20" i="25"/>
  <c r="N21" i="25" s="1"/>
  <c r="U22" i="25" s="1"/>
  <c r="M20" i="25"/>
  <c r="M21" i="25" s="1"/>
  <c r="L20" i="25"/>
  <c r="L21" i="25" s="1"/>
  <c r="K20" i="25"/>
  <c r="K21" i="25" s="1"/>
  <c r="J20" i="25"/>
  <c r="J34" i="25" s="1"/>
  <c r="I20" i="25"/>
  <c r="I21" i="25" s="1"/>
  <c r="H20" i="25"/>
  <c r="H21" i="25" s="1"/>
  <c r="G20" i="25"/>
  <c r="G21" i="25" s="1"/>
  <c r="AK18" i="25"/>
  <c r="AJ18" i="25"/>
  <c r="AI18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AK16" i="25"/>
  <c r="AJ16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AK20" i="23"/>
  <c r="AK21" i="23" s="1"/>
  <c r="AJ20" i="23"/>
  <c r="AJ21" i="23" s="1"/>
  <c r="AI20" i="23"/>
  <c r="AI21" i="23" s="1"/>
  <c r="AH20" i="23"/>
  <c r="AH21" i="23" s="1"/>
  <c r="AG20" i="23"/>
  <c r="AG21" i="23" s="1"/>
  <c r="AF20" i="23"/>
  <c r="AF21" i="23" s="1"/>
  <c r="AE20" i="23"/>
  <c r="AE21" i="23" s="1"/>
  <c r="AD20" i="23"/>
  <c r="AD34" i="23" s="1"/>
  <c r="AC20" i="23"/>
  <c r="AC21" i="23" s="1"/>
  <c r="AB20" i="23"/>
  <c r="AB21" i="23" s="1"/>
  <c r="AA20" i="23"/>
  <c r="AA21" i="23" s="1"/>
  <c r="Z20" i="23"/>
  <c r="Z21" i="23" s="1"/>
  <c r="AG22" i="23" s="1"/>
  <c r="Y20" i="23"/>
  <c r="Y21" i="23" s="1"/>
  <c r="X20" i="23"/>
  <c r="X21" i="23" s="1"/>
  <c r="W20" i="23"/>
  <c r="W21" i="23" s="1"/>
  <c r="V20" i="23"/>
  <c r="V34" i="23" s="1"/>
  <c r="U20" i="23"/>
  <c r="U21" i="23" s="1"/>
  <c r="T20" i="23"/>
  <c r="T21" i="23" s="1"/>
  <c r="S20" i="23"/>
  <c r="S21" i="23" s="1"/>
  <c r="R20" i="23"/>
  <c r="R21" i="23" s="1"/>
  <c r="Y22" i="23" s="1"/>
  <c r="Q20" i="23"/>
  <c r="Q21" i="23" s="1"/>
  <c r="P20" i="23"/>
  <c r="P21" i="23" s="1"/>
  <c r="O20" i="23"/>
  <c r="O21" i="23" s="1"/>
  <c r="N20" i="23"/>
  <c r="N34" i="23" s="1"/>
  <c r="M20" i="23"/>
  <c r="M21" i="23" s="1"/>
  <c r="L20" i="23"/>
  <c r="L21" i="23" s="1"/>
  <c r="K20" i="23"/>
  <c r="K21" i="23" s="1"/>
  <c r="J20" i="23"/>
  <c r="J21" i="23" s="1"/>
  <c r="Q22" i="23" s="1"/>
  <c r="I20" i="23"/>
  <c r="I21" i="23" s="1"/>
  <c r="H20" i="23"/>
  <c r="H21" i="23" s="1"/>
  <c r="G20" i="23"/>
  <c r="G21" i="23" s="1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AK24" i="22"/>
  <c r="AK37" i="22" s="1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AK20" i="22"/>
  <c r="AK21" i="22" s="1"/>
  <c r="AJ20" i="22"/>
  <c r="AJ21" i="22" s="1"/>
  <c r="AI20" i="22"/>
  <c r="AI34" i="22" s="1"/>
  <c r="AH20" i="22"/>
  <c r="AH21" i="22" s="1"/>
  <c r="AG20" i="22"/>
  <c r="AG21" i="22" s="1"/>
  <c r="AF20" i="22"/>
  <c r="AF21" i="22" s="1"/>
  <c r="AE20" i="22"/>
  <c r="AE21" i="22" s="1"/>
  <c r="AD20" i="22"/>
  <c r="AD21" i="22" s="1"/>
  <c r="AC20" i="22"/>
  <c r="AC21" i="22" s="1"/>
  <c r="AB20" i="22"/>
  <c r="AB21" i="22" s="1"/>
  <c r="AA20" i="22"/>
  <c r="AA34" i="22" s="1"/>
  <c r="Z20" i="22"/>
  <c r="Z21" i="22" s="1"/>
  <c r="Y20" i="22"/>
  <c r="Y21" i="22" s="1"/>
  <c r="X20" i="22"/>
  <c r="X21" i="22" s="1"/>
  <c r="W20" i="22"/>
  <c r="W21" i="22" s="1"/>
  <c r="V20" i="22"/>
  <c r="V21" i="22" s="1"/>
  <c r="U20" i="22"/>
  <c r="U21" i="22" s="1"/>
  <c r="T20" i="22"/>
  <c r="T21" i="22" s="1"/>
  <c r="S20" i="22"/>
  <c r="S34" i="22" s="1"/>
  <c r="R20" i="22"/>
  <c r="R21" i="22" s="1"/>
  <c r="Q20" i="22"/>
  <c r="Q21" i="22" s="1"/>
  <c r="P20" i="22"/>
  <c r="P21" i="22" s="1"/>
  <c r="O20" i="22"/>
  <c r="O21" i="22" s="1"/>
  <c r="N20" i="22"/>
  <c r="N21" i="22" s="1"/>
  <c r="M20" i="22"/>
  <c r="M21" i="22" s="1"/>
  <c r="L20" i="22"/>
  <c r="L21" i="22" s="1"/>
  <c r="K20" i="22"/>
  <c r="K34" i="22" s="1"/>
  <c r="J20" i="22"/>
  <c r="J21" i="22" s="1"/>
  <c r="I20" i="22"/>
  <c r="I21" i="22" s="1"/>
  <c r="H20" i="22"/>
  <c r="H21" i="22" s="1"/>
  <c r="G20" i="22"/>
  <c r="G21" i="22" s="1"/>
  <c r="N22" i="22" s="1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AL17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AL15" i="22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AK3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AK30" i="20"/>
  <c r="AJ30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AK27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AK20" i="20"/>
  <c r="AK21" i="20" s="1"/>
  <c r="AJ20" i="20"/>
  <c r="AJ21" i="20" s="1"/>
  <c r="AI20" i="20"/>
  <c r="AI21" i="20" s="1"/>
  <c r="AH20" i="20"/>
  <c r="K22" i="22" s="1"/>
  <c r="AG20" i="20"/>
  <c r="AG21" i="20" s="1"/>
  <c r="AF20" i="20"/>
  <c r="AF21" i="20" s="1"/>
  <c r="AE20" i="20"/>
  <c r="AE21" i="20" s="1"/>
  <c r="AD20" i="20"/>
  <c r="AD21" i="20" s="1"/>
  <c r="AC20" i="20"/>
  <c r="AC21" i="20" s="1"/>
  <c r="AB20" i="20"/>
  <c r="AB21" i="20" s="1"/>
  <c r="AA20" i="20"/>
  <c r="AA21" i="20" s="1"/>
  <c r="Z20" i="20"/>
  <c r="Z34" i="20" s="1"/>
  <c r="Y20" i="20"/>
  <c r="Y21" i="20" s="1"/>
  <c r="X20" i="20"/>
  <c r="X21" i="20" s="1"/>
  <c r="W20" i="20"/>
  <c r="W21" i="20" s="1"/>
  <c r="V20" i="20"/>
  <c r="V21" i="20" s="1"/>
  <c r="U20" i="20"/>
  <c r="U21" i="20" s="1"/>
  <c r="T20" i="20"/>
  <c r="T21" i="20" s="1"/>
  <c r="S20" i="20"/>
  <c r="S21" i="20" s="1"/>
  <c r="R20" i="20"/>
  <c r="R34" i="20" s="1"/>
  <c r="Q20" i="20"/>
  <c r="Q21" i="20" s="1"/>
  <c r="P20" i="20"/>
  <c r="P21" i="20" s="1"/>
  <c r="O20" i="20"/>
  <c r="O21" i="20" s="1"/>
  <c r="N20" i="20"/>
  <c r="N21" i="20" s="1"/>
  <c r="M20" i="20"/>
  <c r="M21" i="20" s="1"/>
  <c r="L20" i="20"/>
  <c r="L21" i="20" s="1"/>
  <c r="K20" i="20"/>
  <c r="K21" i="20" s="1"/>
  <c r="J20" i="20"/>
  <c r="J34" i="20" s="1"/>
  <c r="I20" i="20"/>
  <c r="I21" i="20" s="1"/>
  <c r="H20" i="20"/>
  <c r="H21" i="20" s="1"/>
  <c r="G20" i="20"/>
  <c r="G21" i="20" s="1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AL17" i="20"/>
  <c r="AK16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AL15" i="20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AK30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AK29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AK26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AK20" i="19"/>
  <c r="AK21" i="19" s="1"/>
  <c r="AJ20" i="19"/>
  <c r="AJ21" i="19" s="1"/>
  <c r="AI20" i="19"/>
  <c r="AI21" i="19" s="1"/>
  <c r="AH20" i="19"/>
  <c r="AH21" i="19" s="1"/>
  <c r="AG20" i="19"/>
  <c r="I22" i="20" s="1"/>
  <c r="AF20" i="19"/>
  <c r="AF21" i="19" s="1"/>
  <c r="AE20" i="19"/>
  <c r="AE21" i="19" s="1"/>
  <c r="AD20" i="19"/>
  <c r="AD21" i="19" s="1"/>
  <c r="AC20" i="19"/>
  <c r="AC21" i="19" s="1"/>
  <c r="AB20" i="19"/>
  <c r="AB21" i="19" s="1"/>
  <c r="AA20" i="19"/>
  <c r="AA21" i="19" s="1"/>
  <c r="Z20" i="19"/>
  <c r="Z21" i="19" s="1"/>
  <c r="Y20" i="19"/>
  <c r="Y34" i="19" s="1"/>
  <c r="X20" i="19"/>
  <c r="X21" i="19" s="1"/>
  <c r="W20" i="19"/>
  <c r="W21" i="19" s="1"/>
  <c r="V20" i="19"/>
  <c r="V21" i="19" s="1"/>
  <c r="U20" i="19"/>
  <c r="U21" i="19" s="1"/>
  <c r="T20" i="19"/>
  <c r="T21" i="19" s="1"/>
  <c r="S20" i="19"/>
  <c r="S21" i="19" s="1"/>
  <c r="R20" i="19"/>
  <c r="R21" i="19" s="1"/>
  <c r="Q20" i="19"/>
  <c r="Q34" i="19" s="1"/>
  <c r="P20" i="19"/>
  <c r="P21" i="19" s="1"/>
  <c r="O20" i="19"/>
  <c r="O21" i="19" s="1"/>
  <c r="N20" i="19"/>
  <c r="N21" i="19" s="1"/>
  <c r="M20" i="19"/>
  <c r="M21" i="19" s="1"/>
  <c r="L20" i="19"/>
  <c r="L21" i="19" s="1"/>
  <c r="K20" i="19"/>
  <c r="K21" i="19" s="1"/>
  <c r="J20" i="19"/>
  <c r="J21" i="19" s="1"/>
  <c r="I20" i="19"/>
  <c r="I34" i="19" s="1"/>
  <c r="H20" i="19"/>
  <c r="H21" i="19" s="1"/>
  <c r="G20" i="19"/>
  <c r="G21" i="19" s="1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AL17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AL15" i="19"/>
  <c r="AK32" i="13"/>
  <c r="AJ32" i="13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AK24" i="13"/>
  <c r="AK37" i="13" s="1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AK20" i="13"/>
  <c r="AJ20" i="13"/>
  <c r="AJ21" i="13" s="1"/>
  <c r="AI20" i="13"/>
  <c r="AI21" i="13" s="1"/>
  <c r="AH20" i="13"/>
  <c r="AH21" i="13" s="1"/>
  <c r="AG20" i="13"/>
  <c r="AF20" i="13"/>
  <c r="AF21" i="13" s="1"/>
  <c r="AE20" i="13"/>
  <c r="AE21" i="13" s="1"/>
  <c r="AD20" i="13"/>
  <c r="G22" i="19" s="1"/>
  <c r="AC20" i="13"/>
  <c r="AB20" i="13"/>
  <c r="AB21" i="13" s="1"/>
  <c r="AA20" i="13"/>
  <c r="AA21" i="13" s="1"/>
  <c r="Z20" i="13"/>
  <c r="Z21" i="13" s="1"/>
  <c r="Y20" i="13"/>
  <c r="X20" i="13"/>
  <c r="X21" i="13" s="1"/>
  <c r="AE22" i="13" s="1"/>
  <c r="W20" i="13"/>
  <c r="W21" i="13" s="1"/>
  <c r="V20" i="13"/>
  <c r="V21" i="13" s="1"/>
  <c r="U20" i="13"/>
  <c r="T20" i="13"/>
  <c r="T21" i="13" s="1"/>
  <c r="AA22" i="13" s="1"/>
  <c r="S20" i="13"/>
  <c r="S21" i="13" s="1"/>
  <c r="R20" i="13"/>
  <c r="R21" i="13" s="1"/>
  <c r="Q20" i="13"/>
  <c r="P20" i="13"/>
  <c r="P21" i="13" s="1"/>
  <c r="O20" i="13"/>
  <c r="O21" i="13" s="1"/>
  <c r="N20" i="13"/>
  <c r="N21" i="13" s="1"/>
  <c r="M20" i="13"/>
  <c r="L20" i="13"/>
  <c r="L21" i="13" s="1"/>
  <c r="K20" i="13"/>
  <c r="K21" i="13" s="1"/>
  <c r="J20" i="13"/>
  <c r="J21" i="13" s="1"/>
  <c r="I20" i="13"/>
  <c r="H20" i="13"/>
  <c r="H21" i="13" s="1"/>
  <c r="O22" i="13" s="1"/>
  <c r="G20" i="13"/>
  <c r="G21" i="13" s="1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AL17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AL15" i="13"/>
  <c r="K37" i="1"/>
  <c r="J37" i="1"/>
  <c r="I37" i="1"/>
  <c r="H37" i="1"/>
  <c r="G37" i="1"/>
  <c r="F37" i="1"/>
  <c r="K36" i="1"/>
  <c r="J36" i="1"/>
  <c r="I36" i="1"/>
  <c r="H36" i="1"/>
  <c r="G36" i="1"/>
  <c r="F36" i="1"/>
  <c r="K34" i="1"/>
  <c r="J34" i="1"/>
  <c r="I34" i="1"/>
  <c r="H34" i="1"/>
  <c r="G34" i="1"/>
  <c r="F34" i="1"/>
  <c r="K33" i="1"/>
  <c r="J33" i="1"/>
  <c r="I33" i="1"/>
  <c r="H33" i="1"/>
  <c r="G33" i="1"/>
  <c r="F33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F26" i="1"/>
  <c r="AJ24" i="1"/>
  <c r="AI24" i="1"/>
  <c r="AH24" i="1"/>
  <c r="AH37" i="1" s="1"/>
  <c r="AG24" i="1"/>
  <c r="AF24" i="1"/>
  <c r="AE24" i="1"/>
  <c r="AD24" i="1"/>
  <c r="AC24" i="1"/>
  <c r="AB24" i="1"/>
  <c r="AA24" i="1"/>
  <c r="Z24" i="1"/>
  <c r="Z37" i="1" s="1"/>
  <c r="Y24" i="1"/>
  <c r="X24" i="1"/>
  <c r="W24" i="1"/>
  <c r="V24" i="1"/>
  <c r="V37" i="1" s="1"/>
  <c r="U24" i="1"/>
  <c r="T24" i="1"/>
  <c r="S24" i="1"/>
  <c r="R24" i="1"/>
  <c r="Q24" i="1"/>
  <c r="P24" i="1"/>
  <c r="O24" i="1"/>
  <c r="N24" i="1"/>
  <c r="M24" i="1"/>
  <c r="L24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K21" i="1"/>
  <c r="J21" i="1"/>
  <c r="I21" i="1"/>
  <c r="H21" i="1"/>
  <c r="G21" i="1"/>
  <c r="F21" i="1"/>
  <c r="AJ20" i="1"/>
  <c r="AJ21" i="1" s="1"/>
  <c r="AI20" i="1"/>
  <c r="AI34" i="1" s="1"/>
  <c r="AH20" i="1"/>
  <c r="AH21" i="1" s="1"/>
  <c r="AG20" i="1"/>
  <c r="AG21" i="1" s="1"/>
  <c r="AF20" i="1"/>
  <c r="AF21" i="1" s="1"/>
  <c r="AE20" i="1"/>
  <c r="AE21" i="1" s="1"/>
  <c r="AD20" i="1"/>
  <c r="AD21" i="1" s="1"/>
  <c r="AC20" i="1"/>
  <c r="AC21" i="1" s="1"/>
  <c r="AB20" i="1"/>
  <c r="AB21" i="1" s="1"/>
  <c r="AA20" i="1"/>
  <c r="AA34" i="1" s="1"/>
  <c r="Z20" i="1"/>
  <c r="Z21" i="1" s="1"/>
  <c r="Y20" i="1"/>
  <c r="Y21" i="1" s="1"/>
  <c r="X20" i="1"/>
  <c r="X21" i="1" s="1"/>
  <c r="W20" i="1"/>
  <c r="W21" i="1" s="1"/>
  <c r="V20" i="1"/>
  <c r="V34" i="1" s="1"/>
  <c r="U20" i="1"/>
  <c r="U21" i="1" s="1"/>
  <c r="T20" i="1"/>
  <c r="T21" i="1" s="1"/>
  <c r="S20" i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AK17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AK15" i="1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AJ20" i="2"/>
  <c r="AJ21" i="2" s="1"/>
  <c r="AI20" i="2"/>
  <c r="AI21" i="2" s="1"/>
  <c r="AH20" i="2"/>
  <c r="AH21" i="2" s="1"/>
  <c r="AG20" i="2"/>
  <c r="AG34" i="2" s="1"/>
  <c r="AF20" i="2"/>
  <c r="AF21" i="2" s="1"/>
  <c r="AE20" i="2"/>
  <c r="AE21" i="2" s="1"/>
  <c r="AD20" i="2"/>
  <c r="AD21" i="2" s="1"/>
  <c r="AC20" i="2"/>
  <c r="AC21" i="2" s="1"/>
  <c r="AB20" i="2"/>
  <c r="AB21" i="2" s="1"/>
  <c r="AA20" i="2"/>
  <c r="AA21" i="2" s="1"/>
  <c r="Z20" i="2"/>
  <c r="Z21" i="2" s="1"/>
  <c r="Y20" i="2"/>
  <c r="Y34" i="2" s="1"/>
  <c r="X20" i="2"/>
  <c r="X21" i="2" s="1"/>
  <c r="W20" i="2"/>
  <c r="W21" i="2" s="1"/>
  <c r="V20" i="2"/>
  <c r="V21" i="2" s="1"/>
  <c r="U20" i="2"/>
  <c r="U21" i="2" s="1"/>
  <c r="T20" i="2"/>
  <c r="S20" i="2"/>
  <c r="S21" i="2" s="1"/>
  <c r="R20" i="2"/>
  <c r="R21" i="2" s="1"/>
  <c r="Q20" i="2"/>
  <c r="Q34" i="2" s="1"/>
  <c r="P20" i="2"/>
  <c r="P21" i="2" s="1"/>
  <c r="O20" i="2"/>
  <c r="O21" i="2" s="1"/>
  <c r="N20" i="2"/>
  <c r="N21" i="2" s="1"/>
  <c r="M20" i="2"/>
  <c r="M21" i="2" s="1"/>
  <c r="L20" i="2"/>
  <c r="L21" i="2" s="1"/>
  <c r="K20" i="2"/>
  <c r="K21" i="2" s="1"/>
  <c r="J20" i="2"/>
  <c r="J21" i="2" s="1"/>
  <c r="I20" i="2"/>
  <c r="I34" i="2" s="1"/>
  <c r="H20" i="2"/>
  <c r="H21" i="2" s="1"/>
  <c r="G20" i="2"/>
  <c r="G21" i="2" s="1"/>
  <c r="F20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AK17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AK15" i="2"/>
  <c r="Q14" i="46"/>
  <c r="O14" i="46"/>
  <c r="Q12" i="46"/>
  <c r="O12" i="46"/>
  <c r="S6" i="46"/>
  <c r="S5" i="46"/>
  <c r="Q14" i="51"/>
  <c r="O14" i="51"/>
  <c r="Q12" i="51"/>
  <c r="O12" i="51"/>
  <c r="T6" i="51"/>
  <c r="T5" i="51"/>
  <c r="ZV6" i="55" l="1"/>
  <c r="AAU6" i="55"/>
  <c r="YY6" i="55"/>
  <c r="ZG6" i="55"/>
  <c r="ZO6" i="55"/>
  <c r="ZW6" i="55"/>
  <c r="AAF6" i="55"/>
  <c r="AAN6" i="55"/>
  <c r="AAV6" i="55"/>
  <c r="ABD6" i="55"/>
  <c r="YJ7" i="55"/>
  <c r="YH6" i="55"/>
  <c r="YP6" i="55"/>
  <c r="YT7" i="55"/>
  <c r="YZ6" i="55"/>
  <c r="ZH6" i="55"/>
  <c r="ZP6" i="55"/>
  <c r="ZX6" i="55"/>
  <c r="AAG6" i="55"/>
  <c r="AAO6" i="55"/>
  <c r="AAW6" i="55"/>
  <c r="ZF6" i="55"/>
  <c r="YQ6" i="55"/>
  <c r="YE7" i="55"/>
  <c r="YM7" i="55"/>
  <c r="AAH6" i="55"/>
  <c r="AAP6" i="55"/>
  <c r="AAX6" i="55"/>
  <c r="ZN6" i="55"/>
  <c r="AAE6" i="55"/>
  <c r="YR6" i="55"/>
  <c r="AAA6" i="55"/>
  <c r="AAI6" i="55"/>
  <c r="AAQ6" i="55"/>
  <c r="AAY6" i="55"/>
  <c r="AAM6" i="55"/>
  <c r="YK6" i="55"/>
  <c r="YG7" i="55"/>
  <c r="AAB6" i="55"/>
  <c r="AAJ6" i="55"/>
  <c r="AAR6" i="55"/>
  <c r="AAZ6" i="55"/>
  <c r="YL6" i="55"/>
  <c r="YH7" i="55"/>
  <c r="AAC6" i="55"/>
  <c r="AAK6" i="55"/>
  <c r="AAS6" i="55"/>
  <c r="ABA6" i="55"/>
  <c r="ABC6" i="55"/>
  <c r="YQ7" i="55"/>
  <c r="AAD6" i="55"/>
  <c r="AAL6" i="55"/>
  <c r="AAT6" i="55"/>
  <c r="ABB6" i="55"/>
  <c r="V5" i="79"/>
  <c r="V5" i="80"/>
  <c r="M8" i="79"/>
  <c r="M8" i="80"/>
  <c r="V33" i="58"/>
  <c r="G22" i="62"/>
  <c r="U5" i="54"/>
  <c r="V5" i="75"/>
  <c r="L8" i="54"/>
  <c r="M8" i="75"/>
  <c r="G38" i="62"/>
  <c r="J35" i="62"/>
  <c r="H34" i="59"/>
  <c r="P21" i="36"/>
  <c r="AL20" i="61"/>
  <c r="AB21" i="29"/>
  <c r="I22" i="67"/>
  <c r="U22" i="65"/>
  <c r="AK37" i="43"/>
  <c r="XQ14" i="55" s="1"/>
  <c r="R21" i="43"/>
  <c r="AC21" i="29"/>
  <c r="AC21" i="32"/>
  <c r="L21" i="38"/>
  <c r="T22" i="65"/>
  <c r="U21" i="43"/>
  <c r="W21" i="61"/>
  <c r="Z21" i="32"/>
  <c r="X21" i="61"/>
  <c r="AB21" i="40"/>
  <c r="T22" i="63"/>
  <c r="J21" i="31"/>
  <c r="AJ21" i="40"/>
  <c r="X22" i="63"/>
  <c r="AK33" i="23"/>
  <c r="AB22" i="63"/>
  <c r="Q21" i="19"/>
  <c r="J21" i="20"/>
  <c r="AK33" i="39"/>
  <c r="AC22" i="63"/>
  <c r="AJ37" i="25"/>
  <c r="H22" i="62"/>
  <c r="P22" i="62"/>
  <c r="X21" i="60"/>
  <c r="AD37" i="13"/>
  <c r="CJ15" i="55" s="1"/>
  <c r="AK37" i="23"/>
  <c r="AK33" i="25"/>
  <c r="AC38" i="25"/>
  <c r="IF15" i="55" s="1"/>
  <c r="AF21" i="33"/>
  <c r="AA21" i="1"/>
  <c r="J33" i="13"/>
  <c r="AG38" i="25"/>
  <c r="IJ15" i="55" s="1"/>
  <c r="N21" i="31"/>
  <c r="Y21" i="38"/>
  <c r="O21" i="39"/>
  <c r="AH21" i="43"/>
  <c r="AA21" i="61"/>
  <c r="X22" i="62"/>
  <c r="S22" i="64"/>
  <c r="Z22" i="65"/>
  <c r="G22" i="66"/>
  <c r="L22" i="68"/>
  <c r="Z33" i="13"/>
  <c r="U38" i="23"/>
  <c r="G33" i="31"/>
  <c r="R21" i="31"/>
  <c r="T21" i="36"/>
  <c r="N21" i="37"/>
  <c r="AB21" i="38"/>
  <c r="W21" i="39"/>
  <c r="L21" i="58"/>
  <c r="AI21" i="61"/>
  <c r="AA22" i="64"/>
  <c r="AH22" i="65"/>
  <c r="I22" i="66"/>
  <c r="Q22" i="68"/>
  <c r="Q21" i="2"/>
  <c r="G34" i="13"/>
  <c r="BM11" i="55" s="1"/>
  <c r="AH21" i="31"/>
  <c r="AF21" i="36"/>
  <c r="V21" i="37"/>
  <c r="Z21" i="39"/>
  <c r="AK33" i="40"/>
  <c r="Q21" i="58"/>
  <c r="AJ22" i="63"/>
  <c r="AJ22" i="65"/>
  <c r="AG22" i="66"/>
  <c r="Y22" i="68"/>
  <c r="K34" i="13"/>
  <c r="AJ21" i="36"/>
  <c r="G33" i="37"/>
  <c r="Z21" i="37"/>
  <c r="AK37" i="37"/>
  <c r="RV14" i="55" s="1"/>
  <c r="AA21" i="39"/>
  <c r="O21" i="40"/>
  <c r="I21" i="42"/>
  <c r="P22" i="42" s="1"/>
  <c r="M23" i="62"/>
  <c r="H22" i="63"/>
  <c r="L22" i="65"/>
  <c r="AG22" i="68"/>
  <c r="AA34" i="13"/>
  <c r="CG11" i="55" s="1"/>
  <c r="J21" i="32"/>
  <c r="Q21" i="35"/>
  <c r="AK21" i="37"/>
  <c r="AI21" i="39"/>
  <c r="P21" i="40"/>
  <c r="AK33" i="61"/>
  <c r="G21" i="61"/>
  <c r="N22" i="61" s="1"/>
  <c r="L22" i="63"/>
  <c r="M22" i="65"/>
  <c r="J37" i="13"/>
  <c r="BP15" i="55" s="1"/>
  <c r="M21" i="32"/>
  <c r="AC21" i="35"/>
  <c r="AK37" i="35"/>
  <c r="T21" i="40"/>
  <c r="M21" i="43"/>
  <c r="AK21" i="59"/>
  <c r="O21" i="61"/>
  <c r="M23" i="63"/>
  <c r="M22" i="63"/>
  <c r="R22" i="65"/>
  <c r="N37" i="13"/>
  <c r="BT15" i="55" s="1"/>
  <c r="AJ33" i="25"/>
  <c r="AK33" i="27"/>
  <c r="AK37" i="27"/>
  <c r="JP14" i="55" s="1"/>
  <c r="M21" i="29"/>
  <c r="U21" i="32"/>
  <c r="L21" i="33"/>
  <c r="AK37" i="33"/>
  <c r="AG21" i="35"/>
  <c r="I21" i="38"/>
  <c r="G37" i="39"/>
  <c r="TA14" i="55" s="1"/>
  <c r="AK37" i="40"/>
  <c r="N37" i="59"/>
  <c r="V34" i="59"/>
  <c r="AK34" i="62"/>
  <c r="U21" i="60"/>
  <c r="AK38" i="59"/>
  <c r="M21" i="60"/>
  <c r="AK33" i="59"/>
  <c r="AI21" i="59"/>
  <c r="AG21" i="59"/>
  <c r="AH21" i="59"/>
  <c r="R21" i="59"/>
  <c r="Q21" i="59"/>
  <c r="Z21" i="20"/>
  <c r="N21" i="23"/>
  <c r="U22" i="23" s="1"/>
  <c r="AC38" i="23"/>
  <c r="J21" i="25"/>
  <c r="Q22" i="25" s="1"/>
  <c r="N21" i="27"/>
  <c r="P21" i="29"/>
  <c r="AF21" i="29"/>
  <c r="P21" i="33"/>
  <c r="Q21" i="36"/>
  <c r="AG21" i="36"/>
  <c r="J21" i="38"/>
  <c r="Z21" i="38"/>
  <c r="M21" i="58"/>
  <c r="AB22" i="62"/>
  <c r="U22" i="64"/>
  <c r="AE22" i="66"/>
  <c r="N33" i="13"/>
  <c r="O34" i="13"/>
  <c r="R37" i="13"/>
  <c r="BX15" i="55" s="1"/>
  <c r="Y21" i="19"/>
  <c r="AK36" i="20"/>
  <c r="AI21" i="22"/>
  <c r="G33" i="23"/>
  <c r="AG38" i="23"/>
  <c r="HE15" i="55" s="1"/>
  <c r="G33" i="27"/>
  <c r="Q21" i="29"/>
  <c r="AG21" i="29"/>
  <c r="V21" i="31"/>
  <c r="N21" i="32"/>
  <c r="AD21" i="32"/>
  <c r="T21" i="33"/>
  <c r="AK21" i="35"/>
  <c r="AC21" i="37"/>
  <c r="S21" i="59"/>
  <c r="Y21" i="60"/>
  <c r="AC22" i="62"/>
  <c r="N22" i="66"/>
  <c r="T22" i="68"/>
  <c r="Y21" i="2"/>
  <c r="AK33" i="13"/>
  <c r="R33" i="13"/>
  <c r="S34" i="13"/>
  <c r="BY11" i="55" s="1"/>
  <c r="V37" i="13"/>
  <c r="CB15" i="55" s="1"/>
  <c r="AH21" i="20"/>
  <c r="AK33" i="22"/>
  <c r="G36" i="22"/>
  <c r="EZ14" i="55" s="1"/>
  <c r="V21" i="23"/>
  <c r="AC22" i="23" s="1"/>
  <c r="AK38" i="23"/>
  <c r="HI15" i="55" s="1"/>
  <c r="R21" i="25"/>
  <c r="Y22" i="25" s="1"/>
  <c r="V21" i="27"/>
  <c r="T21" i="29"/>
  <c r="AJ21" i="29"/>
  <c r="Z21" i="31"/>
  <c r="Q21" i="32"/>
  <c r="AG21" i="32"/>
  <c r="X21" i="33"/>
  <c r="AK33" i="35"/>
  <c r="I21" i="35"/>
  <c r="G37" i="35"/>
  <c r="U21" i="36"/>
  <c r="AK33" i="37"/>
  <c r="J21" i="37"/>
  <c r="AD21" i="37"/>
  <c r="M21" i="38"/>
  <c r="AC21" i="38"/>
  <c r="J21" i="39"/>
  <c r="AE21" i="39"/>
  <c r="W21" i="40"/>
  <c r="Q21" i="42"/>
  <c r="X22" i="42" s="1"/>
  <c r="Z21" i="43"/>
  <c r="R21" i="58"/>
  <c r="Y22" i="58" s="1"/>
  <c r="Y35" i="58" s="1"/>
  <c r="Y21" i="59"/>
  <c r="AC21" i="60"/>
  <c r="H21" i="61"/>
  <c r="AE21" i="61"/>
  <c r="L22" i="62"/>
  <c r="AF22" i="62"/>
  <c r="O22" i="63"/>
  <c r="O38" i="63" s="1"/>
  <c r="AE22" i="63"/>
  <c r="AC22" i="64"/>
  <c r="O22" i="66"/>
  <c r="AG21" i="2"/>
  <c r="AI21" i="1"/>
  <c r="Q36" i="1"/>
  <c r="V33" i="13"/>
  <c r="W34" i="13"/>
  <c r="CC11" i="55" s="1"/>
  <c r="Z37" i="13"/>
  <c r="CF15" i="55" s="1"/>
  <c r="AG21" i="19"/>
  <c r="AK36" i="19"/>
  <c r="DU14" i="55" s="1"/>
  <c r="K21" i="22"/>
  <c r="AI37" i="25"/>
  <c r="U21" i="29"/>
  <c r="AD21" i="31"/>
  <c r="AK37" i="31"/>
  <c r="LY14" i="55" s="1"/>
  <c r="R21" i="32"/>
  <c r="AH21" i="32"/>
  <c r="AB21" i="33"/>
  <c r="M21" i="35"/>
  <c r="H21" i="36"/>
  <c r="X21" i="36"/>
  <c r="M21" i="37"/>
  <c r="AH21" i="37"/>
  <c r="Q21" i="38"/>
  <c r="AG21" i="38"/>
  <c r="K21" i="39"/>
  <c r="AH21" i="39"/>
  <c r="X21" i="40"/>
  <c r="AC21" i="43"/>
  <c r="Z21" i="59"/>
  <c r="I21" i="60"/>
  <c r="AF21" i="60"/>
  <c r="K21" i="61"/>
  <c r="AF21" i="61"/>
  <c r="AK37" i="61"/>
  <c r="M22" i="62"/>
  <c r="AJ22" i="62"/>
  <c r="AK38" i="62"/>
  <c r="P22" i="63"/>
  <c r="AF22" i="63"/>
  <c r="AI22" i="64"/>
  <c r="Q22" i="66"/>
  <c r="AB22" i="68"/>
  <c r="AD22" i="66"/>
  <c r="AK33" i="20"/>
  <c r="X21" i="29"/>
  <c r="R21" i="38"/>
  <c r="AK22" i="64"/>
  <c r="V22" i="66"/>
  <c r="AA21" i="22"/>
  <c r="Z21" i="25"/>
  <c r="AG22" i="25" s="1"/>
  <c r="AD21" i="27"/>
  <c r="I21" i="36"/>
  <c r="AH21" i="38"/>
  <c r="I21" i="2"/>
  <c r="AD33" i="13"/>
  <c r="AE34" i="13"/>
  <c r="CK11" i="55" s="1"/>
  <c r="AH37" i="13"/>
  <c r="CN15" i="55" s="1"/>
  <c r="AK33" i="19"/>
  <c r="I21" i="19"/>
  <c r="G36" i="19"/>
  <c r="CQ14" i="55" s="1"/>
  <c r="S21" i="22"/>
  <c r="AK37" i="25"/>
  <c r="I21" i="29"/>
  <c r="Y21" i="29"/>
  <c r="V21" i="32"/>
  <c r="AJ21" i="33"/>
  <c r="U21" i="35"/>
  <c r="L21" i="36"/>
  <c r="AB21" i="36"/>
  <c r="R21" i="37"/>
  <c r="T21" i="38"/>
  <c r="AJ21" i="38"/>
  <c r="R21" i="39"/>
  <c r="H21" i="40"/>
  <c r="AE21" i="40"/>
  <c r="AK21" i="43"/>
  <c r="P21" i="60"/>
  <c r="P21" i="61"/>
  <c r="G37" i="61"/>
  <c r="T22" i="62"/>
  <c r="U22" i="63"/>
  <c r="K22" i="64"/>
  <c r="AB22" i="65"/>
  <c r="W22" i="66"/>
  <c r="Y22" i="67"/>
  <c r="AF23" i="67" s="1"/>
  <c r="AD21" i="23"/>
  <c r="AK22" i="23" s="1"/>
  <c r="AK36" i="23" s="1"/>
  <c r="H21" i="29"/>
  <c r="Y21" i="36"/>
  <c r="AA21" i="59"/>
  <c r="AG21" i="60"/>
  <c r="AD21" i="13"/>
  <c r="AH33" i="13"/>
  <c r="AI34" i="13"/>
  <c r="CO11" i="55" s="1"/>
  <c r="R21" i="20"/>
  <c r="M38" i="23"/>
  <c r="GK15" i="55" s="1"/>
  <c r="AI33" i="25"/>
  <c r="AH21" i="25"/>
  <c r="L21" i="29"/>
  <c r="AK33" i="31"/>
  <c r="I21" i="32"/>
  <c r="Y21" i="32"/>
  <c r="AK33" i="33"/>
  <c r="H21" i="33"/>
  <c r="G37" i="33"/>
  <c r="Y21" i="35"/>
  <c r="M21" i="36"/>
  <c r="AC21" i="36"/>
  <c r="U21" i="37"/>
  <c r="U21" i="38"/>
  <c r="S21" i="39"/>
  <c r="AK37" i="39"/>
  <c r="UE14" i="55" s="1"/>
  <c r="G33" i="40"/>
  <c r="L21" i="40"/>
  <c r="AF21" i="40"/>
  <c r="AK33" i="43"/>
  <c r="J21" i="43"/>
  <c r="G37" i="43"/>
  <c r="WM14" i="55" s="1"/>
  <c r="I21" i="58"/>
  <c r="Q21" i="60"/>
  <c r="S21" i="61"/>
  <c r="U22" i="62"/>
  <c r="G22" i="63"/>
  <c r="G38" i="63" s="1"/>
  <c r="W22" i="63"/>
  <c r="W38" i="63" s="1"/>
  <c r="M22" i="64"/>
  <c r="J22" i="65"/>
  <c r="AC22" i="65"/>
  <c r="F22" i="66"/>
  <c r="Y22" i="66"/>
  <c r="I22" i="68"/>
  <c r="I21" i="59"/>
  <c r="P22" i="59" s="1"/>
  <c r="H35" i="2"/>
  <c r="P35" i="2"/>
  <c r="X35" i="2"/>
  <c r="AF35" i="2"/>
  <c r="M35" i="1"/>
  <c r="U35" i="1"/>
  <c r="AC35" i="1"/>
  <c r="AX15" i="55"/>
  <c r="N11" i="55"/>
  <c r="V11" i="55"/>
  <c r="AD11" i="55"/>
  <c r="N35" i="1"/>
  <c r="AX11" i="55"/>
  <c r="AD35" i="1"/>
  <c r="AH35" i="2"/>
  <c r="F11" i="55"/>
  <c r="J35" i="2"/>
  <c r="R35" i="2"/>
  <c r="Z35" i="2"/>
  <c r="K35" i="2"/>
  <c r="S35" i="2"/>
  <c r="AA35" i="2"/>
  <c r="AI35" i="2"/>
  <c r="P35" i="1"/>
  <c r="X35" i="1"/>
  <c r="AF35" i="1"/>
  <c r="L35" i="2"/>
  <c r="AJ35" i="2"/>
  <c r="Q35" i="1"/>
  <c r="Y35" i="1"/>
  <c r="AG35" i="1"/>
  <c r="BB15" i="55"/>
  <c r="BJ15" i="55"/>
  <c r="AB35" i="2"/>
  <c r="R35" i="1"/>
  <c r="Z35" i="1"/>
  <c r="AH35" i="1"/>
  <c r="V35" i="2"/>
  <c r="BK11" i="55"/>
  <c r="N35" i="2"/>
  <c r="AD35" i="2"/>
  <c r="BC11" i="55"/>
  <c r="G35" i="2"/>
  <c r="O35" i="2"/>
  <c r="W35" i="2"/>
  <c r="AE35" i="2"/>
  <c r="L35" i="1"/>
  <c r="T35" i="1"/>
  <c r="AB35" i="1"/>
  <c r="AJ35" i="1"/>
  <c r="Q17" i="55"/>
  <c r="J17" i="55"/>
  <c r="R17" i="55"/>
  <c r="Z17" i="55"/>
  <c r="F21" i="2"/>
  <c r="E4" i="55"/>
  <c r="M4" i="55"/>
  <c r="U4" i="55"/>
  <c r="AC4" i="55"/>
  <c r="G6" i="55"/>
  <c r="O6" i="55"/>
  <c r="W6" i="55"/>
  <c r="AE6" i="55"/>
  <c r="I7" i="55"/>
  <c r="Q7" i="55"/>
  <c r="Y7" i="55"/>
  <c r="AG7" i="55"/>
  <c r="G33" i="2"/>
  <c r="O33" i="2"/>
  <c r="W33" i="2"/>
  <c r="AE33" i="2"/>
  <c r="H34" i="2"/>
  <c r="P34" i="2"/>
  <c r="X34" i="2"/>
  <c r="AF34" i="2"/>
  <c r="J36" i="2"/>
  <c r="R36" i="2"/>
  <c r="Z36" i="2"/>
  <c r="AH36" i="2"/>
  <c r="K37" i="2"/>
  <c r="S37" i="2"/>
  <c r="AA37" i="2"/>
  <c r="AI37" i="2"/>
  <c r="P33" i="1"/>
  <c r="X33" i="1"/>
  <c r="AF33" i="1"/>
  <c r="AQ17" i="55"/>
  <c r="AY17" i="55"/>
  <c r="BG17" i="55"/>
  <c r="H22" i="13"/>
  <c r="M37" i="1"/>
  <c r="U37" i="1"/>
  <c r="AC37" i="1"/>
  <c r="AH4" i="55"/>
  <c r="AH6" i="55"/>
  <c r="AP6" i="55"/>
  <c r="Z33" i="1"/>
  <c r="AH15" i="55"/>
  <c r="R22" i="13"/>
  <c r="Z22" i="13"/>
  <c r="AH22" i="13"/>
  <c r="AA35" i="13"/>
  <c r="CS11" i="55"/>
  <c r="DA11" i="55"/>
  <c r="DI11" i="55"/>
  <c r="DY11" i="55"/>
  <c r="EG11" i="55"/>
  <c r="EO11" i="55"/>
  <c r="S22" i="22"/>
  <c r="AA22" i="22"/>
  <c r="AI22" i="22"/>
  <c r="GD15" i="55"/>
  <c r="N22" i="23"/>
  <c r="V22" i="23"/>
  <c r="AD22" i="23"/>
  <c r="N22" i="27"/>
  <c r="V22" i="27"/>
  <c r="AD22" i="27"/>
  <c r="M35" i="42"/>
  <c r="M36" i="42"/>
  <c r="T22" i="42"/>
  <c r="AB22" i="42"/>
  <c r="K17" i="55"/>
  <c r="S17" i="55"/>
  <c r="AA17" i="55"/>
  <c r="F4" i="55"/>
  <c r="N4" i="55"/>
  <c r="V4" i="55"/>
  <c r="AD4" i="55"/>
  <c r="H6" i="55"/>
  <c r="P6" i="55"/>
  <c r="X6" i="55"/>
  <c r="AF6" i="55"/>
  <c r="J7" i="55"/>
  <c r="R7" i="55"/>
  <c r="Z7" i="55"/>
  <c r="H33" i="2"/>
  <c r="P33" i="2"/>
  <c r="X33" i="2"/>
  <c r="AF33" i="2"/>
  <c r="K36" i="2"/>
  <c r="S36" i="2"/>
  <c r="AA36" i="2"/>
  <c r="AI36" i="2"/>
  <c r="L37" i="2"/>
  <c r="T37" i="2"/>
  <c r="AB37" i="2"/>
  <c r="AJ37" i="2"/>
  <c r="AR17" i="55"/>
  <c r="P34" i="1"/>
  <c r="AZ17" i="55"/>
  <c r="X34" i="1"/>
  <c r="BH17" i="55"/>
  <c r="I22" i="13"/>
  <c r="AF34" i="1"/>
  <c r="I35" i="1"/>
  <c r="N36" i="1"/>
  <c r="V36" i="1"/>
  <c r="AD36" i="1"/>
  <c r="AI6" i="55"/>
  <c r="AQ6" i="55"/>
  <c r="AY6" i="55"/>
  <c r="BG6" i="55"/>
  <c r="AK7" i="55"/>
  <c r="M33" i="1"/>
  <c r="AC33" i="1"/>
  <c r="AD34" i="1"/>
  <c r="AI22" i="13"/>
  <c r="Q22" i="19"/>
  <c r="Y22" i="19"/>
  <c r="AG22" i="19"/>
  <c r="R22" i="20"/>
  <c r="Z22" i="20"/>
  <c r="AH22" i="20"/>
  <c r="T22" i="22"/>
  <c r="AB22" i="22"/>
  <c r="AJ22" i="22"/>
  <c r="O22" i="23"/>
  <c r="W22" i="23"/>
  <c r="AE22" i="23"/>
  <c r="N22" i="25"/>
  <c r="V22" i="25"/>
  <c r="AD22" i="25"/>
  <c r="O22" i="27"/>
  <c r="W22" i="27"/>
  <c r="AE22" i="27"/>
  <c r="RV11" i="55"/>
  <c r="WH11" i="55"/>
  <c r="D17" i="55"/>
  <c r="L17" i="55"/>
  <c r="T17" i="55"/>
  <c r="AB17" i="55"/>
  <c r="G4" i="55"/>
  <c r="O4" i="55"/>
  <c r="W4" i="55"/>
  <c r="AE4" i="55"/>
  <c r="I6" i="55"/>
  <c r="Q6" i="55"/>
  <c r="Y6" i="55"/>
  <c r="AG6" i="55"/>
  <c r="C7" i="55"/>
  <c r="K7" i="55"/>
  <c r="S7" i="55"/>
  <c r="AA7" i="55"/>
  <c r="I33" i="2"/>
  <c r="Q33" i="2"/>
  <c r="Y33" i="2"/>
  <c r="AG33" i="2"/>
  <c r="J34" i="2"/>
  <c r="R34" i="2"/>
  <c r="Z34" i="2"/>
  <c r="AH34" i="2"/>
  <c r="L36" i="2"/>
  <c r="T36" i="2"/>
  <c r="AB36" i="2"/>
  <c r="AJ36" i="2"/>
  <c r="M37" i="2"/>
  <c r="U37" i="2"/>
  <c r="AC37" i="2"/>
  <c r="AS17" i="55"/>
  <c r="Q34" i="1"/>
  <c r="BA17" i="55"/>
  <c r="Y34" i="1"/>
  <c r="BI17" i="55"/>
  <c r="J22" i="13"/>
  <c r="AG34" i="1"/>
  <c r="J35" i="1"/>
  <c r="O36" i="1"/>
  <c r="O37" i="1"/>
  <c r="W36" i="1"/>
  <c r="W37" i="1"/>
  <c r="AE36" i="1"/>
  <c r="AE37" i="1"/>
  <c r="AJ6" i="55"/>
  <c r="AR6" i="55"/>
  <c r="AZ6" i="55"/>
  <c r="BH6" i="55"/>
  <c r="AL7" i="55"/>
  <c r="AT7" i="55"/>
  <c r="BB7" i="55"/>
  <c r="BJ7" i="55"/>
  <c r="N33" i="1"/>
  <c r="AD33" i="1"/>
  <c r="AM11" i="55"/>
  <c r="AE34" i="1"/>
  <c r="M36" i="1"/>
  <c r="AD37" i="1"/>
  <c r="L33" i="13"/>
  <c r="T33" i="13"/>
  <c r="AB33" i="13"/>
  <c r="AJ33" i="13"/>
  <c r="BS17" i="55"/>
  <c r="M34" i="13"/>
  <c r="M36" i="13"/>
  <c r="M21" i="13"/>
  <c r="CA17" i="55"/>
  <c r="U34" i="13"/>
  <c r="U36" i="13"/>
  <c r="U21" i="13"/>
  <c r="CI17" i="55"/>
  <c r="AC34" i="13"/>
  <c r="AC36" i="13"/>
  <c r="AC21" i="13"/>
  <c r="AK34" i="13"/>
  <c r="AK36" i="13"/>
  <c r="AK21" i="13"/>
  <c r="G22" i="13"/>
  <c r="R22" i="19"/>
  <c r="Z22" i="19"/>
  <c r="AH22" i="19"/>
  <c r="S22" i="20"/>
  <c r="AA22" i="20"/>
  <c r="AI22" i="20"/>
  <c r="U22" i="22"/>
  <c r="N35" i="22"/>
  <c r="AC22" i="22"/>
  <c r="AK22" i="22"/>
  <c r="AK35" i="22" s="1"/>
  <c r="P22" i="23"/>
  <c r="GO13" i="55"/>
  <c r="X22" i="23"/>
  <c r="Q35" i="23"/>
  <c r="Q36" i="23"/>
  <c r="GW13" i="55"/>
  <c r="AF22" i="23"/>
  <c r="Y35" i="23"/>
  <c r="Y36" i="23"/>
  <c r="HE13" i="55"/>
  <c r="AG35" i="23"/>
  <c r="AG36" i="23"/>
  <c r="O22" i="25"/>
  <c r="W22" i="25"/>
  <c r="AE22" i="25"/>
  <c r="P22" i="27"/>
  <c r="X22" i="27"/>
  <c r="AF22" i="27"/>
  <c r="E17" i="55"/>
  <c r="M17" i="55"/>
  <c r="H4" i="55"/>
  <c r="P4" i="55"/>
  <c r="X4" i="55"/>
  <c r="AF4" i="55"/>
  <c r="J6" i="55"/>
  <c r="R6" i="55"/>
  <c r="Z6" i="55"/>
  <c r="D7" i="55"/>
  <c r="L7" i="55"/>
  <c r="T7" i="55"/>
  <c r="AB7" i="55"/>
  <c r="J33" i="2"/>
  <c r="R33" i="2"/>
  <c r="Z33" i="2"/>
  <c r="AH33" i="2"/>
  <c r="K34" i="2"/>
  <c r="S34" i="2"/>
  <c r="AA34" i="2"/>
  <c r="AI34" i="2"/>
  <c r="M36" i="2"/>
  <c r="U36" i="2"/>
  <c r="AC36" i="2"/>
  <c r="F37" i="2"/>
  <c r="N37" i="2"/>
  <c r="V37" i="2"/>
  <c r="AD37" i="2"/>
  <c r="S33" i="1"/>
  <c r="AA33" i="1"/>
  <c r="AI33" i="1"/>
  <c r="AT17" i="55"/>
  <c r="R34" i="1"/>
  <c r="BB17" i="55"/>
  <c r="Z34" i="1"/>
  <c r="BJ17" i="55"/>
  <c r="AH34" i="1"/>
  <c r="K35" i="1"/>
  <c r="S35" i="1"/>
  <c r="P36" i="1"/>
  <c r="P37" i="1"/>
  <c r="X36" i="1"/>
  <c r="X37" i="1"/>
  <c r="AF36" i="1"/>
  <c r="AF37" i="1"/>
  <c r="AK6" i="55"/>
  <c r="AS6" i="55"/>
  <c r="BA6" i="55"/>
  <c r="BI6" i="55"/>
  <c r="AM7" i="55"/>
  <c r="AU7" i="55"/>
  <c r="BC7" i="55"/>
  <c r="BK7" i="55"/>
  <c r="Q33" i="1"/>
  <c r="AG33" i="1"/>
  <c r="N34" i="1"/>
  <c r="Q22" i="13"/>
  <c r="K22" i="13"/>
  <c r="H36" i="13"/>
  <c r="H37" i="13"/>
  <c r="P36" i="13"/>
  <c r="P37" i="13"/>
  <c r="X36" i="13"/>
  <c r="X37" i="13"/>
  <c r="AF36" i="13"/>
  <c r="AF37" i="13"/>
  <c r="S22" i="19"/>
  <c r="AA22" i="19"/>
  <c r="AI22" i="19"/>
  <c r="T22" i="20"/>
  <c r="AB22" i="20"/>
  <c r="AJ22" i="20"/>
  <c r="P22" i="25"/>
  <c r="X22" i="25"/>
  <c r="AF22" i="25"/>
  <c r="N22" i="35"/>
  <c r="N22" i="37"/>
  <c r="AC17" i="55"/>
  <c r="F17" i="55"/>
  <c r="N17" i="55"/>
  <c r="V17" i="55"/>
  <c r="AD17" i="55"/>
  <c r="I4" i="55"/>
  <c r="Q4" i="55"/>
  <c r="Y4" i="55"/>
  <c r="AG4" i="55"/>
  <c r="C6" i="55"/>
  <c r="K6" i="55"/>
  <c r="S6" i="55"/>
  <c r="AA6" i="55"/>
  <c r="E7" i="55"/>
  <c r="M7" i="55"/>
  <c r="U7" i="55"/>
  <c r="AC7" i="55"/>
  <c r="K33" i="2"/>
  <c r="S33" i="2"/>
  <c r="AA33" i="2"/>
  <c r="AI33" i="2"/>
  <c r="L34" i="2"/>
  <c r="T34" i="2"/>
  <c r="AB34" i="2"/>
  <c r="AJ34" i="2"/>
  <c r="U35" i="2"/>
  <c r="AC35" i="2"/>
  <c r="F36" i="2"/>
  <c r="N36" i="2"/>
  <c r="V36" i="2"/>
  <c r="AD36" i="2"/>
  <c r="G37" i="2"/>
  <c r="O37" i="2"/>
  <c r="W37" i="2"/>
  <c r="AE37" i="2"/>
  <c r="L33" i="1"/>
  <c r="T33" i="1"/>
  <c r="AB33" i="1"/>
  <c r="AJ33" i="1"/>
  <c r="AU17" i="55"/>
  <c r="BC17" i="55"/>
  <c r="BK17" i="55"/>
  <c r="L22" i="13"/>
  <c r="Q37" i="1"/>
  <c r="Y37" i="1"/>
  <c r="AG37" i="1"/>
  <c r="AL6" i="55"/>
  <c r="R33" i="1"/>
  <c r="AH33" i="1"/>
  <c r="O34" i="1"/>
  <c r="H35" i="1"/>
  <c r="U36" i="1"/>
  <c r="AL15" i="55"/>
  <c r="N22" i="13"/>
  <c r="O35" i="13"/>
  <c r="V22" i="13"/>
  <c r="AD22" i="13"/>
  <c r="AE35" i="13"/>
  <c r="U22" i="13"/>
  <c r="O22" i="22"/>
  <c r="W22" i="22"/>
  <c r="AE22" i="22"/>
  <c r="R22" i="23"/>
  <c r="Z22" i="23"/>
  <c r="AH22" i="23"/>
  <c r="HM11" i="55"/>
  <c r="HU11" i="55"/>
  <c r="IC11" i="55"/>
  <c r="R22" i="27"/>
  <c r="Z22" i="27"/>
  <c r="AH22" i="27"/>
  <c r="U17" i="55"/>
  <c r="G17" i="55"/>
  <c r="O17" i="55"/>
  <c r="W17" i="55"/>
  <c r="AE17" i="55"/>
  <c r="J4" i="55"/>
  <c r="R4" i="55"/>
  <c r="Z4" i="55"/>
  <c r="D6" i="55"/>
  <c r="L6" i="55"/>
  <c r="T6" i="55"/>
  <c r="AB6" i="55"/>
  <c r="F7" i="55"/>
  <c r="N7" i="55"/>
  <c r="V7" i="55"/>
  <c r="AD7" i="55"/>
  <c r="L33" i="2"/>
  <c r="T33" i="2"/>
  <c r="AB33" i="2"/>
  <c r="AJ33" i="2"/>
  <c r="M34" i="2"/>
  <c r="U34" i="2"/>
  <c r="AC34" i="2"/>
  <c r="G36" i="2"/>
  <c r="O36" i="2"/>
  <c r="W36" i="2"/>
  <c r="AE36" i="2"/>
  <c r="H37" i="2"/>
  <c r="P37" i="2"/>
  <c r="X37" i="2"/>
  <c r="AF37" i="2"/>
  <c r="AN17" i="55"/>
  <c r="L34" i="1"/>
  <c r="AV17" i="55"/>
  <c r="T34" i="1"/>
  <c r="BD17" i="55"/>
  <c r="AB34" i="1"/>
  <c r="BL17" i="55"/>
  <c r="M22" i="13"/>
  <c r="AJ34" i="1"/>
  <c r="R36" i="1"/>
  <c r="Z36" i="1"/>
  <c r="AH36" i="1"/>
  <c r="AM6" i="55"/>
  <c r="AU6" i="55"/>
  <c r="BC6" i="55"/>
  <c r="BK6" i="55"/>
  <c r="AO7" i="55"/>
  <c r="AW7" i="55"/>
  <c r="U33" i="1"/>
  <c r="AH11" i="55"/>
  <c r="S34" i="1"/>
  <c r="Y36" i="1"/>
  <c r="Y22" i="13"/>
  <c r="S22" i="13"/>
  <c r="U22" i="19"/>
  <c r="AC22" i="19"/>
  <c r="AK22" i="19"/>
  <c r="AK35" i="19" s="1"/>
  <c r="N22" i="20"/>
  <c r="V22" i="20"/>
  <c r="AD22" i="20"/>
  <c r="P22" i="22"/>
  <c r="X22" i="22"/>
  <c r="AF22" i="22"/>
  <c r="S22" i="23"/>
  <c r="AA22" i="23"/>
  <c r="AI22" i="23"/>
  <c r="R22" i="25"/>
  <c r="Z22" i="25"/>
  <c r="AH22" i="25"/>
  <c r="S22" i="27"/>
  <c r="AA22" i="27"/>
  <c r="AI22" i="27"/>
  <c r="LY11" i="55"/>
  <c r="H17" i="55"/>
  <c r="P17" i="55"/>
  <c r="X17" i="55"/>
  <c r="AF17" i="55"/>
  <c r="T21" i="2"/>
  <c r="C4" i="55"/>
  <c r="K4" i="55"/>
  <c r="S4" i="55"/>
  <c r="AA4" i="55"/>
  <c r="E6" i="55"/>
  <c r="M6" i="55"/>
  <c r="U6" i="55"/>
  <c r="AC6" i="55"/>
  <c r="G7" i="55"/>
  <c r="O7" i="55"/>
  <c r="W7" i="55"/>
  <c r="AE7" i="55"/>
  <c r="M33" i="2"/>
  <c r="U33" i="2"/>
  <c r="AC33" i="2"/>
  <c r="F34" i="2"/>
  <c r="N34" i="2"/>
  <c r="V34" i="2"/>
  <c r="AD34" i="2"/>
  <c r="H36" i="2"/>
  <c r="P36" i="2"/>
  <c r="X36" i="2"/>
  <c r="AF36" i="2"/>
  <c r="I37" i="2"/>
  <c r="Q37" i="2"/>
  <c r="Y37" i="2"/>
  <c r="AG37" i="2"/>
  <c r="AO17" i="55"/>
  <c r="M34" i="1"/>
  <c r="AW17" i="55"/>
  <c r="U34" i="1"/>
  <c r="BE17" i="55"/>
  <c r="AC34" i="1"/>
  <c r="F35" i="1"/>
  <c r="V21" i="1"/>
  <c r="S36" i="1"/>
  <c r="S37" i="1"/>
  <c r="AA36" i="1"/>
  <c r="AA37" i="1"/>
  <c r="AI36" i="1"/>
  <c r="AI37" i="1"/>
  <c r="AN6" i="55"/>
  <c r="AV6" i="55"/>
  <c r="BD6" i="55"/>
  <c r="BL6" i="55"/>
  <c r="AH7" i="55"/>
  <c r="AP7" i="55"/>
  <c r="AX7" i="55"/>
  <c r="BF7" i="55"/>
  <c r="V33" i="1"/>
  <c r="AI11" i="55"/>
  <c r="AC36" i="1"/>
  <c r="N37" i="1"/>
  <c r="H33" i="13"/>
  <c r="P33" i="13"/>
  <c r="X33" i="13"/>
  <c r="AF33" i="13"/>
  <c r="BO17" i="55"/>
  <c r="I36" i="13"/>
  <c r="I21" i="13"/>
  <c r="I34" i="13"/>
  <c r="BW17" i="55"/>
  <c r="Q36" i="13"/>
  <c r="Q21" i="13"/>
  <c r="Q34" i="13"/>
  <c r="CE17" i="55"/>
  <c r="Y36" i="13"/>
  <c r="Y21" i="13"/>
  <c r="Y34" i="13"/>
  <c r="CM17" i="55"/>
  <c r="AG36" i="13"/>
  <c r="AG21" i="13"/>
  <c r="J22" i="19"/>
  <c r="AG34" i="13"/>
  <c r="AC22" i="13"/>
  <c r="W22" i="13"/>
  <c r="N22" i="19"/>
  <c r="G35" i="19"/>
  <c r="V22" i="19"/>
  <c r="AD22" i="19"/>
  <c r="O22" i="20"/>
  <c r="W22" i="20"/>
  <c r="AE22" i="20"/>
  <c r="Q22" i="22"/>
  <c r="Y22" i="22"/>
  <c r="AG22" i="22"/>
  <c r="T22" i="23"/>
  <c r="AB22" i="23"/>
  <c r="AJ22" i="23"/>
  <c r="S22" i="25"/>
  <c r="AA22" i="25"/>
  <c r="AI22" i="25"/>
  <c r="AI36" i="25" s="1"/>
  <c r="M35" i="27"/>
  <c r="M36" i="27"/>
  <c r="T22" i="27"/>
  <c r="AB22" i="27"/>
  <c r="AJ22" i="27"/>
  <c r="R22" i="42"/>
  <c r="Z22" i="42"/>
  <c r="AH22" i="42"/>
  <c r="I17" i="55"/>
  <c r="Y17" i="55"/>
  <c r="AG17" i="55"/>
  <c r="M22" i="2"/>
  <c r="D4" i="55"/>
  <c r="L4" i="55"/>
  <c r="T4" i="55"/>
  <c r="AB4" i="55"/>
  <c r="F6" i="55"/>
  <c r="N6" i="55"/>
  <c r="V6" i="55"/>
  <c r="AD6" i="55"/>
  <c r="H7" i="55"/>
  <c r="P7" i="55"/>
  <c r="X7" i="55"/>
  <c r="AF7" i="55"/>
  <c r="F33" i="2"/>
  <c r="N33" i="2"/>
  <c r="V33" i="2"/>
  <c r="AD33" i="2"/>
  <c r="G34" i="2"/>
  <c r="O34" i="2"/>
  <c r="W34" i="2"/>
  <c r="AE34" i="2"/>
  <c r="I36" i="2"/>
  <c r="Q36" i="2"/>
  <c r="Y36" i="2"/>
  <c r="AG36" i="2"/>
  <c r="J37" i="2"/>
  <c r="R37" i="2"/>
  <c r="Z37" i="2"/>
  <c r="AH37" i="2"/>
  <c r="O33" i="1"/>
  <c r="W33" i="1"/>
  <c r="AE33" i="1"/>
  <c r="AP17" i="55"/>
  <c r="AX17" i="55"/>
  <c r="BF17" i="55"/>
  <c r="G35" i="1"/>
  <c r="O35" i="1"/>
  <c r="W35" i="1"/>
  <c r="AE35" i="1"/>
  <c r="L36" i="1"/>
  <c r="L37" i="1"/>
  <c r="T36" i="1"/>
  <c r="T37" i="1"/>
  <c r="AB36" i="1"/>
  <c r="AB37" i="1"/>
  <c r="AJ36" i="1"/>
  <c r="AJ37" i="1"/>
  <c r="AO6" i="55"/>
  <c r="AW6" i="55"/>
  <c r="BE6" i="55"/>
  <c r="AI7" i="55"/>
  <c r="AQ7" i="55"/>
  <c r="AY7" i="55"/>
  <c r="BG7" i="55"/>
  <c r="Y33" i="1"/>
  <c r="W34" i="1"/>
  <c r="AK14" i="55"/>
  <c r="AG36" i="1"/>
  <c r="R37" i="1"/>
  <c r="AG22" i="13"/>
  <c r="L36" i="13"/>
  <c r="L37" i="13"/>
  <c r="T36" i="13"/>
  <c r="T37" i="13"/>
  <c r="AB36" i="13"/>
  <c r="AB37" i="13"/>
  <c r="AJ36" i="13"/>
  <c r="AJ37" i="13"/>
  <c r="O22" i="19"/>
  <c r="W22" i="19"/>
  <c r="AE22" i="19"/>
  <c r="I35" i="20"/>
  <c r="P22" i="20"/>
  <c r="X22" i="20"/>
  <c r="AF22" i="20"/>
  <c r="FD11" i="55"/>
  <c r="FL11" i="55"/>
  <c r="FT11" i="55"/>
  <c r="GB11" i="55"/>
  <c r="GL11" i="55"/>
  <c r="GT11" i="55"/>
  <c r="HB11" i="55"/>
  <c r="T22" i="25"/>
  <c r="HX13" i="55"/>
  <c r="AB22" i="25"/>
  <c r="U35" i="25"/>
  <c r="U36" i="25"/>
  <c r="IF13" i="55"/>
  <c r="AJ22" i="25"/>
  <c r="AJ35" i="25" s="1"/>
  <c r="AJ40" i="25" s="1"/>
  <c r="AC35" i="25"/>
  <c r="AC36" i="25"/>
  <c r="AK35" i="25"/>
  <c r="AK40" i="25" s="1"/>
  <c r="AK36" i="25"/>
  <c r="IS11" i="55"/>
  <c r="JA11" i="55"/>
  <c r="JI11" i="55"/>
  <c r="N22" i="31"/>
  <c r="N22" i="33"/>
  <c r="S22" i="42"/>
  <c r="AA22" i="42"/>
  <c r="AB35" i="42"/>
  <c r="AB36" i="42"/>
  <c r="AX6" i="55"/>
  <c r="BF6" i="55"/>
  <c r="AJ7" i="55"/>
  <c r="AR7" i="55"/>
  <c r="AZ7" i="55"/>
  <c r="BH7" i="55"/>
  <c r="AH14" i="55"/>
  <c r="AI15" i="55"/>
  <c r="BP17" i="55"/>
  <c r="BX17" i="55"/>
  <c r="CF17" i="55"/>
  <c r="CN17" i="55"/>
  <c r="BP6" i="55"/>
  <c r="BX6" i="55"/>
  <c r="CF6" i="55"/>
  <c r="CN6" i="55"/>
  <c r="BR7" i="55"/>
  <c r="BZ7" i="55"/>
  <c r="CH7" i="55"/>
  <c r="CP7" i="55"/>
  <c r="G33" i="13"/>
  <c r="O33" i="13"/>
  <c r="W33" i="13"/>
  <c r="AE33" i="13"/>
  <c r="H34" i="13"/>
  <c r="P34" i="13"/>
  <c r="X34" i="13"/>
  <c r="AF34" i="13"/>
  <c r="J36" i="13"/>
  <c r="R36" i="13"/>
  <c r="Z36" i="13"/>
  <c r="AH36" i="13"/>
  <c r="K37" i="13"/>
  <c r="S37" i="13"/>
  <c r="AA37" i="13"/>
  <c r="AI37" i="13"/>
  <c r="CW17" i="55"/>
  <c r="DE17" i="55"/>
  <c r="DM17" i="55"/>
  <c r="DU17" i="55"/>
  <c r="CS4" i="55"/>
  <c r="DA4" i="55"/>
  <c r="DI4" i="55"/>
  <c r="DQ4" i="55"/>
  <c r="CU6" i="55"/>
  <c r="DC6" i="55"/>
  <c r="DK6" i="55"/>
  <c r="DS6" i="55"/>
  <c r="CW7" i="55"/>
  <c r="DE7" i="55"/>
  <c r="DM7" i="55"/>
  <c r="DU7" i="55"/>
  <c r="H33" i="19"/>
  <c r="P33" i="19"/>
  <c r="X33" i="19"/>
  <c r="AF33" i="19"/>
  <c r="AG34" i="19"/>
  <c r="K36" i="19"/>
  <c r="S36" i="19"/>
  <c r="AA36" i="19"/>
  <c r="AI36" i="19"/>
  <c r="L37" i="19"/>
  <c r="T37" i="19"/>
  <c r="AB37" i="19"/>
  <c r="AJ37" i="19"/>
  <c r="EC17" i="55"/>
  <c r="EK17" i="55"/>
  <c r="ES17" i="55"/>
  <c r="H22" i="20"/>
  <c r="DY4" i="55"/>
  <c r="EG4" i="55"/>
  <c r="EO4" i="55"/>
  <c r="EW4" i="55"/>
  <c r="EA6" i="55"/>
  <c r="EI6" i="55"/>
  <c r="EQ6" i="55"/>
  <c r="EY6" i="55"/>
  <c r="EC7" i="55"/>
  <c r="EK7" i="55"/>
  <c r="ES7" i="55"/>
  <c r="I33" i="20"/>
  <c r="Q33" i="20"/>
  <c r="Y33" i="20"/>
  <c r="AG33" i="20"/>
  <c r="AH34" i="20"/>
  <c r="L36" i="20"/>
  <c r="T36" i="20"/>
  <c r="AB36" i="20"/>
  <c r="AJ36" i="20"/>
  <c r="M37" i="20"/>
  <c r="U37" i="20"/>
  <c r="AC37" i="20"/>
  <c r="AK37" i="20"/>
  <c r="EZ17" i="55"/>
  <c r="FH17" i="55"/>
  <c r="FP17" i="55"/>
  <c r="FX17" i="55"/>
  <c r="I22" i="22"/>
  <c r="FD4" i="55"/>
  <c r="FL4" i="55"/>
  <c r="FT4" i="55"/>
  <c r="GB4" i="55"/>
  <c r="FF6" i="55"/>
  <c r="FN6" i="55"/>
  <c r="FV6" i="55"/>
  <c r="GD6" i="55"/>
  <c r="EZ7" i="55"/>
  <c r="FH7" i="55"/>
  <c r="FP7" i="55"/>
  <c r="FX7" i="55"/>
  <c r="J33" i="22"/>
  <c r="R33" i="22"/>
  <c r="Z33" i="22"/>
  <c r="AH33" i="22"/>
  <c r="M36" i="22"/>
  <c r="U36" i="22"/>
  <c r="AC36" i="22"/>
  <c r="AK36" i="22"/>
  <c r="N37" i="22"/>
  <c r="V37" i="22"/>
  <c r="AD37" i="22"/>
  <c r="GH17" i="55"/>
  <c r="GP17" i="55"/>
  <c r="GX17" i="55"/>
  <c r="HF17" i="55"/>
  <c r="L22" i="23"/>
  <c r="GF6" i="55"/>
  <c r="GN6" i="55"/>
  <c r="GV6" i="55"/>
  <c r="HD6" i="55"/>
  <c r="GH7" i="55"/>
  <c r="GP7" i="55"/>
  <c r="GX7" i="55"/>
  <c r="HF7" i="55"/>
  <c r="M33" i="23"/>
  <c r="U33" i="23"/>
  <c r="AC33" i="23"/>
  <c r="I37" i="23"/>
  <c r="Q37" i="23"/>
  <c r="Y37" i="23"/>
  <c r="AG37" i="23"/>
  <c r="J38" i="23"/>
  <c r="R38" i="23"/>
  <c r="Z38" i="23"/>
  <c r="AH38" i="23"/>
  <c r="HQ17" i="55"/>
  <c r="HY17" i="55"/>
  <c r="IG17" i="55"/>
  <c r="H22" i="25"/>
  <c r="HO6" i="55"/>
  <c r="HW6" i="55"/>
  <c r="IE6" i="55"/>
  <c r="HQ7" i="55"/>
  <c r="HY7" i="55"/>
  <c r="IG7" i="55"/>
  <c r="I33" i="25"/>
  <c r="Q33" i="25"/>
  <c r="Y33" i="25"/>
  <c r="AG33" i="25"/>
  <c r="AH34" i="25"/>
  <c r="M37" i="25"/>
  <c r="U37" i="25"/>
  <c r="AC37" i="25"/>
  <c r="N38" i="25"/>
  <c r="V38" i="25"/>
  <c r="AD38" i="25"/>
  <c r="IO17" i="55"/>
  <c r="IW17" i="55"/>
  <c r="JE17" i="55"/>
  <c r="JM17" i="55"/>
  <c r="L22" i="27"/>
  <c r="IM6" i="55"/>
  <c r="IU6" i="55"/>
  <c r="JC6" i="55"/>
  <c r="JK6" i="55"/>
  <c r="IO7" i="55"/>
  <c r="IW7" i="55"/>
  <c r="JE7" i="55"/>
  <c r="JM7" i="55"/>
  <c r="M33" i="27"/>
  <c r="U33" i="27"/>
  <c r="AC33" i="27"/>
  <c r="I37" i="27"/>
  <c r="Q37" i="27"/>
  <c r="Y37" i="27"/>
  <c r="AG37" i="27"/>
  <c r="J38" i="27"/>
  <c r="R38" i="27"/>
  <c r="Z38" i="27"/>
  <c r="AH38" i="27"/>
  <c r="N21" i="29"/>
  <c r="V21" i="29"/>
  <c r="AD21" i="29"/>
  <c r="H22" i="29"/>
  <c r="JR6" i="55"/>
  <c r="JZ6" i="55"/>
  <c r="KH6" i="55"/>
  <c r="KP6" i="55"/>
  <c r="JV7" i="55"/>
  <c r="KD7" i="55"/>
  <c r="KL7" i="55"/>
  <c r="KT7" i="55"/>
  <c r="J33" i="29"/>
  <c r="R33" i="29"/>
  <c r="Z33" i="29"/>
  <c r="AH33" i="29"/>
  <c r="L34" i="29"/>
  <c r="T34" i="29"/>
  <c r="AB34" i="29"/>
  <c r="AJ34" i="29"/>
  <c r="J37" i="29"/>
  <c r="R37" i="29"/>
  <c r="Z37" i="29"/>
  <c r="AH37" i="29"/>
  <c r="L38" i="29"/>
  <c r="T38" i="29"/>
  <c r="AB38" i="29"/>
  <c r="AJ38" i="29"/>
  <c r="JW17" i="55"/>
  <c r="KE17" i="55"/>
  <c r="KM17" i="55"/>
  <c r="K21" i="31"/>
  <c r="S21" i="31"/>
  <c r="AA21" i="31"/>
  <c r="AI21" i="31"/>
  <c r="L22" i="31"/>
  <c r="KV6" i="55"/>
  <c r="LD6" i="55"/>
  <c r="LL6" i="55"/>
  <c r="LT6" i="55"/>
  <c r="KX7" i="55"/>
  <c r="LF7" i="55"/>
  <c r="LN7" i="55"/>
  <c r="LV7" i="55"/>
  <c r="M33" i="31"/>
  <c r="U33" i="31"/>
  <c r="AC33" i="31"/>
  <c r="N34" i="31"/>
  <c r="V34" i="31"/>
  <c r="AD34" i="31"/>
  <c r="I37" i="31"/>
  <c r="Q37" i="31"/>
  <c r="Y37" i="31"/>
  <c r="AG37" i="31"/>
  <c r="J38" i="31"/>
  <c r="R38" i="31"/>
  <c r="Z38" i="31"/>
  <c r="AH38" i="31"/>
  <c r="KY17" i="55"/>
  <c r="LG17" i="55"/>
  <c r="LO17" i="55"/>
  <c r="LW17" i="55"/>
  <c r="K21" i="32"/>
  <c r="S21" i="32"/>
  <c r="AA21" i="32"/>
  <c r="AI21" i="32"/>
  <c r="M22" i="32"/>
  <c r="MF6" i="55"/>
  <c r="MN6" i="55"/>
  <c r="MV6" i="55"/>
  <c r="MB7" i="55"/>
  <c r="MJ7" i="55"/>
  <c r="MR7" i="55"/>
  <c r="MZ7" i="55"/>
  <c r="G33" i="32"/>
  <c r="O33" i="32"/>
  <c r="W33" i="32"/>
  <c r="AE33" i="32"/>
  <c r="I34" i="32"/>
  <c r="Q34" i="32"/>
  <c r="Y34" i="32"/>
  <c r="AG34" i="32"/>
  <c r="G37" i="32"/>
  <c r="O37" i="32"/>
  <c r="W37" i="32"/>
  <c r="AE37" i="32"/>
  <c r="I38" i="32"/>
  <c r="Q38" i="32"/>
  <c r="Y38" i="32"/>
  <c r="AG38" i="32"/>
  <c r="MD17" i="55"/>
  <c r="ML17" i="55"/>
  <c r="MT17" i="55"/>
  <c r="NB17" i="55"/>
  <c r="I21" i="33"/>
  <c r="Q21" i="33"/>
  <c r="Y21" i="33"/>
  <c r="AG21" i="33"/>
  <c r="J22" i="33"/>
  <c r="NK6" i="55"/>
  <c r="NS6" i="55"/>
  <c r="OA6" i="55"/>
  <c r="NE7" i="55"/>
  <c r="NM7" i="55"/>
  <c r="NU7" i="55"/>
  <c r="OC7" i="55"/>
  <c r="K33" i="33"/>
  <c r="S33" i="33"/>
  <c r="AA33" i="33"/>
  <c r="AI33" i="33"/>
  <c r="L34" i="33"/>
  <c r="T34" i="33"/>
  <c r="AB34" i="33"/>
  <c r="AJ34" i="33"/>
  <c r="O37" i="33"/>
  <c r="W37" i="33"/>
  <c r="AE37" i="33"/>
  <c r="H38" i="33"/>
  <c r="P38" i="33"/>
  <c r="X38" i="33"/>
  <c r="AF38" i="33"/>
  <c r="NF17" i="55"/>
  <c r="NN17" i="55"/>
  <c r="NV17" i="55"/>
  <c r="OD17" i="55"/>
  <c r="N21" i="35"/>
  <c r="V21" i="35"/>
  <c r="AD21" i="35"/>
  <c r="G22" i="35"/>
  <c r="OM6" i="55"/>
  <c r="OU6" i="55"/>
  <c r="PC6" i="55"/>
  <c r="PK6" i="55"/>
  <c r="OO7" i="55"/>
  <c r="OW7" i="55"/>
  <c r="PE7" i="55"/>
  <c r="PM7" i="55"/>
  <c r="H33" i="35"/>
  <c r="P33" i="35"/>
  <c r="X33" i="35"/>
  <c r="AF33" i="35"/>
  <c r="I34" i="35"/>
  <c r="Q34" i="35"/>
  <c r="Y34" i="35"/>
  <c r="AG34" i="35"/>
  <c r="L37" i="35"/>
  <c r="T37" i="35"/>
  <c r="AB37" i="35"/>
  <c r="AJ37" i="35"/>
  <c r="M38" i="35"/>
  <c r="U38" i="35"/>
  <c r="AC38" i="35"/>
  <c r="AK38" i="35"/>
  <c r="OP17" i="55"/>
  <c r="OX17" i="55"/>
  <c r="PF17" i="55"/>
  <c r="N21" i="36"/>
  <c r="V21" i="36"/>
  <c r="AD21" i="36"/>
  <c r="H22" i="36"/>
  <c r="PO6" i="55"/>
  <c r="PW6" i="55"/>
  <c r="QE6" i="55"/>
  <c r="QM6" i="55"/>
  <c r="PS7" i="55"/>
  <c r="QA7" i="55"/>
  <c r="QI7" i="55"/>
  <c r="QQ7" i="55"/>
  <c r="J33" i="36"/>
  <c r="R33" i="36"/>
  <c r="Z33" i="36"/>
  <c r="AH33" i="36"/>
  <c r="L34" i="36"/>
  <c r="T34" i="36"/>
  <c r="AB34" i="36"/>
  <c r="AJ34" i="36"/>
  <c r="J37" i="36"/>
  <c r="R37" i="36"/>
  <c r="Z37" i="36"/>
  <c r="AH37" i="36"/>
  <c r="L38" i="36"/>
  <c r="T38" i="36"/>
  <c r="AB38" i="36"/>
  <c r="AJ38" i="36"/>
  <c r="PU17" i="55"/>
  <c r="QC17" i="55"/>
  <c r="QK17" i="55"/>
  <c r="K21" i="37"/>
  <c r="S21" i="37"/>
  <c r="AA21" i="37"/>
  <c r="AI21" i="37"/>
  <c r="L22" i="37"/>
  <c r="QS6" i="55"/>
  <c r="RA6" i="55"/>
  <c r="RI6" i="55"/>
  <c r="RQ6" i="55"/>
  <c r="QU7" i="55"/>
  <c r="RC7" i="55"/>
  <c r="RK7" i="55"/>
  <c r="RS7" i="55"/>
  <c r="M33" i="37"/>
  <c r="U33" i="37"/>
  <c r="AC33" i="37"/>
  <c r="N34" i="37"/>
  <c r="V34" i="37"/>
  <c r="AD34" i="37"/>
  <c r="I37" i="37"/>
  <c r="Q37" i="37"/>
  <c r="Y37" i="37"/>
  <c r="AG37" i="37"/>
  <c r="J38" i="37"/>
  <c r="R38" i="37"/>
  <c r="Z38" i="37"/>
  <c r="AH38" i="37"/>
  <c r="QV17" i="55"/>
  <c r="RD17" i="55"/>
  <c r="RL17" i="55"/>
  <c r="RT17" i="55"/>
  <c r="K21" i="38"/>
  <c r="S21" i="38"/>
  <c r="AA21" i="38"/>
  <c r="AI21" i="38"/>
  <c r="M22" i="38"/>
  <c r="SC6" i="55"/>
  <c r="SK6" i="55"/>
  <c r="SS6" i="55"/>
  <c r="RY7" i="55"/>
  <c r="SG7" i="55"/>
  <c r="SO7" i="55"/>
  <c r="SW7" i="55"/>
  <c r="G33" i="38"/>
  <c r="O33" i="38"/>
  <c r="W33" i="38"/>
  <c r="AE33" i="38"/>
  <c r="I34" i="38"/>
  <c r="Q34" i="38"/>
  <c r="Y34" i="38"/>
  <c r="AG34" i="38"/>
  <c r="G37" i="38"/>
  <c r="O37" i="38"/>
  <c r="W37" i="38"/>
  <c r="AE37" i="38"/>
  <c r="I38" i="38"/>
  <c r="Q38" i="38"/>
  <c r="Y38" i="38"/>
  <c r="AG38" i="38"/>
  <c r="SA17" i="55"/>
  <c r="SI17" i="55"/>
  <c r="SQ17" i="55"/>
  <c r="SY17" i="55"/>
  <c r="H21" i="39"/>
  <c r="P21" i="39"/>
  <c r="X21" i="39"/>
  <c r="AF21" i="39"/>
  <c r="I22" i="39"/>
  <c r="TG6" i="55"/>
  <c r="TO6" i="55"/>
  <c r="TW6" i="55"/>
  <c r="UE6" i="55"/>
  <c r="TA7" i="55"/>
  <c r="TI7" i="55"/>
  <c r="TQ7" i="55"/>
  <c r="TY7" i="55"/>
  <c r="J33" i="39"/>
  <c r="R33" i="39"/>
  <c r="Z33" i="39"/>
  <c r="AH33" i="39"/>
  <c r="K34" i="39"/>
  <c r="S34" i="39"/>
  <c r="AA34" i="39"/>
  <c r="AI34" i="39"/>
  <c r="N37" i="39"/>
  <c r="V37" i="39"/>
  <c r="AD37" i="39"/>
  <c r="G38" i="39"/>
  <c r="O38" i="39"/>
  <c r="W38" i="39"/>
  <c r="AE38" i="39"/>
  <c r="TB17" i="55"/>
  <c r="TJ17" i="55"/>
  <c r="TR17" i="55"/>
  <c r="TZ17" i="55"/>
  <c r="M21" i="40"/>
  <c r="U21" i="40"/>
  <c r="AC21" i="40"/>
  <c r="AK21" i="40"/>
  <c r="UI6" i="55"/>
  <c r="UQ6" i="55"/>
  <c r="UY6" i="55"/>
  <c r="VG6" i="55"/>
  <c r="UK7" i="55"/>
  <c r="US7" i="55"/>
  <c r="VA7" i="55"/>
  <c r="VI7" i="55"/>
  <c r="O33" i="40"/>
  <c r="W33" i="40"/>
  <c r="AE33" i="40"/>
  <c r="H34" i="40"/>
  <c r="P34" i="40"/>
  <c r="X34" i="40"/>
  <c r="AF34" i="40"/>
  <c r="K37" i="40"/>
  <c r="S37" i="40"/>
  <c r="AA37" i="40"/>
  <c r="AI37" i="40"/>
  <c r="L38" i="40"/>
  <c r="T38" i="40"/>
  <c r="AB38" i="40"/>
  <c r="AJ38" i="40"/>
  <c r="UL17" i="55"/>
  <c r="UT17" i="55"/>
  <c r="VB17" i="55"/>
  <c r="VJ17" i="55"/>
  <c r="K33" i="42"/>
  <c r="S33" i="42"/>
  <c r="AA33" i="42"/>
  <c r="G34" i="42"/>
  <c r="O34" i="42"/>
  <c r="W34" i="42"/>
  <c r="AE34" i="42"/>
  <c r="J22" i="43"/>
  <c r="G22" i="42"/>
  <c r="K37" i="42"/>
  <c r="K38" i="42"/>
  <c r="S37" i="42"/>
  <c r="S38" i="42"/>
  <c r="AA37" i="42"/>
  <c r="AA38" i="42"/>
  <c r="VK6" i="55"/>
  <c r="VS6" i="55"/>
  <c r="WA6" i="55"/>
  <c r="WI6" i="55"/>
  <c r="VK7" i="55"/>
  <c r="VS7" i="55"/>
  <c r="WA7" i="55"/>
  <c r="WI7" i="55"/>
  <c r="R33" i="42"/>
  <c r="N34" i="42"/>
  <c r="AS7" i="55"/>
  <c r="BA7" i="55"/>
  <c r="BI7" i="55"/>
  <c r="AI14" i="55"/>
  <c r="AJ15" i="55"/>
  <c r="BQ17" i="55"/>
  <c r="BY17" i="55"/>
  <c r="CG17" i="55"/>
  <c r="CO17" i="55"/>
  <c r="BQ6" i="55"/>
  <c r="BY6" i="55"/>
  <c r="CG6" i="55"/>
  <c r="CO6" i="55"/>
  <c r="BS7" i="55"/>
  <c r="CA7" i="55"/>
  <c r="CI7" i="55"/>
  <c r="K36" i="13"/>
  <c r="S36" i="13"/>
  <c r="AA36" i="13"/>
  <c r="AI36" i="13"/>
  <c r="CX17" i="55"/>
  <c r="DF17" i="55"/>
  <c r="DN17" i="55"/>
  <c r="H22" i="19"/>
  <c r="CT4" i="55"/>
  <c r="DB4" i="55"/>
  <c r="DJ4" i="55"/>
  <c r="DR4" i="55"/>
  <c r="CV6" i="55"/>
  <c r="DD6" i="55"/>
  <c r="DL6" i="55"/>
  <c r="DT6" i="55"/>
  <c r="CX7" i="55"/>
  <c r="DF7" i="55"/>
  <c r="DN7" i="55"/>
  <c r="I33" i="19"/>
  <c r="Q33" i="19"/>
  <c r="Y33" i="19"/>
  <c r="AG33" i="19"/>
  <c r="J34" i="19"/>
  <c r="R34" i="19"/>
  <c r="Z34" i="19"/>
  <c r="AH34" i="19"/>
  <c r="L36" i="19"/>
  <c r="T36" i="19"/>
  <c r="AB36" i="19"/>
  <c r="AJ36" i="19"/>
  <c r="M37" i="19"/>
  <c r="U37" i="19"/>
  <c r="AC37" i="19"/>
  <c r="AK37" i="19"/>
  <c r="DV17" i="55"/>
  <c r="ED17" i="55"/>
  <c r="EL17" i="55"/>
  <c r="ET17" i="55"/>
  <c r="DZ4" i="55"/>
  <c r="EH4" i="55"/>
  <c r="EP4" i="55"/>
  <c r="EX4" i="55"/>
  <c r="EB6" i="55"/>
  <c r="EJ6" i="55"/>
  <c r="ER6" i="55"/>
  <c r="DV7" i="55"/>
  <c r="ED7" i="55"/>
  <c r="EL7" i="55"/>
  <c r="ET7" i="55"/>
  <c r="J33" i="20"/>
  <c r="R33" i="20"/>
  <c r="Z33" i="20"/>
  <c r="AH33" i="20"/>
  <c r="K34" i="20"/>
  <c r="S34" i="20"/>
  <c r="AA34" i="20"/>
  <c r="AI34" i="20"/>
  <c r="M36" i="20"/>
  <c r="U36" i="20"/>
  <c r="AC36" i="20"/>
  <c r="N37" i="20"/>
  <c r="V37" i="20"/>
  <c r="AD37" i="20"/>
  <c r="FA17" i="55"/>
  <c r="FI17" i="55"/>
  <c r="FQ17" i="55"/>
  <c r="FY17" i="55"/>
  <c r="J22" i="22"/>
  <c r="FE4" i="55"/>
  <c r="FM4" i="55"/>
  <c r="FU4" i="55"/>
  <c r="GC4" i="55"/>
  <c r="FG6" i="55"/>
  <c r="FO6" i="55"/>
  <c r="FW6" i="55"/>
  <c r="FA7" i="55"/>
  <c r="FI7" i="55"/>
  <c r="FQ7" i="55"/>
  <c r="FY7" i="55"/>
  <c r="K33" i="22"/>
  <c r="S33" i="22"/>
  <c r="AA33" i="22"/>
  <c r="AI33" i="22"/>
  <c r="L34" i="22"/>
  <c r="T34" i="22"/>
  <c r="AB34" i="22"/>
  <c r="AJ34" i="22"/>
  <c r="N36" i="22"/>
  <c r="V36" i="22"/>
  <c r="AD36" i="22"/>
  <c r="G37" i="22"/>
  <c r="O37" i="22"/>
  <c r="W37" i="22"/>
  <c r="AE37" i="22"/>
  <c r="GI17" i="55"/>
  <c r="GQ17" i="55"/>
  <c r="GY17" i="55"/>
  <c r="HG17" i="55"/>
  <c r="M22" i="23"/>
  <c r="GG6" i="55"/>
  <c r="GO6" i="55"/>
  <c r="GW6" i="55"/>
  <c r="HE6" i="55"/>
  <c r="GI7" i="55"/>
  <c r="GQ7" i="55"/>
  <c r="GY7" i="55"/>
  <c r="HG7" i="55"/>
  <c r="N33" i="23"/>
  <c r="V33" i="23"/>
  <c r="AD33" i="23"/>
  <c r="G34" i="23"/>
  <c r="O34" i="23"/>
  <c r="W34" i="23"/>
  <c r="AE34" i="23"/>
  <c r="J37" i="23"/>
  <c r="R37" i="23"/>
  <c r="Z37" i="23"/>
  <c r="AH37" i="23"/>
  <c r="K38" i="23"/>
  <c r="S38" i="23"/>
  <c r="AA38" i="23"/>
  <c r="AI38" i="23"/>
  <c r="HJ17" i="55"/>
  <c r="HR17" i="55"/>
  <c r="HZ17" i="55"/>
  <c r="IH17" i="55"/>
  <c r="I22" i="25"/>
  <c r="HP6" i="55"/>
  <c r="HX6" i="55"/>
  <c r="IF6" i="55"/>
  <c r="HJ7" i="55"/>
  <c r="HR7" i="55"/>
  <c r="HZ7" i="55"/>
  <c r="IH7" i="55"/>
  <c r="J33" i="25"/>
  <c r="R33" i="25"/>
  <c r="Z33" i="25"/>
  <c r="AH33" i="25"/>
  <c r="K34" i="25"/>
  <c r="S34" i="25"/>
  <c r="AA34" i="25"/>
  <c r="AI34" i="25"/>
  <c r="N37" i="25"/>
  <c r="V37" i="25"/>
  <c r="AD37" i="25"/>
  <c r="G38" i="25"/>
  <c r="O38" i="25"/>
  <c r="W38" i="25"/>
  <c r="AE38" i="25"/>
  <c r="IP17" i="55"/>
  <c r="IX17" i="55"/>
  <c r="JF17" i="55"/>
  <c r="JN17" i="55"/>
  <c r="IN6" i="55"/>
  <c r="IV6" i="55"/>
  <c r="JD6" i="55"/>
  <c r="JL6" i="55"/>
  <c r="IP7" i="55"/>
  <c r="IX7" i="55"/>
  <c r="JF7" i="55"/>
  <c r="JN7" i="55"/>
  <c r="N33" i="27"/>
  <c r="V33" i="27"/>
  <c r="AD33" i="27"/>
  <c r="G34" i="27"/>
  <c r="O34" i="27"/>
  <c r="W34" i="27"/>
  <c r="AE34" i="27"/>
  <c r="J37" i="27"/>
  <c r="R37" i="27"/>
  <c r="Z37" i="27"/>
  <c r="AH37" i="27"/>
  <c r="K38" i="27"/>
  <c r="S38" i="27"/>
  <c r="AA38" i="27"/>
  <c r="AI38" i="27"/>
  <c r="G21" i="29"/>
  <c r="O21" i="29"/>
  <c r="W21" i="29"/>
  <c r="AE21" i="29"/>
  <c r="I22" i="29"/>
  <c r="JS6" i="55"/>
  <c r="KA6" i="55"/>
  <c r="KI6" i="55"/>
  <c r="KQ6" i="55"/>
  <c r="JW7" i="55"/>
  <c r="KE7" i="55"/>
  <c r="KM7" i="55"/>
  <c r="K33" i="29"/>
  <c r="S33" i="29"/>
  <c r="AA33" i="29"/>
  <c r="AI33" i="29"/>
  <c r="M34" i="29"/>
  <c r="U34" i="29"/>
  <c r="AC34" i="29"/>
  <c r="K37" i="29"/>
  <c r="S37" i="29"/>
  <c r="AA37" i="29"/>
  <c r="AI37" i="29"/>
  <c r="M38" i="29"/>
  <c r="U38" i="29"/>
  <c r="AC38" i="29"/>
  <c r="JX17" i="55"/>
  <c r="KF17" i="55"/>
  <c r="KN17" i="55"/>
  <c r="L21" i="31"/>
  <c r="T21" i="31"/>
  <c r="AB21" i="31"/>
  <c r="AJ21" i="31"/>
  <c r="M22" i="31"/>
  <c r="KW6" i="55"/>
  <c r="LE6" i="55"/>
  <c r="LM6" i="55"/>
  <c r="LU6" i="55"/>
  <c r="KY7" i="55"/>
  <c r="LG7" i="55"/>
  <c r="LO7" i="55"/>
  <c r="LW7" i="55"/>
  <c r="N33" i="31"/>
  <c r="V33" i="31"/>
  <c r="AD33" i="31"/>
  <c r="G34" i="31"/>
  <c r="O34" i="31"/>
  <c r="W34" i="31"/>
  <c r="AE34" i="31"/>
  <c r="J37" i="31"/>
  <c r="R37" i="31"/>
  <c r="Z37" i="31"/>
  <c r="AH37" i="31"/>
  <c r="K38" i="31"/>
  <c r="S38" i="31"/>
  <c r="AA38" i="31"/>
  <c r="AI38" i="31"/>
  <c r="KZ17" i="55"/>
  <c r="LH17" i="55"/>
  <c r="LP17" i="55"/>
  <c r="LX17" i="55"/>
  <c r="L21" i="32"/>
  <c r="T21" i="32"/>
  <c r="AB21" i="32"/>
  <c r="AJ21" i="32"/>
  <c r="MG6" i="55"/>
  <c r="MO6" i="55"/>
  <c r="MW6" i="55"/>
  <c r="MC7" i="55"/>
  <c r="MK7" i="55"/>
  <c r="MS7" i="55"/>
  <c r="NA7" i="55"/>
  <c r="H33" i="32"/>
  <c r="P33" i="32"/>
  <c r="X33" i="32"/>
  <c r="AF33" i="32"/>
  <c r="J34" i="32"/>
  <c r="R34" i="32"/>
  <c r="Z34" i="32"/>
  <c r="AH34" i="32"/>
  <c r="H37" i="32"/>
  <c r="P37" i="32"/>
  <c r="X37" i="32"/>
  <c r="AF37" i="32"/>
  <c r="J38" i="32"/>
  <c r="R38" i="32"/>
  <c r="Z38" i="32"/>
  <c r="AH38" i="32"/>
  <c r="ME17" i="55"/>
  <c r="MM17" i="55"/>
  <c r="MU17" i="55"/>
  <c r="NC17" i="55"/>
  <c r="J21" i="33"/>
  <c r="R21" i="33"/>
  <c r="Z21" i="33"/>
  <c r="AH21" i="33"/>
  <c r="K22" i="33"/>
  <c r="ND6" i="55"/>
  <c r="NL6" i="55"/>
  <c r="NT6" i="55"/>
  <c r="OB6" i="55"/>
  <c r="NF7" i="55"/>
  <c r="NN7" i="55"/>
  <c r="NV7" i="55"/>
  <c r="OD7" i="55"/>
  <c r="L33" i="33"/>
  <c r="T33" i="33"/>
  <c r="AB33" i="33"/>
  <c r="AJ33" i="33"/>
  <c r="M34" i="33"/>
  <c r="U34" i="33"/>
  <c r="AC34" i="33"/>
  <c r="AK34" i="33"/>
  <c r="H37" i="33"/>
  <c r="P37" i="33"/>
  <c r="X37" i="33"/>
  <c r="AF37" i="33"/>
  <c r="I38" i="33"/>
  <c r="Q38" i="33"/>
  <c r="Y38" i="33"/>
  <c r="AG38" i="33"/>
  <c r="NG17" i="55"/>
  <c r="NO17" i="55"/>
  <c r="NW17" i="55"/>
  <c r="OE17" i="55"/>
  <c r="O21" i="35"/>
  <c r="W21" i="35"/>
  <c r="AE21" i="35"/>
  <c r="H22" i="35"/>
  <c r="ON6" i="55"/>
  <c r="OV6" i="55"/>
  <c r="PD6" i="55"/>
  <c r="PL6" i="55"/>
  <c r="OP7" i="55"/>
  <c r="OX7" i="55"/>
  <c r="PF7" i="55"/>
  <c r="I33" i="35"/>
  <c r="Q33" i="35"/>
  <c r="Y33" i="35"/>
  <c r="AG33" i="35"/>
  <c r="J34" i="35"/>
  <c r="R34" i="35"/>
  <c r="Z34" i="35"/>
  <c r="AH34" i="35"/>
  <c r="M37" i="35"/>
  <c r="U37" i="35"/>
  <c r="AC37" i="35"/>
  <c r="N38" i="35"/>
  <c r="V38" i="35"/>
  <c r="AD38" i="35"/>
  <c r="OI17" i="55"/>
  <c r="OQ17" i="55"/>
  <c r="OY17" i="55"/>
  <c r="PG17" i="55"/>
  <c r="G21" i="36"/>
  <c r="O21" i="36"/>
  <c r="W21" i="36"/>
  <c r="AE21" i="36"/>
  <c r="I22" i="36"/>
  <c r="PP6" i="55"/>
  <c r="PX6" i="55"/>
  <c r="QF6" i="55"/>
  <c r="QN6" i="55"/>
  <c r="PT7" i="55"/>
  <c r="QB7" i="55"/>
  <c r="QJ7" i="55"/>
  <c r="K33" i="36"/>
  <c r="S33" i="36"/>
  <c r="AA33" i="36"/>
  <c r="AI33" i="36"/>
  <c r="M34" i="36"/>
  <c r="U34" i="36"/>
  <c r="AC34" i="36"/>
  <c r="K37" i="36"/>
  <c r="S37" i="36"/>
  <c r="AA37" i="36"/>
  <c r="AI37" i="36"/>
  <c r="M38" i="36"/>
  <c r="U38" i="36"/>
  <c r="AC38" i="36"/>
  <c r="PN17" i="55"/>
  <c r="PV17" i="55"/>
  <c r="QD17" i="55"/>
  <c r="QL17" i="55"/>
  <c r="L21" i="37"/>
  <c r="T21" i="37"/>
  <c r="AB21" i="37"/>
  <c r="AJ21" i="37"/>
  <c r="M22" i="37"/>
  <c r="QT6" i="55"/>
  <c r="RB6" i="55"/>
  <c r="RJ6" i="55"/>
  <c r="RR6" i="55"/>
  <c r="QV7" i="55"/>
  <c r="RD7" i="55"/>
  <c r="RL7" i="55"/>
  <c r="RT7" i="55"/>
  <c r="N33" i="37"/>
  <c r="V33" i="37"/>
  <c r="AD33" i="37"/>
  <c r="G34" i="37"/>
  <c r="O34" i="37"/>
  <c r="W34" i="37"/>
  <c r="AE34" i="37"/>
  <c r="J37" i="37"/>
  <c r="R37" i="37"/>
  <c r="Z37" i="37"/>
  <c r="AH37" i="37"/>
  <c r="K38" i="37"/>
  <c r="S38" i="37"/>
  <c r="AA38" i="37"/>
  <c r="AI38" i="37"/>
  <c r="QW17" i="55"/>
  <c r="RE17" i="55"/>
  <c r="RM17" i="55"/>
  <c r="RU17" i="55"/>
  <c r="SD6" i="55"/>
  <c r="SL6" i="55"/>
  <c r="ST6" i="55"/>
  <c r="RZ7" i="55"/>
  <c r="SH7" i="55"/>
  <c r="SP7" i="55"/>
  <c r="SX7" i="55"/>
  <c r="H33" i="38"/>
  <c r="P33" i="38"/>
  <c r="X33" i="38"/>
  <c r="AF33" i="38"/>
  <c r="J34" i="38"/>
  <c r="R34" i="38"/>
  <c r="Z34" i="38"/>
  <c r="AH34" i="38"/>
  <c r="H37" i="38"/>
  <c r="P37" i="38"/>
  <c r="X37" i="38"/>
  <c r="AF37" i="38"/>
  <c r="J38" i="38"/>
  <c r="R38" i="38"/>
  <c r="Z38" i="38"/>
  <c r="AH38" i="38"/>
  <c r="SB17" i="55"/>
  <c r="SJ17" i="55"/>
  <c r="SR17" i="55"/>
  <c r="SZ17" i="55"/>
  <c r="I21" i="39"/>
  <c r="Q21" i="39"/>
  <c r="Y21" i="39"/>
  <c r="AG21" i="39"/>
  <c r="J22" i="39"/>
  <c r="TH6" i="55"/>
  <c r="TP6" i="55"/>
  <c r="TX6" i="55"/>
  <c r="TB7" i="55"/>
  <c r="TJ7" i="55"/>
  <c r="TR7" i="55"/>
  <c r="TZ7" i="55"/>
  <c r="K33" i="39"/>
  <c r="S33" i="39"/>
  <c r="AA33" i="39"/>
  <c r="AI33" i="39"/>
  <c r="L34" i="39"/>
  <c r="T34" i="39"/>
  <c r="AB34" i="39"/>
  <c r="AJ34" i="39"/>
  <c r="O37" i="39"/>
  <c r="W37" i="39"/>
  <c r="AE37" i="39"/>
  <c r="H38" i="39"/>
  <c r="P38" i="39"/>
  <c r="X38" i="39"/>
  <c r="AF38" i="39"/>
  <c r="TC17" i="55"/>
  <c r="TK17" i="55"/>
  <c r="TS17" i="55"/>
  <c r="UA17" i="55"/>
  <c r="N21" i="40"/>
  <c r="V21" i="40"/>
  <c r="AD21" i="40"/>
  <c r="G22" i="40"/>
  <c r="G36" i="40" s="1"/>
  <c r="UJ6" i="55"/>
  <c r="UR6" i="55"/>
  <c r="UZ6" i="55"/>
  <c r="VH6" i="55"/>
  <c r="UL7" i="55"/>
  <c r="UT7" i="55"/>
  <c r="VB7" i="55"/>
  <c r="VJ7" i="55"/>
  <c r="H33" i="40"/>
  <c r="P33" i="40"/>
  <c r="X33" i="40"/>
  <c r="AF33" i="40"/>
  <c r="I34" i="40"/>
  <c r="Q34" i="40"/>
  <c r="Y34" i="40"/>
  <c r="AG34" i="40"/>
  <c r="L37" i="40"/>
  <c r="T37" i="40"/>
  <c r="AB37" i="40"/>
  <c r="AJ37" i="40"/>
  <c r="M38" i="40"/>
  <c r="U38" i="40"/>
  <c r="AC38" i="40"/>
  <c r="AK38" i="40"/>
  <c r="UM17" i="55"/>
  <c r="UU17" i="55"/>
  <c r="VC17" i="55"/>
  <c r="L33" i="42"/>
  <c r="T33" i="42"/>
  <c r="AB33" i="42"/>
  <c r="H34" i="42"/>
  <c r="P34" i="42"/>
  <c r="X34" i="42"/>
  <c r="AF34" i="42"/>
  <c r="K22" i="43"/>
  <c r="H22" i="42"/>
  <c r="L37" i="42"/>
  <c r="L38" i="42"/>
  <c r="T37" i="42"/>
  <c r="T38" i="42"/>
  <c r="AB37" i="42"/>
  <c r="AB38" i="42"/>
  <c r="VL6" i="55"/>
  <c r="VT6" i="55"/>
  <c r="WB6" i="55"/>
  <c r="WJ6" i="55"/>
  <c r="VL7" i="55"/>
  <c r="VT7" i="55"/>
  <c r="WB7" i="55"/>
  <c r="WJ7" i="55"/>
  <c r="U33" i="42"/>
  <c r="Q34" i="42"/>
  <c r="AJ14" i="55"/>
  <c r="AK15" i="55"/>
  <c r="BR17" i="55"/>
  <c r="BZ17" i="55"/>
  <c r="CH17" i="55"/>
  <c r="CP17" i="55"/>
  <c r="BR6" i="55"/>
  <c r="BZ6" i="55"/>
  <c r="CH6" i="55"/>
  <c r="CP6" i="55"/>
  <c r="BT7" i="55"/>
  <c r="CB7" i="55"/>
  <c r="CJ7" i="55"/>
  <c r="I33" i="13"/>
  <c r="Q33" i="13"/>
  <c r="Y33" i="13"/>
  <c r="AG33" i="13"/>
  <c r="J34" i="13"/>
  <c r="R34" i="13"/>
  <c r="Z34" i="13"/>
  <c r="AH34" i="13"/>
  <c r="M37" i="13"/>
  <c r="U37" i="13"/>
  <c r="AC37" i="13"/>
  <c r="CQ17" i="55"/>
  <c r="CY17" i="55"/>
  <c r="DG17" i="55"/>
  <c r="DO17" i="55"/>
  <c r="I22" i="19"/>
  <c r="CU4" i="55"/>
  <c r="DC4" i="55"/>
  <c r="DK4" i="55"/>
  <c r="DS4" i="55"/>
  <c r="CW6" i="55"/>
  <c r="DE6" i="55"/>
  <c r="DM6" i="55"/>
  <c r="DU6" i="55"/>
  <c r="CQ7" i="55"/>
  <c r="CY7" i="55"/>
  <c r="DG7" i="55"/>
  <c r="DO7" i="55"/>
  <c r="J33" i="19"/>
  <c r="R33" i="19"/>
  <c r="Z33" i="19"/>
  <c r="AH33" i="19"/>
  <c r="K34" i="19"/>
  <c r="S34" i="19"/>
  <c r="AA34" i="19"/>
  <c r="AI34" i="19"/>
  <c r="M36" i="19"/>
  <c r="U36" i="19"/>
  <c r="AC36" i="19"/>
  <c r="N37" i="19"/>
  <c r="V37" i="19"/>
  <c r="AD37" i="19"/>
  <c r="DW17" i="55"/>
  <c r="EE17" i="55"/>
  <c r="EM17" i="55"/>
  <c r="EU17" i="55"/>
  <c r="J22" i="20"/>
  <c r="EA4" i="55"/>
  <c r="EI4" i="55"/>
  <c r="EQ4" i="55"/>
  <c r="EY4" i="55"/>
  <c r="EC6" i="55"/>
  <c r="EK6" i="55"/>
  <c r="ES6" i="55"/>
  <c r="DW7" i="55"/>
  <c r="EE7" i="55"/>
  <c r="EM7" i="55"/>
  <c r="EU7" i="55"/>
  <c r="K33" i="20"/>
  <c r="S33" i="20"/>
  <c r="AA33" i="20"/>
  <c r="AI33" i="20"/>
  <c r="L34" i="20"/>
  <c r="T34" i="20"/>
  <c r="AB34" i="20"/>
  <c r="AJ34" i="20"/>
  <c r="N36" i="20"/>
  <c r="V36" i="20"/>
  <c r="AD36" i="20"/>
  <c r="G37" i="20"/>
  <c r="O37" i="20"/>
  <c r="W37" i="20"/>
  <c r="AE37" i="20"/>
  <c r="FB17" i="55"/>
  <c r="FJ17" i="55"/>
  <c r="FR17" i="55"/>
  <c r="FZ17" i="55"/>
  <c r="FF4" i="55"/>
  <c r="FN4" i="55"/>
  <c r="FV4" i="55"/>
  <c r="GD4" i="55"/>
  <c r="EZ6" i="55"/>
  <c r="FH6" i="55"/>
  <c r="FP6" i="55"/>
  <c r="FX6" i="55"/>
  <c r="FB7" i="55"/>
  <c r="FJ7" i="55"/>
  <c r="FR7" i="55"/>
  <c r="FZ7" i="55"/>
  <c r="L33" i="22"/>
  <c r="T33" i="22"/>
  <c r="AB33" i="22"/>
  <c r="AJ33" i="22"/>
  <c r="M34" i="22"/>
  <c r="U34" i="22"/>
  <c r="AC34" i="22"/>
  <c r="AK34" i="22"/>
  <c r="O36" i="22"/>
  <c r="W36" i="22"/>
  <c r="AE36" i="22"/>
  <c r="H37" i="22"/>
  <c r="P37" i="22"/>
  <c r="X37" i="22"/>
  <c r="AF37" i="22"/>
  <c r="GJ17" i="55"/>
  <c r="GR17" i="55"/>
  <c r="GZ17" i="55"/>
  <c r="HH17" i="55"/>
  <c r="GH6" i="55"/>
  <c r="GP6" i="55"/>
  <c r="GX6" i="55"/>
  <c r="HF6" i="55"/>
  <c r="GJ7" i="55"/>
  <c r="GR7" i="55"/>
  <c r="GZ7" i="55"/>
  <c r="HH7" i="55"/>
  <c r="O33" i="23"/>
  <c r="W33" i="23"/>
  <c r="AE33" i="23"/>
  <c r="H34" i="23"/>
  <c r="P34" i="23"/>
  <c r="X34" i="23"/>
  <c r="AF34" i="23"/>
  <c r="K37" i="23"/>
  <c r="S37" i="23"/>
  <c r="AA37" i="23"/>
  <c r="AI37" i="23"/>
  <c r="L38" i="23"/>
  <c r="T38" i="23"/>
  <c r="AB38" i="23"/>
  <c r="AJ38" i="23"/>
  <c r="HK17" i="55"/>
  <c r="HS17" i="55"/>
  <c r="IA17" i="55"/>
  <c r="II17" i="55"/>
  <c r="J22" i="25"/>
  <c r="HQ6" i="55"/>
  <c r="HY6" i="55"/>
  <c r="IG6" i="55"/>
  <c r="HK7" i="55"/>
  <c r="HS7" i="55"/>
  <c r="IA7" i="55"/>
  <c r="II7" i="55"/>
  <c r="K33" i="25"/>
  <c r="S33" i="25"/>
  <c r="AA33" i="25"/>
  <c r="L34" i="25"/>
  <c r="T34" i="25"/>
  <c r="AB34" i="25"/>
  <c r="AJ34" i="25"/>
  <c r="G37" i="25"/>
  <c r="O37" i="25"/>
  <c r="W37" i="25"/>
  <c r="AE37" i="25"/>
  <c r="H38" i="25"/>
  <c r="P38" i="25"/>
  <c r="X38" i="25"/>
  <c r="AF38" i="25"/>
  <c r="IQ17" i="55"/>
  <c r="IY17" i="55"/>
  <c r="JG17" i="55"/>
  <c r="JO17" i="55"/>
  <c r="IO6" i="55"/>
  <c r="IW6" i="55"/>
  <c r="JE6" i="55"/>
  <c r="JM6" i="55"/>
  <c r="IQ7" i="55"/>
  <c r="IY7" i="55"/>
  <c r="JG7" i="55"/>
  <c r="JO7" i="55"/>
  <c r="O33" i="27"/>
  <c r="W33" i="27"/>
  <c r="AE33" i="27"/>
  <c r="H34" i="27"/>
  <c r="P34" i="27"/>
  <c r="X34" i="27"/>
  <c r="AF34" i="27"/>
  <c r="AH36" i="27"/>
  <c r="K37" i="27"/>
  <c r="S37" i="27"/>
  <c r="AA37" i="27"/>
  <c r="AI37" i="27"/>
  <c r="L38" i="27"/>
  <c r="T38" i="27"/>
  <c r="AB38" i="27"/>
  <c r="AJ38" i="27"/>
  <c r="J22" i="29"/>
  <c r="JT6" i="55"/>
  <c r="KB6" i="55"/>
  <c r="KJ6" i="55"/>
  <c r="KR6" i="55"/>
  <c r="JX7" i="55"/>
  <c r="KF7" i="55"/>
  <c r="KN7" i="55"/>
  <c r="L33" i="29"/>
  <c r="T33" i="29"/>
  <c r="AB33" i="29"/>
  <c r="AJ33" i="29"/>
  <c r="N34" i="29"/>
  <c r="V34" i="29"/>
  <c r="AD34" i="29"/>
  <c r="L37" i="29"/>
  <c r="T37" i="29"/>
  <c r="AB37" i="29"/>
  <c r="AJ37" i="29"/>
  <c r="N38" i="29"/>
  <c r="V38" i="29"/>
  <c r="AD38" i="29"/>
  <c r="JQ17" i="55"/>
  <c r="JY17" i="55"/>
  <c r="KG17" i="55"/>
  <c r="KO17" i="55"/>
  <c r="M21" i="31"/>
  <c r="U21" i="31"/>
  <c r="AC21" i="31"/>
  <c r="AK21" i="31"/>
  <c r="KX6" i="55"/>
  <c r="LF6" i="55"/>
  <c r="LN6" i="55"/>
  <c r="LV6" i="55"/>
  <c r="KZ7" i="55"/>
  <c r="LH7" i="55"/>
  <c r="LP7" i="55"/>
  <c r="LX7" i="55"/>
  <c r="O33" i="31"/>
  <c r="W33" i="31"/>
  <c r="AE33" i="31"/>
  <c r="H34" i="31"/>
  <c r="P34" i="31"/>
  <c r="X34" i="31"/>
  <c r="AF34" i="31"/>
  <c r="K37" i="31"/>
  <c r="S37" i="31"/>
  <c r="AA37" i="31"/>
  <c r="AI37" i="31"/>
  <c r="L38" i="31"/>
  <c r="T38" i="31"/>
  <c r="AB38" i="31"/>
  <c r="AJ38" i="31"/>
  <c r="LA17" i="55"/>
  <c r="LI17" i="55"/>
  <c r="LQ17" i="55"/>
  <c r="LY17" i="55"/>
  <c r="G22" i="32"/>
  <c r="LZ6" i="55"/>
  <c r="MH6" i="55"/>
  <c r="MP6" i="55"/>
  <c r="MX6" i="55"/>
  <c r="MD7" i="55"/>
  <c r="ML7" i="55"/>
  <c r="MT7" i="55"/>
  <c r="NB7" i="55"/>
  <c r="I33" i="32"/>
  <c r="Q33" i="32"/>
  <c r="Y33" i="32"/>
  <c r="AG33" i="32"/>
  <c r="K34" i="32"/>
  <c r="S34" i="32"/>
  <c r="AA34" i="32"/>
  <c r="AI34" i="32"/>
  <c r="I37" i="32"/>
  <c r="Q37" i="32"/>
  <c r="Y37" i="32"/>
  <c r="AG37" i="32"/>
  <c r="K38" i="32"/>
  <c r="S38" i="32"/>
  <c r="AA38" i="32"/>
  <c r="AI38" i="32"/>
  <c r="MF17" i="55"/>
  <c r="MN17" i="55"/>
  <c r="MV17" i="55"/>
  <c r="K21" i="33"/>
  <c r="S21" i="33"/>
  <c r="AA21" i="33"/>
  <c r="AI21" i="33"/>
  <c r="L22" i="33"/>
  <c r="NE6" i="55"/>
  <c r="NM6" i="55"/>
  <c r="NU6" i="55"/>
  <c r="OC6" i="55"/>
  <c r="NG7" i="55"/>
  <c r="NO7" i="55"/>
  <c r="NW7" i="55"/>
  <c r="OE7" i="55"/>
  <c r="M33" i="33"/>
  <c r="U33" i="33"/>
  <c r="AC33" i="33"/>
  <c r="N34" i="33"/>
  <c r="V34" i="33"/>
  <c r="AD34" i="33"/>
  <c r="I37" i="33"/>
  <c r="Q37" i="33"/>
  <c r="Y37" i="33"/>
  <c r="AG37" i="33"/>
  <c r="J38" i="33"/>
  <c r="R38" i="33"/>
  <c r="Z38" i="33"/>
  <c r="AH38" i="33"/>
  <c r="NH17" i="55"/>
  <c r="NP17" i="55"/>
  <c r="NX17" i="55"/>
  <c r="OF17" i="55"/>
  <c r="H21" i="35"/>
  <c r="P21" i="35"/>
  <c r="X21" i="35"/>
  <c r="AF21" i="35"/>
  <c r="I22" i="35"/>
  <c r="OO6" i="55"/>
  <c r="OW6" i="55"/>
  <c r="PE6" i="55"/>
  <c r="PM6" i="55"/>
  <c r="OI7" i="55"/>
  <c r="OQ7" i="55"/>
  <c r="OY7" i="55"/>
  <c r="PG7" i="55"/>
  <c r="J33" i="35"/>
  <c r="R33" i="35"/>
  <c r="Z33" i="35"/>
  <c r="AH33" i="35"/>
  <c r="K34" i="35"/>
  <c r="S34" i="35"/>
  <c r="AA34" i="35"/>
  <c r="AI34" i="35"/>
  <c r="N37" i="35"/>
  <c r="V37" i="35"/>
  <c r="AD37" i="35"/>
  <c r="G38" i="35"/>
  <c r="O38" i="35"/>
  <c r="W38" i="35"/>
  <c r="AE38" i="35"/>
  <c r="OJ17" i="55"/>
  <c r="OR17" i="55"/>
  <c r="OZ17" i="55"/>
  <c r="PH17" i="55"/>
  <c r="J22" i="36"/>
  <c r="PQ6" i="55"/>
  <c r="PY6" i="55"/>
  <c r="QG6" i="55"/>
  <c r="QO6" i="55"/>
  <c r="PU7" i="55"/>
  <c r="QC7" i="55"/>
  <c r="QK7" i="55"/>
  <c r="L33" i="36"/>
  <c r="T33" i="36"/>
  <c r="AB33" i="36"/>
  <c r="AJ33" i="36"/>
  <c r="N34" i="36"/>
  <c r="V34" i="36"/>
  <c r="AD34" i="36"/>
  <c r="L37" i="36"/>
  <c r="T37" i="36"/>
  <c r="AB37" i="36"/>
  <c r="AJ37" i="36"/>
  <c r="N38" i="36"/>
  <c r="V38" i="36"/>
  <c r="AD38" i="36"/>
  <c r="PO17" i="55"/>
  <c r="PW17" i="55"/>
  <c r="QE17" i="55"/>
  <c r="QM17" i="55"/>
  <c r="QU6" i="55"/>
  <c r="RC6" i="55"/>
  <c r="RK6" i="55"/>
  <c r="RS6" i="55"/>
  <c r="QW7" i="55"/>
  <c r="RE7" i="55"/>
  <c r="RM7" i="55"/>
  <c r="RU7" i="55"/>
  <c r="O33" i="37"/>
  <c r="W33" i="37"/>
  <c r="AE33" i="37"/>
  <c r="H34" i="37"/>
  <c r="P34" i="37"/>
  <c r="X34" i="37"/>
  <c r="AF34" i="37"/>
  <c r="K37" i="37"/>
  <c r="S37" i="37"/>
  <c r="AA37" i="37"/>
  <c r="AI37" i="37"/>
  <c r="L38" i="37"/>
  <c r="T38" i="37"/>
  <c r="AB38" i="37"/>
  <c r="AJ38" i="37"/>
  <c r="QX17" i="55"/>
  <c r="RF17" i="55"/>
  <c r="RN17" i="55"/>
  <c r="RV17" i="55"/>
  <c r="G22" i="38"/>
  <c r="RW6" i="55"/>
  <c r="SE6" i="55"/>
  <c r="SM6" i="55"/>
  <c r="SU6" i="55"/>
  <c r="SA7" i="55"/>
  <c r="SI7" i="55"/>
  <c r="SQ7" i="55"/>
  <c r="SY7" i="55"/>
  <c r="I33" i="38"/>
  <c r="Q33" i="38"/>
  <c r="Y33" i="38"/>
  <c r="AG33" i="38"/>
  <c r="K34" i="38"/>
  <c r="S34" i="38"/>
  <c r="AA34" i="38"/>
  <c r="AI34" i="38"/>
  <c r="I37" i="38"/>
  <c r="Q37" i="38"/>
  <c r="Y37" i="38"/>
  <c r="AG37" i="38"/>
  <c r="K38" i="38"/>
  <c r="S38" i="38"/>
  <c r="AA38" i="38"/>
  <c r="AI38" i="38"/>
  <c r="SC17" i="55"/>
  <c r="SK17" i="55"/>
  <c r="SS17" i="55"/>
  <c r="K22" i="39"/>
  <c r="TA6" i="55"/>
  <c r="TI6" i="55"/>
  <c r="TQ6" i="55"/>
  <c r="TY6" i="55"/>
  <c r="TC7" i="55"/>
  <c r="TK7" i="55"/>
  <c r="TS7" i="55"/>
  <c r="UA7" i="55"/>
  <c r="L33" i="39"/>
  <c r="T33" i="39"/>
  <c r="AB33" i="39"/>
  <c r="AJ33" i="39"/>
  <c r="M34" i="39"/>
  <c r="U34" i="39"/>
  <c r="AC34" i="39"/>
  <c r="AK34" i="39"/>
  <c r="H37" i="39"/>
  <c r="P37" i="39"/>
  <c r="X37" i="39"/>
  <c r="AF37" i="39"/>
  <c r="I38" i="39"/>
  <c r="Q38" i="39"/>
  <c r="Y38" i="39"/>
  <c r="AG38" i="39"/>
  <c r="TD17" i="55"/>
  <c r="TL17" i="55"/>
  <c r="TT17" i="55"/>
  <c r="UB17" i="55"/>
  <c r="H22" i="40"/>
  <c r="UK6" i="55"/>
  <c r="US6" i="55"/>
  <c r="VA6" i="55"/>
  <c r="VI6" i="55"/>
  <c r="UM7" i="55"/>
  <c r="UU7" i="55"/>
  <c r="VC7" i="55"/>
  <c r="I33" i="40"/>
  <c r="Q33" i="40"/>
  <c r="Y33" i="40"/>
  <c r="AG33" i="40"/>
  <c r="J34" i="40"/>
  <c r="R34" i="40"/>
  <c r="Z34" i="40"/>
  <c r="AH34" i="40"/>
  <c r="M37" i="40"/>
  <c r="U37" i="40"/>
  <c r="AC37" i="40"/>
  <c r="N38" i="40"/>
  <c r="V38" i="40"/>
  <c r="AD38" i="40"/>
  <c r="UF17" i="55"/>
  <c r="UN17" i="55"/>
  <c r="UV17" i="55"/>
  <c r="VD17" i="55"/>
  <c r="Y34" i="42"/>
  <c r="AG34" i="42"/>
  <c r="L22" i="43"/>
  <c r="I22" i="42"/>
  <c r="Q22" i="42"/>
  <c r="Y22" i="42"/>
  <c r="AG22" i="42"/>
  <c r="M37" i="42"/>
  <c r="M38" i="42"/>
  <c r="U37" i="42"/>
  <c r="U38" i="42"/>
  <c r="AC37" i="42"/>
  <c r="AC38" i="42"/>
  <c r="VM6" i="55"/>
  <c r="VU6" i="55"/>
  <c r="WC6" i="55"/>
  <c r="WK6" i="55"/>
  <c r="VM7" i="55"/>
  <c r="VU7" i="55"/>
  <c r="WC7" i="55"/>
  <c r="WK7" i="55"/>
  <c r="Y33" i="42"/>
  <c r="V34" i="42"/>
  <c r="O23" i="67"/>
  <c r="BS6" i="55"/>
  <c r="CA6" i="55"/>
  <c r="CI6" i="55"/>
  <c r="BM7" i="55"/>
  <c r="BU7" i="55"/>
  <c r="CC7" i="55"/>
  <c r="CK7" i="55"/>
  <c r="CR17" i="55"/>
  <c r="CZ17" i="55"/>
  <c r="DH17" i="55"/>
  <c r="DP17" i="55"/>
  <c r="CV4" i="55"/>
  <c r="DD4" i="55"/>
  <c r="DL4" i="55"/>
  <c r="DT4" i="55"/>
  <c r="CX6" i="55"/>
  <c r="DF6" i="55"/>
  <c r="DN6" i="55"/>
  <c r="CR7" i="55"/>
  <c r="CZ7" i="55"/>
  <c r="DH7" i="55"/>
  <c r="DP7" i="55"/>
  <c r="K33" i="19"/>
  <c r="S33" i="19"/>
  <c r="AA33" i="19"/>
  <c r="AI33" i="19"/>
  <c r="L34" i="19"/>
  <c r="T34" i="19"/>
  <c r="AB34" i="19"/>
  <c r="AJ34" i="19"/>
  <c r="N36" i="19"/>
  <c r="V36" i="19"/>
  <c r="AD36" i="19"/>
  <c r="G37" i="19"/>
  <c r="O37" i="19"/>
  <c r="W37" i="19"/>
  <c r="AE37" i="19"/>
  <c r="DX17" i="55"/>
  <c r="EF17" i="55"/>
  <c r="EN17" i="55"/>
  <c r="EV17" i="55"/>
  <c r="K22" i="20"/>
  <c r="EB4" i="55"/>
  <c r="EJ4" i="55"/>
  <c r="ER4" i="55"/>
  <c r="DV6" i="55"/>
  <c r="ED6" i="55"/>
  <c r="EL6" i="55"/>
  <c r="ET6" i="55"/>
  <c r="DX7" i="55"/>
  <c r="EF7" i="55"/>
  <c r="EN7" i="55"/>
  <c r="EV7" i="55"/>
  <c r="L33" i="20"/>
  <c r="T33" i="20"/>
  <c r="AB33" i="20"/>
  <c r="AJ33" i="20"/>
  <c r="M34" i="20"/>
  <c r="U34" i="20"/>
  <c r="AC34" i="20"/>
  <c r="AK34" i="20"/>
  <c r="G36" i="20"/>
  <c r="O36" i="20"/>
  <c r="W36" i="20"/>
  <c r="AE36" i="20"/>
  <c r="H37" i="20"/>
  <c r="P37" i="20"/>
  <c r="X37" i="20"/>
  <c r="AF37" i="20"/>
  <c r="FC17" i="55"/>
  <c r="FK17" i="55"/>
  <c r="FS17" i="55"/>
  <c r="GA17" i="55"/>
  <c r="L22" i="22"/>
  <c r="FG4" i="55"/>
  <c r="FO4" i="55"/>
  <c r="FW4" i="55"/>
  <c r="FA6" i="55"/>
  <c r="FI6" i="55"/>
  <c r="FQ6" i="55"/>
  <c r="FY6" i="55"/>
  <c r="FC7" i="55"/>
  <c r="FK7" i="55"/>
  <c r="FS7" i="55"/>
  <c r="GA7" i="55"/>
  <c r="M33" i="22"/>
  <c r="U33" i="22"/>
  <c r="AC33" i="22"/>
  <c r="N34" i="22"/>
  <c r="V34" i="22"/>
  <c r="AD34" i="22"/>
  <c r="H36" i="22"/>
  <c r="P36" i="22"/>
  <c r="X36" i="22"/>
  <c r="AF36" i="22"/>
  <c r="I37" i="22"/>
  <c r="Q37" i="22"/>
  <c r="Y37" i="22"/>
  <c r="AG37" i="22"/>
  <c r="GK17" i="55"/>
  <c r="GS17" i="55"/>
  <c r="HA17" i="55"/>
  <c r="HI17" i="55"/>
  <c r="G22" i="23"/>
  <c r="GI6" i="55"/>
  <c r="GQ6" i="55"/>
  <c r="GY6" i="55"/>
  <c r="HG6" i="55"/>
  <c r="GK7" i="55"/>
  <c r="GS7" i="55"/>
  <c r="HA7" i="55"/>
  <c r="HI7" i="55"/>
  <c r="H33" i="23"/>
  <c r="P33" i="23"/>
  <c r="X33" i="23"/>
  <c r="AF33" i="23"/>
  <c r="I34" i="23"/>
  <c r="Q34" i="23"/>
  <c r="Y34" i="23"/>
  <c r="AG34" i="23"/>
  <c r="L37" i="23"/>
  <c r="T37" i="23"/>
  <c r="AB37" i="23"/>
  <c r="AJ37" i="23"/>
  <c r="GS15" i="55"/>
  <c r="HL17" i="55"/>
  <c r="HT17" i="55"/>
  <c r="IB17" i="55"/>
  <c r="IJ17" i="55"/>
  <c r="K22" i="25"/>
  <c r="HJ6" i="55"/>
  <c r="HR6" i="55"/>
  <c r="HZ6" i="55"/>
  <c r="IH6" i="55"/>
  <c r="HL7" i="55"/>
  <c r="HT7" i="55"/>
  <c r="IB7" i="55"/>
  <c r="IJ7" i="55"/>
  <c r="L33" i="25"/>
  <c r="T33" i="25"/>
  <c r="AB33" i="25"/>
  <c r="M34" i="25"/>
  <c r="U34" i="25"/>
  <c r="AC34" i="25"/>
  <c r="AK34" i="25"/>
  <c r="H37" i="25"/>
  <c r="P37" i="25"/>
  <c r="X37" i="25"/>
  <c r="AF37" i="25"/>
  <c r="I38" i="25"/>
  <c r="Q38" i="25"/>
  <c r="Y38" i="25"/>
  <c r="IR17" i="55"/>
  <c r="IZ17" i="55"/>
  <c r="JH17" i="55"/>
  <c r="JP17" i="55"/>
  <c r="G22" i="27"/>
  <c r="G36" i="27" s="1"/>
  <c r="IP6" i="55"/>
  <c r="IX6" i="55"/>
  <c r="JF6" i="55"/>
  <c r="JN6" i="55"/>
  <c r="IR7" i="55"/>
  <c r="IZ7" i="55"/>
  <c r="JH7" i="55"/>
  <c r="JP7" i="55"/>
  <c r="H33" i="27"/>
  <c r="P33" i="27"/>
  <c r="X33" i="27"/>
  <c r="AF33" i="27"/>
  <c r="I34" i="27"/>
  <c r="Q34" i="27"/>
  <c r="Y34" i="27"/>
  <c r="AG34" i="27"/>
  <c r="L37" i="27"/>
  <c r="T37" i="27"/>
  <c r="AB37" i="27"/>
  <c r="AJ37" i="27"/>
  <c r="M38" i="27"/>
  <c r="U38" i="27"/>
  <c r="AC38" i="27"/>
  <c r="AK38" i="27"/>
  <c r="K22" i="29"/>
  <c r="JU6" i="55"/>
  <c r="KC6" i="55"/>
  <c r="KK6" i="55"/>
  <c r="KS6" i="55"/>
  <c r="JQ7" i="55"/>
  <c r="JY7" i="55"/>
  <c r="KG7" i="55"/>
  <c r="KO7" i="55"/>
  <c r="M33" i="29"/>
  <c r="U33" i="29"/>
  <c r="AC33" i="29"/>
  <c r="G34" i="29"/>
  <c r="O34" i="29"/>
  <c r="W34" i="29"/>
  <c r="AE34" i="29"/>
  <c r="M37" i="29"/>
  <c r="U37" i="29"/>
  <c r="AC37" i="29"/>
  <c r="G38" i="29"/>
  <c r="O38" i="29"/>
  <c r="W38" i="29"/>
  <c r="AE38" i="29"/>
  <c r="JR17" i="55"/>
  <c r="JZ17" i="55"/>
  <c r="KH17" i="55"/>
  <c r="KP17" i="55"/>
  <c r="G22" i="31"/>
  <c r="KY6" i="55"/>
  <c r="LG6" i="55"/>
  <c r="LO6" i="55"/>
  <c r="LW6" i="55"/>
  <c r="LA7" i="55"/>
  <c r="LI7" i="55"/>
  <c r="LQ7" i="55"/>
  <c r="LY7" i="55"/>
  <c r="H33" i="31"/>
  <c r="P33" i="31"/>
  <c r="X33" i="31"/>
  <c r="AF33" i="31"/>
  <c r="I34" i="31"/>
  <c r="Q34" i="31"/>
  <c r="Y34" i="31"/>
  <c r="AG34" i="31"/>
  <c r="L37" i="31"/>
  <c r="T37" i="31"/>
  <c r="AB37" i="31"/>
  <c r="AJ37" i="31"/>
  <c r="M38" i="31"/>
  <c r="U38" i="31"/>
  <c r="AC38" i="31"/>
  <c r="AK38" i="31"/>
  <c r="LB17" i="55"/>
  <c r="LJ17" i="55"/>
  <c r="LR17" i="55"/>
  <c r="H22" i="32"/>
  <c r="MA6" i="55"/>
  <c r="MI6" i="55"/>
  <c r="MQ6" i="55"/>
  <c r="MY6" i="55"/>
  <c r="ME7" i="55"/>
  <c r="MM7" i="55"/>
  <c r="MU7" i="55"/>
  <c r="NC7" i="55"/>
  <c r="J33" i="32"/>
  <c r="R33" i="32"/>
  <c r="Z33" i="32"/>
  <c r="AH33" i="32"/>
  <c r="L34" i="32"/>
  <c r="T34" i="32"/>
  <c r="AB34" i="32"/>
  <c r="AJ34" i="32"/>
  <c r="J37" i="32"/>
  <c r="R37" i="32"/>
  <c r="Z37" i="32"/>
  <c r="AH37" i="32"/>
  <c r="L38" i="32"/>
  <c r="T38" i="32"/>
  <c r="AB38" i="32"/>
  <c r="AJ38" i="32"/>
  <c r="MG17" i="55"/>
  <c r="MO17" i="55"/>
  <c r="MW17" i="55"/>
  <c r="M22" i="33"/>
  <c r="NF6" i="55"/>
  <c r="NN6" i="55"/>
  <c r="NV6" i="55"/>
  <c r="OD6" i="55"/>
  <c r="NH7" i="55"/>
  <c r="NP7" i="55"/>
  <c r="NX7" i="55"/>
  <c r="OF7" i="55"/>
  <c r="N33" i="33"/>
  <c r="V33" i="33"/>
  <c r="AD33" i="33"/>
  <c r="G34" i="33"/>
  <c r="O34" i="33"/>
  <c r="W34" i="33"/>
  <c r="AE34" i="33"/>
  <c r="J37" i="33"/>
  <c r="R37" i="33"/>
  <c r="Z37" i="33"/>
  <c r="AH37" i="33"/>
  <c r="K38" i="33"/>
  <c r="S38" i="33"/>
  <c r="AA38" i="33"/>
  <c r="AI38" i="33"/>
  <c r="NI17" i="55"/>
  <c r="NQ17" i="55"/>
  <c r="NY17" i="55"/>
  <c r="OG17" i="55"/>
  <c r="J22" i="35"/>
  <c r="OP6" i="55"/>
  <c r="OX6" i="55"/>
  <c r="PF6" i="55"/>
  <c r="OJ7" i="55"/>
  <c r="OR7" i="55"/>
  <c r="OZ7" i="55"/>
  <c r="PH7" i="55"/>
  <c r="K33" i="35"/>
  <c r="S33" i="35"/>
  <c r="AA33" i="35"/>
  <c r="AI33" i="35"/>
  <c r="L34" i="35"/>
  <c r="T34" i="35"/>
  <c r="AB34" i="35"/>
  <c r="AJ34" i="35"/>
  <c r="O37" i="35"/>
  <c r="W37" i="35"/>
  <c r="AE37" i="35"/>
  <c r="H38" i="35"/>
  <c r="P38" i="35"/>
  <c r="X38" i="35"/>
  <c r="AF38" i="35"/>
  <c r="OK17" i="55"/>
  <c r="OS17" i="55"/>
  <c r="PA17" i="55"/>
  <c r="PI17" i="55"/>
  <c r="K22" i="36"/>
  <c r="PR6" i="55"/>
  <c r="PZ6" i="55"/>
  <c r="QH6" i="55"/>
  <c r="QP6" i="55"/>
  <c r="PN7" i="55"/>
  <c r="PV7" i="55"/>
  <c r="QD7" i="55"/>
  <c r="QL7" i="55"/>
  <c r="M33" i="36"/>
  <c r="U33" i="36"/>
  <c r="AC33" i="36"/>
  <c r="G34" i="36"/>
  <c r="O34" i="36"/>
  <c r="W34" i="36"/>
  <c r="AE34" i="36"/>
  <c r="M37" i="36"/>
  <c r="U37" i="36"/>
  <c r="AC37" i="36"/>
  <c r="G38" i="36"/>
  <c r="O38" i="36"/>
  <c r="W38" i="36"/>
  <c r="AE38" i="36"/>
  <c r="PP17" i="55"/>
  <c r="PX17" i="55"/>
  <c r="QF17" i="55"/>
  <c r="QN17" i="55"/>
  <c r="G22" i="37"/>
  <c r="G35" i="37" s="1"/>
  <c r="QV6" i="55"/>
  <c r="RD6" i="55"/>
  <c r="RL6" i="55"/>
  <c r="RT6" i="55"/>
  <c r="QX7" i="55"/>
  <c r="RF7" i="55"/>
  <c r="RN7" i="55"/>
  <c r="RV7" i="55"/>
  <c r="H33" i="37"/>
  <c r="P33" i="37"/>
  <c r="X33" i="37"/>
  <c r="AF33" i="37"/>
  <c r="I34" i="37"/>
  <c r="Q34" i="37"/>
  <c r="Y34" i="37"/>
  <c r="AG34" i="37"/>
  <c r="L37" i="37"/>
  <c r="T37" i="37"/>
  <c r="AB37" i="37"/>
  <c r="AJ37" i="37"/>
  <c r="M38" i="37"/>
  <c r="U38" i="37"/>
  <c r="AC38" i="37"/>
  <c r="AK38" i="37"/>
  <c r="QY17" i="55"/>
  <c r="RG17" i="55"/>
  <c r="RO17" i="55"/>
  <c r="N21" i="38"/>
  <c r="V21" i="38"/>
  <c r="AD21" i="38"/>
  <c r="H22" i="38"/>
  <c r="RX6" i="55"/>
  <c r="SF6" i="55"/>
  <c r="SN6" i="55"/>
  <c r="SV6" i="55"/>
  <c r="SB7" i="55"/>
  <c r="SJ7" i="55"/>
  <c r="SR7" i="55"/>
  <c r="SZ7" i="55"/>
  <c r="J33" i="38"/>
  <c r="R33" i="38"/>
  <c r="Z33" i="38"/>
  <c r="AH33" i="38"/>
  <c r="L34" i="38"/>
  <c r="T34" i="38"/>
  <c r="AB34" i="38"/>
  <c r="AJ34" i="38"/>
  <c r="J37" i="38"/>
  <c r="R37" i="38"/>
  <c r="Z37" i="38"/>
  <c r="AH37" i="38"/>
  <c r="L38" i="38"/>
  <c r="T38" i="38"/>
  <c r="AB38" i="38"/>
  <c r="AJ38" i="38"/>
  <c r="SD17" i="55"/>
  <c r="SL17" i="55"/>
  <c r="ST17" i="55"/>
  <c r="L22" i="39"/>
  <c r="TB6" i="55"/>
  <c r="TJ6" i="55"/>
  <c r="TR6" i="55"/>
  <c r="TZ6" i="55"/>
  <c r="TD7" i="55"/>
  <c r="TL7" i="55"/>
  <c r="TT7" i="55"/>
  <c r="UB7" i="55"/>
  <c r="M33" i="39"/>
  <c r="U33" i="39"/>
  <c r="AC33" i="39"/>
  <c r="N34" i="39"/>
  <c r="V34" i="39"/>
  <c r="AD34" i="39"/>
  <c r="I37" i="39"/>
  <c r="Q37" i="39"/>
  <c r="Y37" i="39"/>
  <c r="AG37" i="39"/>
  <c r="J38" i="39"/>
  <c r="R38" i="39"/>
  <c r="Z38" i="39"/>
  <c r="AH38" i="39"/>
  <c r="TE17" i="55"/>
  <c r="TM17" i="55"/>
  <c r="TU17" i="55"/>
  <c r="UC17" i="55"/>
  <c r="I22" i="40"/>
  <c r="UL6" i="55"/>
  <c r="UT6" i="55"/>
  <c r="VB6" i="55"/>
  <c r="VJ6" i="55"/>
  <c r="UF7" i="55"/>
  <c r="UN7" i="55"/>
  <c r="UV7" i="55"/>
  <c r="VD7" i="55"/>
  <c r="J33" i="40"/>
  <c r="R33" i="40"/>
  <c r="Z33" i="40"/>
  <c r="AH33" i="40"/>
  <c r="K34" i="40"/>
  <c r="S34" i="40"/>
  <c r="AA34" i="40"/>
  <c r="AI34" i="40"/>
  <c r="N37" i="40"/>
  <c r="V37" i="40"/>
  <c r="AD37" i="40"/>
  <c r="G38" i="40"/>
  <c r="O38" i="40"/>
  <c r="W38" i="40"/>
  <c r="AE38" i="40"/>
  <c r="UG17" i="55"/>
  <c r="UO17" i="55"/>
  <c r="UW17" i="55"/>
  <c r="VE17" i="55"/>
  <c r="N33" i="42"/>
  <c r="V33" i="42"/>
  <c r="AD33" i="42"/>
  <c r="J34" i="42"/>
  <c r="R34" i="42"/>
  <c r="Z34" i="42"/>
  <c r="M22" i="43"/>
  <c r="AH34" i="42"/>
  <c r="N21" i="42"/>
  <c r="V21" i="42"/>
  <c r="AD21" i="42"/>
  <c r="J22" i="42"/>
  <c r="N38" i="42"/>
  <c r="N37" i="42"/>
  <c r="V38" i="42"/>
  <c r="V37" i="42"/>
  <c r="AD38" i="42"/>
  <c r="AD37" i="42"/>
  <c r="Z33" i="42"/>
  <c r="AT6" i="55"/>
  <c r="BB6" i="55"/>
  <c r="BJ6" i="55"/>
  <c r="AN7" i="55"/>
  <c r="AV7" i="55"/>
  <c r="BD7" i="55"/>
  <c r="BL7" i="55"/>
  <c r="AJ11" i="55"/>
  <c r="AL14" i="55"/>
  <c r="AM15" i="55"/>
  <c r="BT17" i="55"/>
  <c r="CB17" i="55"/>
  <c r="CJ17" i="55"/>
  <c r="BT6" i="55"/>
  <c r="CB6" i="55"/>
  <c r="CJ6" i="55"/>
  <c r="BN7" i="55"/>
  <c r="BV7" i="55"/>
  <c r="CD7" i="55"/>
  <c r="CL7" i="55"/>
  <c r="K33" i="13"/>
  <c r="S33" i="13"/>
  <c r="AA33" i="13"/>
  <c r="AI33" i="13"/>
  <c r="L34" i="13"/>
  <c r="T34" i="13"/>
  <c r="AB34" i="13"/>
  <c r="AJ34" i="13"/>
  <c r="N36" i="13"/>
  <c r="V36" i="13"/>
  <c r="AD36" i="13"/>
  <c r="G37" i="13"/>
  <c r="O37" i="13"/>
  <c r="W37" i="13"/>
  <c r="AE37" i="13"/>
  <c r="CS17" i="55"/>
  <c r="DA17" i="55"/>
  <c r="DI17" i="55"/>
  <c r="DQ17" i="55"/>
  <c r="K22" i="19"/>
  <c r="CW4" i="55"/>
  <c r="DE4" i="55"/>
  <c r="DM4" i="55"/>
  <c r="DU4" i="55"/>
  <c r="CQ6" i="55"/>
  <c r="CY6" i="55"/>
  <c r="DG6" i="55"/>
  <c r="DO6" i="55"/>
  <c r="CS7" i="55"/>
  <c r="DA7" i="55"/>
  <c r="DI7" i="55"/>
  <c r="DQ7" i="55"/>
  <c r="L33" i="19"/>
  <c r="T33" i="19"/>
  <c r="AB33" i="19"/>
  <c r="AJ33" i="19"/>
  <c r="M34" i="19"/>
  <c r="U34" i="19"/>
  <c r="AC34" i="19"/>
  <c r="AK34" i="19"/>
  <c r="O36" i="19"/>
  <c r="W36" i="19"/>
  <c r="AE36" i="19"/>
  <c r="H37" i="19"/>
  <c r="P37" i="19"/>
  <c r="X37" i="19"/>
  <c r="AF37" i="19"/>
  <c r="DY17" i="55"/>
  <c r="EG17" i="55"/>
  <c r="EO17" i="55"/>
  <c r="EW17" i="55"/>
  <c r="L22" i="20"/>
  <c r="EC4" i="55"/>
  <c r="EK4" i="55"/>
  <c r="ES4" i="55"/>
  <c r="DW6" i="55"/>
  <c r="EE6" i="55"/>
  <c r="EM6" i="55"/>
  <c r="EU6" i="55"/>
  <c r="DY7" i="55"/>
  <c r="EG7" i="55"/>
  <c r="EO7" i="55"/>
  <c r="EW7" i="55"/>
  <c r="M33" i="20"/>
  <c r="U33" i="20"/>
  <c r="AC33" i="20"/>
  <c r="N34" i="20"/>
  <c r="V34" i="20"/>
  <c r="AD34" i="20"/>
  <c r="H36" i="20"/>
  <c r="P36" i="20"/>
  <c r="X36" i="20"/>
  <c r="AF36" i="20"/>
  <c r="I37" i="20"/>
  <c r="Q37" i="20"/>
  <c r="Y37" i="20"/>
  <c r="AG37" i="20"/>
  <c r="FD17" i="55"/>
  <c r="FL17" i="55"/>
  <c r="FT17" i="55"/>
  <c r="GB17" i="55"/>
  <c r="M22" i="22"/>
  <c r="EZ4" i="55"/>
  <c r="FH4" i="55"/>
  <c r="FP4" i="55"/>
  <c r="FX4" i="55"/>
  <c r="FB6" i="55"/>
  <c r="FJ6" i="55"/>
  <c r="FR6" i="55"/>
  <c r="FZ6" i="55"/>
  <c r="FD7" i="55"/>
  <c r="FL7" i="55"/>
  <c r="FT7" i="55"/>
  <c r="GB7" i="55"/>
  <c r="N33" i="22"/>
  <c r="V33" i="22"/>
  <c r="AD33" i="22"/>
  <c r="G34" i="22"/>
  <c r="O34" i="22"/>
  <c r="W34" i="22"/>
  <c r="AE34" i="22"/>
  <c r="I36" i="22"/>
  <c r="Q36" i="22"/>
  <c r="Y36" i="22"/>
  <c r="AG36" i="22"/>
  <c r="J37" i="22"/>
  <c r="R37" i="22"/>
  <c r="Z37" i="22"/>
  <c r="AH37" i="22"/>
  <c r="GL17" i="55"/>
  <c r="GT17" i="55"/>
  <c r="HB17" i="55"/>
  <c r="H22" i="23"/>
  <c r="GJ6" i="55"/>
  <c r="GR6" i="55"/>
  <c r="GZ6" i="55"/>
  <c r="HH6" i="55"/>
  <c r="GL7" i="55"/>
  <c r="GT7" i="55"/>
  <c r="HB7" i="55"/>
  <c r="I33" i="23"/>
  <c r="Q33" i="23"/>
  <c r="Y33" i="23"/>
  <c r="AG33" i="23"/>
  <c r="J34" i="23"/>
  <c r="R34" i="23"/>
  <c r="Z34" i="23"/>
  <c r="AH34" i="23"/>
  <c r="M37" i="23"/>
  <c r="U37" i="23"/>
  <c r="AC37" i="23"/>
  <c r="N38" i="23"/>
  <c r="V38" i="23"/>
  <c r="AD38" i="23"/>
  <c r="HM17" i="55"/>
  <c r="HU17" i="55"/>
  <c r="IC17" i="55"/>
  <c r="IK17" i="55"/>
  <c r="L22" i="25"/>
  <c r="HK6" i="55"/>
  <c r="HS6" i="55"/>
  <c r="IA6" i="55"/>
  <c r="II6" i="55"/>
  <c r="HM7" i="55"/>
  <c r="HU7" i="55"/>
  <c r="IC7" i="55"/>
  <c r="IK7" i="55"/>
  <c r="M33" i="25"/>
  <c r="U33" i="25"/>
  <c r="AC33" i="25"/>
  <c r="N34" i="25"/>
  <c r="V34" i="25"/>
  <c r="AD34" i="25"/>
  <c r="I37" i="25"/>
  <c r="Q37" i="25"/>
  <c r="Y37" i="25"/>
  <c r="AG37" i="25"/>
  <c r="J38" i="25"/>
  <c r="R38" i="25"/>
  <c r="Z38" i="25"/>
  <c r="AH38" i="25"/>
  <c r="IS17" i="55"/>
  <c r="JA17" i="55"/>
  <c r="JI17" i="55"/>
  <c r="H22" i="27"/>
  <c r="IQ6" i="55"/>
  <c r="IY6" i="55"/>
  <c r="JG6" i="55"/>
  <c r="JO6" i="55"/>
  <c r="IS7" i="55"/>
  <c r="JA7" i="55"/>
  <c r="JI7" i="55"/>
  <c r="I33" i="27"/>
  <c r="Q33" i="27"/>
  <c r="Y33" i="27"/>
  <c r="AG33" i="27"/>
  <c r="J34" i="27"/>
  <c r="R34" i="27"/>
  <c r="Z34" i="27"/>
  <c r="AH34" i="27"/>
  <c r="M37" i="27"/>
  <c r="U37" i="27"/>
  <c r="AC37" i="27"/>
  <c r="N38" i="27"/>
  <c r="V38" i="27"/>
  <c r="AD38" i="27"/>
  <c r="J21" i="29"/>
  <c r="R21" i="29"/>
  <c r="Z21" i="29"/>
  <c r="AH21" i="29"/>
  <c r="L22" i="29"/>
  <c r="AB22" i="29"/>
  <c r="JV6" i="55"/>
  <c r="KD6" i="55"/>
  <c r="KL6" i="55"/>
  <c r="KT6" i="55"/>
  <c r="JR7" i="55"/>
  <c r="JZ7" i="55"/>
  <c r="KH7" i="55"/>
  <c r="KP7" i="55"/>
  <c r="N33" i="29"/>
  <c r="V33" i="29"/>
  <c r="AD33" i="29"/>
  <c r="H34" i="29"/>
  <c r="P34" i="29"/>
  <c r="X34" i="29"/>
  <c r="AF34" i="29"/>
  <c r="N37" i="29"/>
  <c r="V37" i="29"/>
  <c r="AD37" i="29"/>
  <c r="H38" i="29"/>
  <c r="P38" i="29"/>
  <c r="X38" i="29"/>
  <c r="AF38" i="29"/>
  <c r="JS17" i="55"/>
  <c r="KA17" i="55"/>
  <c r="KI17" i="55"/>
  <c r="KQ17" i="55"/>
  <c r="O21" i="31"/>
  <c r="W21" i="31"/>
  <c r="AE21" i="31"/>
  <c r="H22" i="31"/>
  <c r="KZ6" i="55"/>
  <c r="LH6" i="55"/>
  <c r="LP6" i="55"/>
  <c r="LX6" i="55"/>
  <c r="LB7" i="55"/>
  <c r="LJ7" i="55"/>
  <c r="LR7" i="55"/>
  <c r="I33" i="31"/>
  <c r="Q33" i="31"/>
  <c r="Y33" i="31"/>
  <c r="AG33" i="31"/>
  <c r="J34" i="31"/>
  <c r="R34" i="31"/>
  <c r="Z34" i="31"/>
  <c r="AH34" i="31"/>
  <c r="M37" i="31"/>
  <c r="U37" i="31"/>
  <c r="AC37" i="31"/>
  <c r="N38" i="31"/>
  <c r="V38" i="31"/>
  <c r="AD38" i="31"/>
  <c r="KU17" i="55"/>
  <c r="LC17" i="55"/>
  <c r="LK17" i="55"/>
  <c r="LS17" i="55"/>
  <c r="G21" i="32"/>
  <c r="O21" i="32"/>
  <c r="W21" i="32"/>
  <c r="AE21" i="32"/>
  <c r="I22" i="32"/>
  <c r="MB6" i="55"/>
  <c r="MJ6" i="55"/>
  <c r="MR6" i="55"/>
  <c r="MZ6" i="55"/>
  <c r="MF7" i="55"/>
  <c r="MN7" i="55"/>
  <c r="MV7" i="55"/>
  <c r="K33" i="32"/>
  <c r="S33" i="32"/>
  <c r="AA33" i="32"/>
  <c r="AI33" i="32"/>
  <c r="M34" i="32"/>
  <c r="U34" i="32"/>
  <c r="AC34" i="32"/>
  <c r="K37" i="32"/>
  <c r="S37" i="32"/>
  <c r="AA37" i="32"/>
  <c r="AI37" i="32"/>
  <c r="M38" i="32"/>
  <c r="U38" i="32"/>
  <c r="AC38" i="32"/>
  <c r="LZ17" i="55"/>
  <c r="MH17" i="55"/>
  <c r="MP17" i="55"/>
  <c r="MX17" i="55"/>
  <c r="M21" i="33"/>
  <c r="U21" i="33"/>
  <c r="AC21" i="33"/>
  <c r="AK21" i="33"/>
  <c r="NG6" i="55"/>
  <c r="NO6" i="55"/>
  <c r="NW6" i="55"/>
  <c r="OE6" i="55"/>
  <c r="NI7" i="55"/>
  <c r="NQ7" i="55"/>
  <c r="NY7" i="55"/>
  <c r="OG7" i="55"/>
  <c r="G33" i="33"/>
  <c r="O33" i="33"/>
  <c r="W33" i="33"/>
  <c r="AE33" i="33"/>
  <c r="H34" i="33"/>
  <c r="P34" i="33"/>
  <c r="X34" i="33"/>
  <c r="AF34" i="33"/>
  <c r="K37" i="33"/>
  <c r="S37" i="33"/>
  <c r="AA37" i="33"/>
  <c r="AI37" i="33"/>
  <c r="L38" i="33"/>
  <c r="T38" i="33"/>
  <c r="AB38" i="33"/>
  <c r="AJ38" i="33"/>
  <c r="NJ17" i="55"/>
  <c r="NR17" i="55"/>
  <c r="NZ17" i="55"/>
  <c r="OH17" i="55"/>
  <c r="J21" i="35"/>
  <c r="R21" i="35"/>
  <c r="Z21" i="35"/>
  <c r="AH21" i="35"/>
  <c r="K22" i="35"/>
  <c r="OI6" i="55"/>
  <c r="OQ6" i="55"/>
  <c r="OY6" i="55"/>
  <c r="PG6" i="55"/>
  <c r="OK7" i="55"/>
  <c r="OS7" i="55"/>
  <c r="PA7" i="55"/>
  <c r="PI7" i="55"/>
  <c r="L33" i="35"/>
  <c r="T33" i="35"/>
  <c r="AB33" i="35"/>
  <c r="AJ33" i="35"/>
  <c r="M34" i="35"/>
  <c r="U34" i="35"/>
  <c r="AC34" i="35"/>
  <c r="AK34" i="35"/>
  <c r="H37" i="35"/>
  <c r="P37" i="35"/>
  <c r="X37" i="35"/>
  <c r="AF37" i="35"/>
  <c r="I38" i="35"/>
  <c r="Q38" i="35"/>
  <c r="Y38" i="35"/>
  <c r="AG38" i="35"/>
  <c r="OL17" i="55"/>
  <c r="OT17" i="55"/>
  <c r="PB17" i="55"/>
  <c r="PJ17" i="55"/>
  <c r="J21" i="36"/>
  <c r="R21" i="36"/>
  <c r="Z21" i="36"/>
  <c r="AH21" i="36"/>
  <c r="L22" i="36"/>
  <c r="PS6" i="55"/>
  <c r="QA6" i="55"/>
  <c r="QI6" i="55"/>
  <c r="QQ6" i="55"/>
  <c r="PO7" i="55"/>
  <c r="PW7" i="55"/>
  <c r="QE7" i="55"/>
  <c r="QM7" i="55"/>
  <c r="N33" i="36"/>
  <c r="V33" i="36"/>
  <c r="AD33" i="36"/>
  <c r="H34" i="36"/>
  <c r="P34" i="36"/>
  <c r="X34" i="36"/>
  <c r="AF34" i="36"/>
  <c r="N37" i="36"/>
  <c r="V37" i="36"/>
  <c r="AD37" i="36"/>
  <c r="H38" i="36"/>
  <c r="P38" i="36"/>
  <c r="X38" i="36"/>
  <c r="AF38" i="36"/>
  <c r="PQ17" i="55"/>
  <c r="PY17" i="55"/>
  <c r="QG17" i="55"/>
  <c r="QO17" i="55"/>
  <c r="O21" i="37"/>
  <c r="W21" i="37"/>
  <c r="AE21" i="37"/>
  <c r="H22" i="37"/>
  <c r="QW6" i="55"/>
  <c r="RE6" i="55"/>
  <c r="RM6" i="55"/>
  <c r="RU6" i="55"/>
  <c r="QY7" i="55"/>
  <c r="RG7" i="55"/>
  <c r="RO7" i="55"/>
  <c r="I33" i="37"/>
  <c r="Q33" i="37"/>
  <c r="Y33" i="37"/>
  <c r="AG33" i="37"/>
  <c r="J34" i="37"/>
  <c r="R34" i="37"/>
  <c r="Z34" i="37"/>
  <c r="AH34" i="37"/>
  <c r="M37" i="37"/>
  <c r="U37" i="37"/>
  <c r="AC37" i="37"/>
  <c r="N38" i="37"/>
  <c r="V38" i="37"/>
  <c r="AD38" i="37"/>
  <c r="QR17" i="55"/>
  <c r="QZ17" i="55"/>
  <c r="RH17" i="55"/>
  <c r="RP17" i="55"/>
  <c r="G21" i="38"/>
  <c r="O21" i="38"/>
  <c r="W21" i="38"/>
  <c r="AE21" i="38"/>
  <c r="I22" i="38"/>
  <c r="RY6" i="55"/>
  <c r="SG6" i="55"/>
  <c r="SO6" i="55"/>
  <c r="SW6" i="55"/>
  <c r="SC7" i="55"/>
  <c r="SK7" i="55"/>
  <c r="SS7" i="55"/>
  <c r="K33" i="38"/>
  <c r="S33" i="38"/>
  <c r="AA33" i="38"/>
  <c r="AI33" i="38"/>
  <c r="M34" i="38"/>
  <c r="U34" i="38"/>
  <c r="AC34" i="38"/>
  <c r="K37" i="38"/>
  <c r="S37" i="38"/>
  <c r="AA37" i="38"/>
  <c r="AI37" i="38"/>
  <c r="M38" i="38"/>
  <c r="U38" i="38"/>
  <c r="AC38" i="38"/>
  <c r="RW17" i="55"/>
  <c r="SE17" i="55"/>
  <c r="SM17" i="55"/>
  <c r="SU17" i="55"/>
  <c r="L21" i="39"/>
  <c r="T21" i="39"/>
  <c r="AB21" i="39"/>
  <c r="AJ21" i="39"/>
  <c r="M22" i="39"/>
  <c r="TC6" i="55"/>
  <c r="TK6" i="55"/>
  <c r="TS6" i="55"/>
  <c r="UA6" i="55"/>
  <c r="TE7" i="55"/>
  <c r="TM7" i="55"/>
  <c r="TU7" i="55"/>
  <c r="UC7" i="55"/>
  <c r="N33" i="39"/>
  <c r="V33" i="39"/>
  <c r="AD33" i="39"/>
  <c r="G34" i="39"/>
  <c r="O34" i="39"/>
  <c r="W34" i="39"/>
  <c r="AE34" i="39"/>
  <c r="J37" i="39"/>
  <c r="R37" i="39"/>
  <c r="Z37" i="39"/>
  <c r="AH37" i="39"/>
  <c r="K38" i="39"/>
  <c r="S38" i="39"/>
  <c r="AA38" i="39"/>
  <c r="AI38" i="39"/>
  <c r="TF17" i="55"/>
  <c r="TN17" i="55"/>
  <c r="TV17" i="55"/>
  <c r="UD17" i="55"/>
  <c r="I21" i="40"/>
  <c r="Q21" i="40"/>
  <c r="Y21" i="40"/>
  <c r="AG21" i="40"/>
  <c r="J22" i="40"/>
  <c r="UM6" i="55"/>
  <c r="UU6" i="55"/>
  <c r="VC6" i="55"/>
  <c r="UG7" i="55"/>
  <c r="UO7" i="55"/>
  <c r="UW7" i="55"/>
  <c r="VE7" i="55"/>
  <c r="K33" i="40"/>
  <c r="S33" i="40"/>
  <c r="AA33" i="40"/>
  <c r="AI33" i="40"/>
  <c r="L34" i="40"/>
  <c r="T34" i="40"/>
  <c r="AB34" i="40"/>
  <c r="AJ34" i="40"/>
  <c r="G37" i="40"/>
  <c r="O37" i="40"/>
  <c r="W37" i="40"/>
  <c r="AE37" i="40"/>
  <c r="H38" i="40"/>
  <c r="P38" i="40"/>
  <c r="X38" i="40"/>
  <c r="AF38" i="40"/>
  <c r="UH17" i="55"/>
  <c r="UP17" i="55"/>
  <c r="UX17" i="55"/>
  <c r="VF17" i="55"/>
  <c r="G33" i="42"/>
  <c r="O33" i="42"/>
  <c r="W33" i="42"/>
  <c r="AE33" i="42"/>
  <c r="K34" i="42"/>
  <c r="S34" i="42"/>
  <c r="AA34" i="42"/>
  <c r="G21" i="42"/>
  <c r="O21" i="42"/>
  <c r="W21" i="42"/>
  <c r="AE21" i="42"/>
  <c r="K22" i="42"/>
  <c r="G38" i="42"/>
  <c r="G37" i="42"/>
  <c r="O38" i="42"/>
  <c r="O37" i="42"/>
  <c r="W38" i="42"/>
  <c r="W37" i="42"/>
  <c r="AE38" i="42"/>
  <c r="AE37" i="42"/>
  <c r="VO6" i="55"/>
  <c r="VW6" i="55"/>
  <c r="I33" i="42"/>
  <c r="AC33" i="42"/>
  <c r="Q23" i="67"/>
  <c r="Y23" i="67"/>
  <c r="AG23" i="67"/>
  <c r="BE7" i="55"/>
  <c r="AK11" i="55"/>
  <c r="AM14" i="55"/>
  <c r="BM17" i="55"/>
  <c r="BU17" i="55"/>
  <c r="CC17" i="55"/>
  <c r="CK17" i="55"/>
  <c r="BM6" i="55"/>
  <c r="BU6" i="55"/>
  <c r="CC6" i="55"/>
  <c r="CK6" i="55"/>
  <c r="BO7" i="55"/>
  <c r="BW7" i="55"/>
  <c r="CE7" i="55"/>
  <c r="CM7" i="55"/>
  <c r="G36" i="13"/>
  <c r="O36" i="13"/>
  <c r="W36" i="13"/>
  <c r="AE36" i="13"/>
  <c r="CT17" i="55"/>
  <c r="DB17" i="55"/>
  <c r="DJ17" i="55"/>
  <c r="DR17" i="55"/>
  <c r="L22" i="19"/>
  <c r="T22" i="19"/>
  <c r="AB22" i="19"/>
  <c r="AJ22" i="19"/>
  <c r="CX4" i="55"/>
  <c r="DF4" i="55"/>
  <c r="DN4" i="55"/>
  <c r="CR6" i="55"/>
  <c r="CZ6" i="55"/>
  <c r="DH6" i="55"/>
  <c r="DP6" i="55"/>
  <c r="CT7" i="55"/>
  <c r="DB7" i="55"/>
  <c r="DJ7" i="55"/>
  <c r="DR7" i="55"/>
  <c r="M33" i="19"/>
  <c r="U33" i="19"/>
  <c r="AC33" i="19"/>
  <c r="N34" i="19"/>
  <c r="V34" i="19"/>
  <c r="AD34" i="19"/>
  <c r="H36" i="19"/>
  <c r="P36" i="19"/>
  <c r="X36" i="19"/>
  <c r="AF36" i="19"/>
  <c r="I37" i="19"/>
  <c r="Q37" i="19"/>
  <c r="Y37" i="19"/>
  <c r="AG37" i="19"/>
  <c r="DZ17" i="55"/>
  <c r="EH17" i="55"/>
  <c r="EP17" i="55"/>
  <c r="EX17" i="55"/>
  <c r="M22" i="20"/>
  <c r="U22" i="20"/>
  <c r="AC22" i="20"/>
  <c r="AK22" i="20"/>
  <c r="AK35" i="20" s="1"/>
  <c r="AK39" i="20" s="1"/>
  <c r="DV4" i="55"/>
  <c r="ED4" i="55"/>
  <c r="EL4" i="55"/>
  <c r="ET4" i="55"/>
  <c r="DX6" i="55"/>
  <c r="EF6" i="55"/>
  <c r="EN6" i="55"/>
  <c r="EV6" i="55"/>
  <c r="DZ7" i="55"/>
  <c r="EH7" i="55"/>
  <c r="EP7" i="55"/>
  <c r="EX7" i="55"/>
  <c r="N33" i="20"/>
  <c r="V33" i="20"/>
  <c r="AD33" i="20"/>
  <c r="G34" i="20"/>
  <c r="O34" i="20"/>
  <c r="W34" i="20"/>
  <c r="AE34" i="20"/>
  <c r="I36" i="20"/>
  <c r="Q36" i="20"/>
  <c r="Y36" i="20"/>
  <c r="AG36" i="20"/>
  <c r="J37" i="20"/>
  <c r="R37" i="20"/>
  <c r="Z37" i="20"/>
  <c r="AH37" i="20"/>
  <c r="FE17" i="55"/>
  <c r="FM17" i="55"/>
  <c r="FU17" i="55"/>
  <c r="GC17" i="55"/>
  <c r="V22" i="22"/>
  <c r="AD22" i="22"/>
  <c r="FA4" i="55"/>
  <c r="FI4" i="55"/>
  <c r="FQ4" i="55"/>
  <c r="FY4" i="55"/>
  <c r="FC6" i="55"/>
  <c r="FK6" i="55"/>
  <c r="FS6" i="55"/>
  <c r="GA6" i="55"/>
  <c r="FE7" i="55"/>
  <c r="FM7" i="55"/>
  <c r="FU7" i="55"/>
  <c r="GC7" i="55"/>
  <c r="G33" i="22"/>
  <c r="O33" i="22"/>
  <c r="W33" i="22"/>
  <c r="AE33" i="22"/>
  <c r="H34" i="22"/>
  <c r="P34" i="22"/>
  <c r="X34" i="22"/>
  <c r="AF34" i="22"/>
  <c r="J36" i="22"/>
  <c r="R36" i="22"/>
  <c r="Z36" i="22"/>
  <c r="AH36" i="22"/>
  <c r="K37" i="22"/>
  <c r="S37" i="22"/>
  <c r="AA37" i="22"/>
  <c r="AI37" i="22"/>
  <c r="GE17" i="55"/>
  <c r="GM17" i="55"/>
  <c r="GU17" i="55"/>
  <c r="HC17" i="55"/>
  <c r="I22" i="23"/>
  <c r="GK6" i="55"/>
  <c r="GS6" i="55"/>
  <c r="HA6" i="55"/>
  <c r="HI6" i="55"/>
  <c r="GE7" i="55"/>
  <c r="GM7" i="55"/>
  <c r="GU7" i="55"/>
  <c r="HC7" i="55"/>
  <c r="J33" i="23"/>
  <c r="R33" i="23"/>
  <c r="Z33" i="23"/>
  <c r="AH33" i="23"/>
  <c r="K34" i="23"/>
  <c r="S34" i="23"/>
  <c r="AA34" i="23"/>
  <c r="AI34" i="23"/>
  <c r="N37" i="23"/>
  <c r="V37" i="23"/>
  <c r="AD37" i="23"/>
  <c r="G38" i="23"/>
  <c r="O38" i="23"/>
  <c r="W38" i="23"/>
  <c r="AE38" i="23"/>
  <c r="HN17" i="55"/>
  <c r="HV17" i="55"/>
  <c r="ID17" i="55"/>
  <c r="M22" i="25"/>
  <c r="HL6" i="55"/>
  <c r="HT6" i="55"/>
  <c r="IB6" i="55"/>
  <c r="IJ6" i="55"/>
  <c r="HN7" i="55"/>
  <c r="HV7" i="55"/>
  <c r="ID7" i="55"/>
  <c r="N33" i="25"/>
  <c r="V33" i="25"/>
  <c r="AD33" i="25"/>
  <c r="G34" i="25"/>
  <c r="O34" i="25"/>
  <c r="W34" i="25"/>
  <c r="AE34" i="25"/>
  <c r="J37" i="25"/>
  <c r="R37" i="25"/>
  <c r="Z37" i="25"/>
  <c r="AH37" i="25"/>
  <c r="K38" i="25"/>
  <c r="S38" i="25"/>
  <c r="AA38" i="25"/>
  <c r="AI38" i="25"/>
  <c r="IL17" i="55"/>
  <c r="IT17" i="55"/>
  <c r="JB17" i="55"/>
  <c r="JJ17" i="55"/>
  <c r="I22" i="27"/>
  <c r="Q22" i="27"/>
  <c r="Y22" i="27"/>
  <c r="AG22" i="27"/>
  <c r="IR6" i="55"/>
  <c r="IZ6" i="55"/>
  <c r="JH6" i="55"/>
  <c r="JP6" i="55"/>
  <c r="IL7" i="55"/>
  <c r="IT7" i="55"/>
  <c r="JB7" i="55"/>
  <c r="JJ7" i="55"/>
  <c r="J33" i="27"/>
  <c r="R33" i="27"/>
  <c r="Z33" i="27"/>
  <c r="AH33" i="27"/>
  <c r="K34" i="27"/>
  <c r="S34" i="27"/>
  <c r="AA34" i="27"/>
  <c r="AI34" i="27"/>
  <c r="N37" i="27"/>
  <c r="V37" i="27"/>
  <c r="AD37" i="27"/>
  <c r="G38" i="27"/>
  <c r="O38" i="27"/>
  <c r="W38" i="27"/>
  <c r="AE38" i="27"/>
  <c r="K21" i="29"/>
  <c r="S21" i="29"/>
  <c r="AA21" i="29"/>
  <c r="AI21" i="29"/>
  <c r="M22" i="29"/>
  <c r="JW6" i="55"/>
  <c r="KE6" i="55"/>
  <c r="KM6" i="55"/>
  <c r="JS7" i="55"/>
  <c r="KA7" i="55"/>
  <c r="KI7" i="55"/>
  <c r="KQ7" i="55"/>
  <c r="G33" i="29"/>
  <c r="O33" i="29"/>
  <c r="W33" i="29"/>
  <c r="AE33" i="29"/>
  <c r="I34" i="29"/>
  <c r="Q34" i="29"/>
  <c r="Y34" i="29"/>
  <c r="AG34" i="29"/>
  <c r="G37" i="29"/>
  <c r="O37" i="29"/>
  <c r="W37" i="29"/>
  <c r="AE37" i="29"/>
  <c r="I38" i="29"/>
  <c r="Q38" i="29"/>
  <c r="Y38" i="29"/>
  <c r="AG38" i="29"/>
  <c r="JT17" i="55"/>
  <c r="KB17" i="55"/>
  <c r="KJ17" i="55"/>
  <c r="KR17" i="55"/>
  <c r="H21" i="31"/>
  <c r="P21" i="31"/>
  <c r="X21" i="31"/>
  <c r="AF21" i="31"/>
  <c r="I22" i="31"/>
  <c r="LA6" i="55"/>
  <c r="LI6" i="55"/>
  <c r="LQ6" i="55"/>
  <c r="LY6" i="55"/>
  <c r="KU7" i="55"/>
  <c r="LC7" i="55"/>
  <c r="LK7" i="55"/>
  <c r="LS7" i="55"/>
  <c r="J33" i="31"/>
  <c r="R33" i="31"/>
  <c r="Z33" i="31"/>
  <c r="AH33" i="31"/>
  <c r="K34" i="31"/>
  <c r="S34" i="31"/>
  <c r="AA34" i="31"/>
  <c r="AI34" i="31"/>
  <c r="N37" i="31"/>
  <c r="V37" i="31"/>
  <c r="AD37" i="31"/>
  <c r="G38" i="31"/>
  <c r="O38" i="31"/>
  <c r="W38" i="31"/>
  <c r="AE38" i="31"/>
  <c r="KV17" i="55"/>
  <c r="LD17" i="55"/>
  <c r="LL17" i="55"/>
  <c r="LT17" i="55"/>
  <c r="H21" i="32"/>
  <c r="P21" i="32"/>
  <c r="X21" i="32"/>
  <c r="AF21" i="32"/>
  <c r="J22" i="32"/>
  <c r="MC6" i="55"/>
  <c r="MK6" i="55"/>
  <c r="MS6" i="55"/>
  <c r="NA6" i="55"/>
  <c r="MG7" i="55"/>
  <c r="MO7" i="55"/>
  <c r="MW7" i="55"/>
  <c r="L33" i="32"/>
  <c r="T33" i="32"/>
  <c r="AB33" i="32"/>
  <c r="AJ33" i="32"/>
  <c r="N34" i="32"/>
  <c r="V34" i="32"/>
  <c r="AD34" i="32"/>
  <c r="L37" i="32"/>
  <c r="T37" i="32"/>
  <c r="AB37" i="32"/>
  <c r="AJ37" i="32"/>
  <c r="N38" i="32"/>
  <c r="V38" i="32"/>
  <c r="AD38" i="32"/>
  <c r="MA17" i="55"/>
  <c r="MI17" i="55"/>
  <c r="MQ17" i="55"/>
  <c r="MY17" i="55"/>
  <c r="N21" i="33"/>
  <c r="V21" i="33"/>
  <c r="AD21" i="33"/>
  <c r="G22" i="33"/>
  <c r="NH6" i="55"/>
  <c r="NP6" i="55"/>
  <c r="NX6" i="55"/>
  <c r="OF6" i="55"/>
  <c r="NJ7" i="55"/>
  <c r="NR7" i="55"/>
  <c r="NZ7" i="55"/>
  <c r="OH7" i="55"/>
  <c r="H33" i="33"/>
  <c r="P33" i="33"/>
  <c r="X33" i="33"/>
  <c r="AF33" i="33"/>
  <c r="I34" i="33"/>
  <c r="Q34" i="33"/>
  <c r="Y34" i="33"/>
  <c r="AG34" i="33"/>
  <c r="L37" i="33"/>
  <c r="T37" i="33"/>
  <c r="AB37" i="33"/>
  <c r="AJ37" i="33"/>
  <c r="M38" i="33"/>
  <c r="U38" i="33"/>
  <c r="AC38" i="33"/>
  <c r="AK38" i="33"/>
  <c r="NK17" i="55"/>
  <c r="NS17" i="55"/>
  <c r="OA17" i="55"/>
  <c r="K21" i="35"/>
  <c r="S21" i="35"/>
  <c r="AA21" i="35"/>
  <c r="AI21" i="35"/>
  <c r="L22" i="35"/>
  <c r="OJ6" i="55"/>
  <c r="OR6" i="55"/>
  <c r="OZ6" i="55"/>
  <c r="PH6" i="55"/>
  <c r="OL7" i="55"/>
  <c r="OT7" i="55"/>
  <c r="PB7" i="55"/>
  <c r="PJ7" i="55"/>
  <c r="M33" i="35"/>
  <c r="U33" i="35"/>
  <c r="AC33" i="35"/>
  <c r="N34" i="35"/>
  <c r="V34" i="35"/>
  <c r="AD34" i="35"/>
  <c r="I37" i="35"/>
  <c r="Q37" i="35"/>
  <c r="Y37" i="35"/>
  <c r="AG37" i="35"/>
  <c r="J38" i="35"/>
  <c r="R38" i="35"/>
  <c r="Z38" i="35"/>
  <c r="AH38" i="35"/>
  <c r="OM17" i="55"/>
  <c r="OU17" i="55"/>
  <c r="PC17" i="55"/>
  <c r="PK17" i="55"/>
  <c r="K21" i="36"/>
  <c r="S21" i="36"/>
  <c r="AA21" i="36"/>
  <c r="AI21" i="36"/>
  <c r="PT6" i="55"/>
  <c r="QB6" i="55"/>
  <c r="QJ6" i="55"/>
  <c r="PP7" i="55"/>
  <c r="PX7" i="55"/>
  <c r="QF7" i="55"/>
  <c r="QN7" i="55"/>
  <c r="G33" i="36"/>
  <c r="O33" i="36"/>
  <c r="W33" i="36"/>
  <c r="AE33" i="36"/>
  <c r="I34" i="36"/>
  <c r="Q34" i="36"/>
  <c r="Y34" i="36"/>
  <c r="AG34" i="36"/>
  <c r="G37" i="36"/>
  <c r="O37" i="36"/>
  <c r="W37" i="36"/>
  <c r="AE37" i="36"/>
  <c r="I38" i="36"/>
  <c r="Q38" i="36"/>
  <c r="Y38" i="36"/>
  <c r="AG38" i="36"/>
  <c r="PR17" i="55"/>
  <c r="PZ17" i="55"/>
  <c r="QH17" i="55"/>
  <c r="QP17" i="55"/>
  <c r="H21" i="37"/>
  <c r="P21" i="37"/>
  <c r="X21" i="37"/>
  <c r="AF21" i="37"/>
  <c r="I22" i="37"/>
  <c r="QX6" i="55"/>
  <c r="RF6" i="55"/>
  <c r="RN6" i="55"/>
  <c r="RV6" i="55"/>
  <c r="QR7" i="55"/>
  <c r="QZ7" i="55"/>
  <c r="RH7" i="55"/>
  <c r="RP7" i="55"/>
  <c r="J33" i="37"/>
  <c r="R33" i="37"/>
  <c r="Z33" i="37"/>
  <c r="AH33" i="37"/>
  <c r="K34" i="37"/>
  <c r="S34" i="37"/>
  <c r="AA34" i="37"/>
  <c r="AI34" i="37"/>
  <c r="N37" i="37"/>
  <c r="V37" i="37"/>
  <c r="AD37" i="37"/>
  <c r="G38" i="37"/>
  <c r="O38" i="37"/>
  <c r="W38" i="37"/>
  <c r="AE38" i="37"/>
  <c r="QS17" i="55"/>
  <c r="RA17" i="55"/>
  <c r="RI17" i="55"/>
  <c r="RQ17" i="55"/>
  <c r="H21" i="38"/>
  <c r="P21" i="38"/>
  <c r="X21" i="38"/>
  <c r="AF21" i="38"/>
  <c r="J22" i="38"/>
  <c r="RZ6" i="55"/>
  <c r="SH6" i="55"/>
  <c r="SP6" i="55"/>
  <c r="SX6" i="55"/>
  <c r="SD7" i="55"/>
  <c r="SL7" i="55"/>
  <c r="ST7" i="55"/>
  <c r="L33" i="38"/>
  <c r="T33" i="38"/>
  <c r="AB33" i="38"/>
  <c r="AJ33" i="38"/>
  <c r="N34" i="38"/>
  <c r="V34" i="38"/>
  <c r="AD34" i="38"/>
  <c r="L37" i="38"/>
  <c r="T37" i="38"/>
  <c r="AB37" i="38"/>
  <c r="AJ37" i="38"/>
  <c r="N38" i="38"/>
  <c r="V38" i="38"/>
  <c r="AD38" i="38"/>
  <c r="RX17" i="55"/>
  <c r="SF17" i="55"/>
  <c r="SN17" i="55"/>
  <c r="SV17" i="55"/>
  <c r="M21" i="39"/>
  <c r="U21" i="39"/>
  <c r="AC21" i="39"/>
  <c r="AK21" i="39"/>
  <c r="TD6" i="55"/>
  <c r="TL6" i="55"/>
  <c r="TT6" i="55"/>
  <c r="UB6" i="55"/>
  <c r="TF7" i="55"/>
  <c r="TN7" i="55"/>
  <c r="TV7" i="55"/>
  <c r="UD7" i="55"/>
  <c r="G33" i="39"/>
  <c r="O33" i="39"/>
  <c r="W33" i="39"/>
  <c r="AE33" i="39"/>
  <c r="H34" i="39"/>
  <c r="P34" i="39"/>
  <c r="X34" i="39"/>
  <c r="AF34" i="39"/>
  <c r="K37" i="39"/>
  <c r="S37" i="39"/>
  <c r="AA37" i="39"/>
  <c r="AI37" i="39"/>
  <c r="L38" i="39"/>
  <c r="T38" i="39"/>
  <c r="AB38" i="39"/>
  <c r="AJ38" i="39"/>
  <c r="TG17" i="55"/>
  <c r="TO17" i="55"/>
  <c r="TW17" i="55"/>
  <c r="UE17" i="55"/>
  <c r="J21" i="40"/>
  <c r="R21" i="40"/>
  <c r="Z21" i="40"/>
  <c r="AH21" i="40"/>
  <c r="K22" i="40"/>
  <c r="AI22" i="40"/>
  <c r="UF6" i="55"/>
  <c r="UN6" i="55"/>
  <c r="UV6" i="55"/>
  <c r="VD6" i="55"/>
  <c r="UH7" i="55"/>
  <c r="UP7" i="55"/>
  <c r="UX7" i="55"/>
  <c r="VF7" i="55"/>
  <c r="L33" i="40"/>
  <c r="T33" i="40"/>
  <c r="AB33" i="40"/>
  <c r="AJ33" i="40"/>
  <c r="M34" i="40"/>
  <c r="U34" i="40"/>
  <c r="AC34" i="40"/>
  <c r="AK34" i="40"/>
  <c r="H37" i="40"/>
  <c r="P37" i="40"/>
  <c r="X37" i="40"/>
  <c r="AF37" i="40"/>
  <c r="I38" i="40"/>
  <c r="Q38" i="40"/>
  <c r="Y38" i="40"/>
  <c r="AG38" i="40"/>
  <c r="UI17" i="55"/>
  <c r="UQ17" i="55"/>
  <c r="UY17" i="55"/>
  <c r="VG17" i="55"/>
  <c r="H33" i="42"/>
  <c r="P33" i="42"/>
  <c r="X33" i="42"/>
  <c r="AF33" i="42"/>
  <c r="L34" i="42"/>
  <c r="T34" i="42"/>
  <c r="AB34" i="42"/>
  <c r="G22" i="43"/>
  <c r="G35" i="43" s="1"/>
  <c r="AF36" i="42"/>
  <c r="AF35" i="42"/>
  <c r="L22" i="42"/>
  <c r="H38" i="42"/>
  <c r="H37" i="42"/>
  <c r="P38" i="42"/>
  <c r="P37" i="42"/>
  <c r="X38" i="42"/>
  <c r="X37" i="42"/>
  <c r="AF38" i="42"/>
  <c r="AF37" i="42"/>
  <c r="VP6" i="55"/>
  <c r="VX6" i="55"/>
  <c r="WF6" i="55"/>
  <c r="VP7" i="55"/>
  <c r="VX7" i="55"/>
  <c r="WF7" i="55"/>
  <c r="J33" i="42"/>
  <c r="AG33" i="42"/>
  <c r="XQ11" i="55"/>
  <c r="AL11" i="55"/>
  <c r="BN17" i="55"/>
  <c r="BV17" i="55"/>
  <c r="CD17" i="55"/>
  <c r="CL17" i="55"/>
  <c r="BN6" i="55"/>
  <c r="BV6" i="55"/>
  <c r="CD6" i="55"/>
  <c r="CL6" i="55"/>
  <c r="BP7" i="55"/>
  <c r="BX7" i="55"/>
  <c r="CF7" i="55"/>
  <c r="CN7" i="55"/>
  <c r="M33" i="13"/>
  <c r="U33" i="13"/>
  <c r="AC33" i="13"/>
  <c r="N34" i="13"/>
  <c r="V34" i="13"/>
  <c r="AD34" i="13"/>
  <c r="I37" i="13"/>
  <c r="Q37" i="13"/>
  <c r="Y37" i="13"/>
  <c r="AG37" i="13"/>
  <c r="CU17" i="55"/>
  <c r="DC17" i="55"/>
  <c r="DK17" i="55"/>
  <c r="DS17" i="55"/>
  <c r="M22" i="19"/>
  <c r="CQ4" i="55"/>
  <c r="CY4" i="55"/>
  <c r="DG4" i="55"/>
  <c r="DO4" i="55"/>
  <c r="CS6" i="55"/>
  <c r="DA6" i="55"/>
  <c r="DI6" i="55"/>
  <c r="DQ6" i="55"/>
  <c r="CU7" i="55"/>
  <c r="DC7" i="55"/>
  <c r="DK7" i="55"/>
  <c r="DS7" i="55"/>
  <c r="N33" i="19"/>
  <c r="V33" i="19"/>
  <c r="AD33" i="19"/>
  <c r="G34" i="19"/>
  <c r="O34" i="19"/>
  <c r="W34" i="19"/>
  <c r="AE34" i="19"/>
  <c r="I36" i="19"/>
  <c r="Q36" i="19"/>
  <c r="Y36" i="19"/>
  <c r="AG36" i="19"/>
  <c r="J37" i="19"/>
  <c r="R37" i="19"/>
  <c r="Z37" i="19"/>
  <c r="AH37" i="19"/>
  <c r="EA17" i="55"/>
  <c r="EI17" i="55"/>
  <c r="EQ17" i="55"/>
  <c r="EY17" i="55"/>
  <c r="DW4" i="55"/>
  <c r="EE4" i="55"/>
  <c r="EM4" i="55"/>
  <c r="EU4" i="55"/>
  <c r="DY6" i="55"/>
  <c r="EG6" i="55"/>
  <c r="EO6" i="55"/>
  <c r="EW6" i="55"/>
  <c r="EA7" i="55"/>
  <c r="EI7" i="55"/>
  <c r="EQ7" i="55"/>
  <c r="EY7" i="55"/>
  <c r="G33" i="20"/>
  <c r="O33" i="20"/>
  <c r="W33" i="20"/>
  <c r="AE33" i="20"/>
  <c r="H34" i="20"/>
  <c r="P34" i="20"/>
  <c r="X34" i="20"/>
  <c r="AF34" i="20"/>
  <c r="J36" i="20"/>
  <c r="R36" i="20"/>
  <c r="Z36" i="20"/>
  <c r="AH36" i="20"/>
  <c r="K37" i="20"/>
  <c r="S37" i="20"/>
  <c r="AA37" i="20"/>
  <c r="AI37" i="20"/>
  <c r="FF17" i="55"/>
  <c r="FN17" i="55"/>
  <c r="FV17" i="55"/>
  <c r="GD17" i="55"/>
  <c r="G22" i="22"/>
  <c r="FB4" i="55"/>
  <c r="FJ4" i="55"/>
  <c r="FR4" i="55"/>
  <c r="FZ4" i="55"/>
  <c r="FD6" i="55"/>
  <c r="FL6" i="55"/>
  <c r="FT6" i="55"/>
  <c r="GB6" i="55"/>
  <c r="FF7" i="55"/>
  <c r="FN7" i="55"/>
  <c r="FV7" i="55"/>
  <c r="GD7" i="55"/>
  <c r="H33" i="22"/>
  <c r="P33" i="22"/>
  <c r="X33" i="22"/>
  <c r="AF33" i="22"/>
  <c r="I34" i="22"/>
  <c r="Q34" i="22"/>
  <c r="Y34" i="22"/>
  <c r="AG34" i="22"/>
  <c r="K36" i="22"/>
  <c r="S36" i="22"/>
  <c r="AA36" i="22"/>
  <c r="AI36" i="22"/>
  <c r="L37" i="22"/>
  <c r="T37" i="22"/>
  <c r="AB37" i="22"/>
  <c r="AJ37" i="22"/>
  <c r="GF17" i="55"/>
  <c r="GN17" i="55"/>
  <c r="GV17" i="55"/>
  <c r="HD17" i="55"/>
  <c r="J22" i="23"/>
  <c r="GL6" i="55"/>
  <c r="GT6" i="55"/>
  <c r="HB6" i="55"/>
  <c r="GF7" i="55"/>
  <c r="GN7" i="55"/>
  <c r="GV7" i="55"/>
  <c r="HD7" i="55"/>
  <c r="K33" i="23"/>
  <c r="S33" i="23"/>
  <c r="AA33" i="23"/>
  <c r="AI33" i="23"/>
  <c r="L34" i="23"/>
  <c r="T34" i="23"/>
  <c r="AB34" i="23"/>
  <c r="AJ34" i="23"/>
  <c r="G37" i="23"/>
  <c r="O37" i="23"/>
  <c r="W37" i="23"/>
  <c r="AE37" i="23"/>
  <c r="H38" i="23"/>
  <c r="P38" i="23"/>
  <c r="X38" i="23"/>
  <c r="AF38" i="23"/>
  <c r="HO17" i="55"/>
  <c r="HW17" i="55"/>
  <c r="IE17" i="55"/>
  <c r="HM6" i="55"/>
  <c r="HU6" i="55"/>
  <c r="IC6" i="55"/>
  <c r="IK6" i="55"/>
  <c r="HO7" i="55"/>
  <c r="HW7" i="55"/>
  <c r="IE7" i="55"/>
  <c r="G33" i="25"/>
  <c r="O33" i="25"/>
  <c r="W33" i="25"/>
  <c r="AE33" i="25"/>
  <c r="H34" i="25"/>
  <c r="P34" i="25"/>
  <c r="X34" i="25"/>
  <c r="AF34" i="25"/>
  <c r="K37" i="25"/>
  <c r="S37" i="25"/>
  <c r="AA37" i="25"/>
  <c r="L38" i="25"/>
  <c r="T38" i="25"/>
  <c r="AB38" i="25"/>
  <c r="AJ38" i="25"/>
  <c r="IM17" i="55"/>
  <c r="IU17" i="55"/>
  <c r="JC17" i="55"/>
  <c r="JK17" i="55"/>
  <c r="J22" i="27"/>
  <c r="IS6" i="55"/>
  <c r="JA6" i="55"/>
  <c r="JI6" i="55"/>
  <c r="IM7" i="55"/>
  <c r="IU7" i="55"/>
  <c r="JC7" i="55"/>
  <c r="JK7" i="55"/>
  <c r="K33" i="27"/>
  <c r="S33" i="27"/>
  <c r="AA33" i="27"/>
  <c r="AI33" i="27"/>
  <c r="L34" i="27"/>
  <c r="T34" i="27"/>
  <c r="AB34" i="27"/>
  <c r="AJ34" i="27"/>
  <c r="G37" i="27"/>
  <c r="O37" i="27"/>
  <c r="W37" i="27"/>
  <c r="AE37" i="27"/>
  <c r="H38" i="27"/>
  <c r="P38" i="27"/>
  <c r="X38" i="27"/>
  <c r="AF38" i="27"/>
  <c r="JX6" i="55"/>
  <c r="KF6" i="55"/>
  <c r="KN6" i="55"/>
  <c r="JT7" i="55"/>
  <c r="KB7" i="55"/>
  <c r="KJ7" i="55"/>
  <c r="KR7" i="55"/>
  <c r="H33" i="29"/>
  <c r="P33" i="29"/>
  <c r="X33" i="29"/>
  <c r="AF33" i="29"/>
  <c r="J34" i="29"/>
  <c r="R34" i="29"/>
  <c r="Z34" i="29"/>
  <c r="AH34" i="29"/>
  <c r="H37" i="29"/>
  <c r="P37" i="29"/>
  <c r="X37" i="29"/>
  <c r="AF37" i="29"/>
  <c r="J38" i="29"/>
  <c r="R38" i="29"/>
  <c r="Z38" i="29"/>
  <c r="AH38" i="29"/>
  <c r="JU17" i="55"/>
  <c r="KC17" i="55"/>
  <c r="KK17" i="55"/>
  <c r="KS17" i="55"/>
  <c r="I21" i="31"/>
  <c r="Q21" i="31"/>
  <c r="Y21" i="31"/>
  <c r="AG21" i="31"/>
  <c r="J22" i="31"/>
  <c r="LB6" i="55"/>
  <c r="LJ6" i="55"/>
  <c r="LR6" i="55"/>
  <c r="KV7" i="55"/>
  <c r="LD7" i="55"/>
  <c r="LL7" i="55"/>
  <c r="LT7" i="55"/>
  <c r="K33" i="31"/>
  <c r="S33" i="31"/>
  <c r="AA33" i="31"/>
  <c r="AI33" i="31"/>
  <c r="L34" i="31"/>
  <c r="T34" i="31"/>
  <c r="AB34" i="31"/>
  <c r="AJ34" i="31"/>
  <c r="G37" i="31"/>
  <c r="O37" i="31"/>
  <c r="W37" i="31"/>
  <c r="AE37" i="31"/>
  <c r="H38" i="31"/>
  <c r="P38" i="31"/>
  <c r="X38" i="31"/>
  <c r="AF38" i="31"/>
  <c r="KW17" i="55"/>
  <c r="LE17" i="55"/>
  <c r="LM17" i="55"/>
  <c r="LU17" i="55"/>
  <c r="K22" i="32"/>
  <c r="MD6" i="55"/>
  <c r="ML6" i="55"/>
  <c r="MT6" i="55"/>
  <c r="NB6" i="55"/>
  <c r="LZ7" i="55"/>
  <c r="MH7" i="55"/>
  <c r="MP7" i="55"/>
  <c r="MX7" i="55"/>
  <c r="M33" i="32"/>
  <c r="U33" i="32"/>
  <c r="AC33" i="32"/>
  <c r="G34" i="32"/>
  <c r="O34" i="32"/>
  <c r="W34" i="32"/>
  <c r="AE34" i="32"/>
  <c r="M37" i="32"/>
  <c r="U37" i="32"/>
  <c r="AC37" i="32"/>
  <c r="G38" i="32"/>
  <c r="O38" i="32"/>
  <c r="W38" i="32"/>
  <c r="AE38" i="32"/>
  <c r="MB17" i="55"/>
  <c r="MJ17" i="55"/>
  <c r="MR17" i="55"/>
  <c r="MZ17" i="55"/>
  <c r="O21" i="33"/>
  <c r="W21" i="33"/>
  <c r="AE21" i="33"/>
  <c r="H22" i="33"/>
  <c r="NI6" i="55"/>
  <c r="NQ6" i="55"/>
  <c r="NY6" i="55"/>
  <c r="OG6" i="55"/>
  <c r="NK7" i="55"/>
  <c r="NS7" i="55"/>
  <c r="OA7" i="55"/>
  <c r="I33" i="33"/>
  <c r="Q33" i="33"/>
  <c r="Y33" i="33"/>
  <c r="AG33" i="33"/>
  <c r="J34" i="33"/>
  <c r="R34" i="33"/>
  <c r="Z34" i="33"/>
  <c r="AH34" i="33"/>
  <c r="M37" i="33"/>
  <c r="U37" i="33"/>
  <c r="AC37" i="33"/>
  <c r="N38" i="33"/>
  <c r="V38" i="33"/>
  <c r="AD38" i="33"/>
  <c r="ND17" i="55"/>
  <c r="NL17" i="55"/>
  <c r="NT17" i="55"/>
  <c r="OB17" i="55"/>
  <c r="L21" i="35"/>
  <c r="T21" i="35"/>
  <c r="AB21" i="35"/>
  <c r="AJ21" i="35"/>
  <c r="OK6" i="55"/>
  <c r="OS6" i="55"/>
  <c r="PA6" i="55"/>
  <c r="PI6" i="55"/>
  <c r="OM7" i="55"/>
  <c r="OU7" i="55"/>
  <c r="PC7" i="55"/>
  <c r="PK7" i="55"/>
  <c r="N33" i="35"/>
  <c r="V33" i="35"/>
  <c r="AD33" i="35"/>
  <c r="G34" i="35"/>
  <c r="O34" i="35"/>
  <c r="W34" i="35"/>
  <c r="AE34" i="35"/>
  <c r="J37" i="35"/>
  <c r="R37" i="35"/>
  <c r="Z37" i="35"/>
  <c r="AH37" i="35"/>
  <c r="K38" i="35"/>
  <c r="S38" i="35"/>
  <c r="AA38" i="35"/>
  <c r="AI38" i="35"/>
  <c r="ON17" i="55"/>
  <c r="OV17" i="55"/>
  <c r="PD17" i="55"/>
  <c r="PL17" i="55"/>
  <c r="PU6" i="55"/>
  <c r="QC6" i="55"/>
  <c r="QK6" i="55"/>
  <c r="PQ7" i="55"/>
  <c r="PY7" i="55"/>
  <c r="QG7" i="55"/>
  <c r="QO7" i="55"/>
  <c r="H33" i="36"/>
  <c r="P33" i="36"/>
  <c r="X33" i="36"/>
  <c r="AF33" i="36"/>
  <c r="J34" i="36"/>
  <c r="R34" i="36"/>
  <c r="Z34" i="36"/>
  <c r="AH34" i="36"/>
  <c r="H37" i="36"/>
  <c r="P37" i="36"/>
  <c r="X37" i="36"/>
  <c r="AF37" i="36"/>
  <c r="J38" i="36"/>
  <c r="R38" i="36"/>
  <c r="Z38" i="36"/>
  <c r="AH38" i="36"/>
  <c r="PS17" i="55"/>
  <c r="QA17" i="55"/>
  <c r="QI17" i="55"/>
  <c r="QQ17" i="55"/>
  <c r="I21" i="37"/>
  <c r="Q21" i="37"/>
  <c r="Y21" i="37"/>
  <c r="AG21" i="37"/>
  <c r="J22" i="37"/>
  <c r="QY6" i="55"/>
  <c r="RG6" i="55"/>
  <c r="RO6" i="55"/>
  <c r="QS7" i="55"/>
  <c r="RA7" i="55"/>
  <c r="RI7" i="55"/>
  <c r="RQ7" i="55"/>
  <c r="K33" i="37"/>
  <c r="S33" i="37"/>
  <c r="AA33" i="37"/>
  <c r="AI33" i="37"/>
  <c r="L34" i="37"/>
  <c r="T34" i="37"/>
  <c r="AB34" i="37"/>
  <c r="AJ34" i="37"/>
  <c r="G37" i="37"/>
  <c r="O37" i="37"/>
  <c r="W37" i="37"/>
  <c r="AE37" i="37"/>
  <c r="H38" i="37"/>
  <c r="P38" i="37"/>
  <c r="X38" i="37"/>
  <c r="AF38" i="37"/>
  <c r="QT17" i="55"/>
  <c r="RB17" i="55"/>
  <c r="RJ17" i="55"/>
  <c r="RR17" i="55"/>
  <c r="K22" i="38"/>
  <c r="SA6" i="55"/>
  <c r="SI6" i="55"/>
  <c r="SQ6" i="55"/>
  <c r="SY6" i="55"/>
  <c r="RW7" i="55"/>
  <c r="SE7" i="55"/>
  <c r="SM7" i="55"/>
  <c r="SU7" i="55"/>
  <c r="M33" i="38"/>
  <c r="U33" i="38"/>
  <c r="AC33" i="38"/>
  <c r="G34" i="38"/>
  <c r="O34" i="38"/>
  <c r="W34" i="38"/>
  <c r="AE34" i="38"/>
  <c r="M37" i="38"/>
  <c r="U37" i="38"/>
  <c r="AC37" i="38"/>
  <c r="G38" i="38"/>
  <c r="O38" i="38"/>
  <c r="W38" i="38"/>
  <c r="AE38" i="38"/>
  <c r="RY17" i="55"/>
  <c r="SG17" i="55"/>
  <c r="SO17" i="55"/>
  <c r="SW17" i="55"/>
  <c r="N21" i="39"/>
  <c r="V21" i="39"/>
  <c r="AD21" i="39"/>
  <c r="G22" i="39"/>
  <c r="G36" i="39" s="1"/>
  <c r="TE6" i="55"/>
  <c r="TM6" i="55"/>
  <c r="TU6" i="55"/>
  <c r="UC6" i="55"/>
  <c r="TG7" i="55"/>
  <c r="TO7" i="55"/>
  <c r="TW7" i="55"/>
  <c r="UE7" i="55"/>
  <c r="H33" i="39"/>
  <c r="P33" i="39"/>
  <c r="X33" i="39"/>
  <c r="AF33" i="39"/>
  <c r="I34" i="39"/>
  <c r="Q34" i="39"/>
  <c r="Y34" i="39"/>
  <c r="AG34" i="39"/>
  <c r="L37" i="39"/>
  <c r="T37" i="39"/>
  <c r="AB37" i="39"/>
  <c r="AJ37" i="39"/>
  <c r="M38" i="39"/>
  <c r="U38" i="39"/>
  <c r="AC38" i="39"/>
  <c r="AK38" i="39"/>
  <c r="TH17" i="55"/>
  <c r="TP17" i="55"/>
  <c r="TX17" i="55"/>
  <c r="K21" i="40"/>
  <c r="S21" i="40"/>
  <c r="AA21" i="40"/>
  <c r="AI21" i="40"/>
  <c r="L22" i="40"/>
  <c r="UG6" i="55"/>
  <c r="UO6" i="55"/>
  <c r="UW6" i="55"/>
  <c r="VE6" i="55"/>
  <c r="UI7" i="55"/>
  <c r="UQ7" i="55"/>
  <c r="UY7" i="55"/>
  <c r="VG7" i="55"/>
  <c r="M33" i="40"/>
  <c r="U33" i="40"/>
  <c r="AC33" i="40"/>
  <c r="N34" i="40"/>
  <c r="V34" i="40"/>
  <c r="AD34" i="40"/>
  <c r="I37" i="40"/>
  <c r="Q37" i="40"/>
  <c r="Y37" i="40"/>
  <c r="AG37" i="40"/>
  <c r="J38" i="40"/>
  <c r="R38" i="40"/>
  <c r="Z38" i="40"/>
  <c r="AH38" i="40"/>
  <c r="UJ17" i="55"/>
  <c r="UR17" i="55"/>
  <c r="UZ17" i="55"/>
  <c r="VH17" i="55"/>
  <c r="M34" i="42"/>
  <c r="U34" i="42"/>
  <c r="AC34" i="42"/>
  <c r="H22" i="43"/>
  <c r="I38" i="42"/>
  <c r="I37" i="42"/>
  <c r="Q38" i="42"/>
  <c r="Q37" i="42"/>
  <c r="Y38" i="42"/>
  <c r="Y37" i="42"/>
  <c r="AG38" i="42"/>
  <c r="AG37" i="42"/>
  <c r="VQ6" i="55"/>
  <c r="VY6" i="55"/>
  <c r="WG6" i="55"/>
  <c r="VQ7" i="55"/>
  <c r="VY7" i="55"/>
  <c r="WG7" i="55"/>
  <c r="M33" i="42"/>
  <c r="AH33" i="42"/>
  <c r="BO6" i="55"/>
  <c r="BW6" i="55"/>
  <c r="CE6" i="55"/>
  <c r="CM6" i="55"/>
  <c r="BQ7" i="55"/>
  <c r="BY7" i="55"/>
  <c r="CG7" i="55"/>
  <c r="CO7" i="55"/>
  <c r="CV17" i="55"/>
  <c r="DD17" i="55"/>
  <c r="DL17" i="55"/>
  <c r="DT17" i="55"/>
  <c r="CR4" i="55"/>
  <c r="CZ4" i="55"/>
  <c r="DH4" i="55"/>
  <c r="DP4" i="55"/>
  <c r="CT6" i="55"/>
  <c r="DB6" i="55"/>
  <c r="DJ6" i="55"/>
  <c r="DR6" i="55"/>
  <c r="CV7" i="55"/>
  <c r="DD7" i="55"/>
  <c r="DL7" i="55"/>
  <c r="DT7" i="55"/>
  <c r="G33" i="19"/>
  <c r="O33" i="19"/>
  <c r="W33" i="19"/>
  <c r="AE33" i="19"/>
  <c r="H34" i="19"/>
  <c r="P34" i="19"/>
  <c r="X34" i="19"/>
  <c r="AF34" i="19"/>
  <c r="J36" i="19"/>
  <c r="R36" i="19"/>
  <c r="Z36" i="19"/>
  <c r="AH36" i="19"/>
  <c r="K37" i="19"/>
  <c r="S37" i="19"/>
  <c r="AA37" i="19"/>
  <c r="AI37" i="19"/>
  <c r="EB17" i="55"/>
  <c r="EJ17" i="55"/>
  <c r="ER17" i="55"/>
  <c r="G22" i="20"/>
  <c r="DX4" i="55"/>
  <c r="EF4" i="55"/>
  <c r="EN4" i="55"/>
  <c r="EV4" i="55"/>
  <c r="DZ6" i="55"/>
  <c r="EH6" i="55"/>
  <c r="EP6" i="55"/>
  <c r="EX6" i="55"/>
  <c r="EB7" i="55"/>
  <c r="EJ7" i="55"/>
  <c r="ER7" i="55"/>
  <c r="H33" i="20"/>
  <c r="P33" i="20"/>
  <c r="X33" i="20"/>
  <c r="AF33" i="20"/>
  <c r="I34" i="20"/>
  <c r="Q34" i="20"/>
  <c r="Y34" i="20"/>
  <c r="AG34" i="20"/>
  <c r="K36" i="20"/>
  <c r="S36" i="20"/>
  <c r="AA36" i="20"/>
  <c r="AI36" i="20"/>
  <c r="L37" i="20"/>
  <c r="T37" i="20"/>
  <c r="AB37" i="20"/>
  <c r="AJ37" i="20"/>
  <c r="FG17" i="55"/>
  <c r="FO17" i="55"/>
  <c r="FW17" i="55"/>
  <c r="H22" i="22"/>
  <c r="FC4" i="55"/>
  <c r="FK4" i="55"/>
  <c r="FS4" i="55"/>
  <c r="GA4" i="55"/>
  <c r="FE6" i="55"/>
  <c r="FM6" i="55"/>
  <c r="FU6" i="55"/>
  <c r="GC6" i="55"/>
  <c r="FG7" i="55"/>
  <c r="FO7" i="55"/>
  <c r="FW7" i="55"/>
  <c r="I33" i="22"/>
  <c r="Q33" i="22"/>
  <c r="Y33" i="22"/>
  <c r="AG33" i="22"/>
  <c r="J34" i="22"/>
  <c r="R34" i="22"/>
  <c r="Z34" i="22"/>
  <c r="AH34" i="22"/>
  <c r="L36" i="22"/>
  <c r="T36" i="22"/>
  <c r="AB36" i="22"/>
  <c r="AJ36" i="22"/>
  <c r="M37" i="22"/>
  <c r="U37" i="22"/>
  <c r="AC37" i="22"/>
  <c r="GG17" i="55"/>
  <c r="GO17" i="55"/>
  <c r="GW17" i="55"/>
  <c r="HE17" i="55"/>
  <c r="K22" i="23"/>
  <c r="GE6" i="55"/>
  <c r="GM6" i="55"/>
  <c r="GU6" i="55"/>
  <c r="HC6" i="55"/>
  <c r="GG7" i="55"/>
  <c r="GO7" i="55"/>
  <c r="GW7" i="55"/>
  <c r="HE7" i="55"/>
  <c r="L33" i="23"/>
  <c r="T33" i="23"/>
  <c r="AB33" i="23"/>
  <c r="AJ33" i="23"/>
  <c r="M34" i="23"/>
  <c r="U34" i="23"/>
  <c r="AC34" i="23"/>
  <c r="AK34" i="23"/>
  <c r="H37" i="23"/>
  <c r="P37" i="23"/>
  <c r="X37" i="23"/>
  <c r="AF37" i="23"/>
  <c r="I38" i="23"/>
  <c r="Q38" i="23"/>
  <c r="Y38" i="23"/>
  <c r="HP17" i="55"/>
  <c r="HX17" i="55"/>
  <c r="IF17" i="55"/>
  <c r="G22" i="25"/>
  <c r="HN6" i="55"/>
  <c r="HV6" i="55"/>
  <c r="ID6" i="55"/>
  <c r="HP7" i="55"/>
  <c r="HX7" i="55"/>
  <c r="IF7" i="55"/>
  <c r="H33" i="25"/>
  <c r="P33" i="25"/>
  <c r="X33" i="25"/>
  <c r="AF33" i="25"/>
  <c r="I34" i="25"/>
  <c r="Q34" i="25"/>
  <c r="Y34" i="25"/>
  <c r="AG34" i="25"/>
  <c r="L37" i="25"/>
  <c r="T37" i="25"/>
  <c r="AB37" i="25"/>
  <c r="M38" i="25"/>
  <c r="U38" i="25"/>
  <c r="IN17" i="55"/>
  <c r="IV17" i="55"/>
  <c r="JD17" i="55"/>
  <c r="JL17" i="55"/>
  <c r="K22" i="27"/>
  <c r="IL6" i="55"/>
  <c r="IT6" i="55"/>
  <c r="JB6" i="55"/>
  <c r="JJ6" i="55"/>
  <c r="IN7" i="55"/>
  <c r="IV7" i="55"/>
  <c r="JD7" i="55"/>
  <c r="JL7" i="55"/>
  <c r="L33" i="27"/>
  <c r="T33" i="27"/>
  <c r="AB33" i="27"/>
  <c r="AJ33" i="27"/>
  <c r="M34" i="27"/>
  <c r="U34" i="27"/>
  <c r="AC34" i="27"/>
  <c r="AK34" i="27"/>
  <c r="H37" i="27"/>
  <c r="P37" i="27"/>
  <c r="X37" i="27"/>
  <c r="AF37" i="27"/>
  <c r="I38" i="27"/>
  <c r="Q38" i="27"/>
  <c r="Y38" i="27"/>
  <c r="AG38" i="27"/>
  <c r="G22" i="29"/>
  <c r="JQ6" i="55"/>
  <c r="JY6" i="55"/>
  <c r="KG6" i="55"/>
  <c r="KO6" i="55"/>
  <c r="JU7" i="55"/>
  <c r="KC7" i="55"/>
  <c r="KK7" i="55"/>
  <c r="KS7" i="55"/>
  <c r="I33" i="29"/>
  <c r="Q33" i="29"/>
  <c r="Y33" i="29"/>
  <c r="AG33" i="29"/>
  <c r="K34" i="29"/>
  <c r="S34" i="29"/>
  <c r="AA34" i="29"/>
  <c r="AI34" i="29"/>
  <c r="I37" i="29"/>
  <c r="Q37" i="29"/>
  <c r="Y37" i="29"/>
  <c r="AG37" i="29"/>
  <c r="K38" i="29"/>
  <c r="S38" i="29"/>
  <c r="AA38" i="29"/>
  <c r="AI38" i="29"/>
  <c r="JV17" i="55"/>
  <c r="KD17" i="55"/>
  <c r="KL17" i="55"/>
  <c r="KT17" i="55"/>
  <c r="K22" i="31"/>
  <c r="KU6" i="55"/>
  <c r="LC6" i="55"/>
  <c r="LK6" i="55"/>
  <c r="LS6" i="55"/>
  <c r="KW7" i="55"/>
  <c r="LE7" i="55"/>
  <c r="LM7" i="55"/>
  <c r="LU7" i="55"/>
  <c r="L33" i="31"/>
  <c r="T33" i="31"/>
  <c r="AB33" i="31"/>
  <c r="AJ33" i="31"/>
  <c r="M34" i="31"/>
  <c r="U34" i="31"/>
  <c r="AC34" i="31"/>
  <c r="H37" i="31"/>
  <c r="P37" i="31"/>
  <c r="X37" i="31"/>
  <c r="AF37" i="31"/>
  <c r="I38" i="31"/>
  <c r="Q38" i="31"/>
  <c r="Y38" i="31"/>
  <c r="AG38" i="31"/>
  <c r="KX17" i="55"/>
  <c r="LF17" i="55"/>
  <c r="LN17" i="55"/>
  <c r="LV17" i="55"/>
  <c r="L22" i="32"/>
  <c r="ME6" i="55"/>
  <c r="MM6" i="55"/>
  <c r="MU6" i="55"/>
  <c r="NC6" i="55"/>
  <c r="MA7" i="55"/>
  <c r="MI7" i="55"/>
  <c r="MQ7" i="55"/>
  <c r="MY7" i="55"/>
  <c r="N33" i="32"/>
  <c r="V33" i="32"/>
  <c r="AD33" i="32"/>
  <c r="H34" i="32"/>
  <c r="P34" i="32"/>
  <c r="X34" i="32"/>
  <c r="AF34" i="32"/>
  <c r="N37" i="32"/>
  <c r="V37" i="32"/>
  <c r="AD37" i="32"/>
  <c r="H38" i="32"/>
  <c r="P38" i="32"/>
  <c r="X38" i="32"/>
  <c r="AF38" i="32"/>
  <c r="MC17" i="55"/>
  <c r="MK17" i="55"/>
  <c r="MS17" i="55"/>
  <c r="NA17" i="55"/>
  <c r="I22" i="33"/>
  <c r="NJ6" i="55"/>
  <c r="NR6" i="55"/>
  <c r="NZ6" i="55"/>
  <c r="OH6" i="55"/>
  <c r="ND7" i="55"/>
  <c r="NL7" i="55"/>
  <c r="NT7" i="55"/>
  <c r="OB7" i="55"/>
  <c r="J33" i="33"/>
  <c r="R33" i="33"/>
  <c r="Z33" i="33"/>
  <c r="AH33" i="33"/>
  <c r="K34" i="33"/>
  <c r="S34" i="33"/>
  <c r="AA34" i="33"/>
  <c r="AI34" i="33"/>
  <c r="N37" i="33"/>
  <c r="V37" i="33"/>
  <c r="AD37" i="33"/>
  <c r="G38" i="33"/>
  <c r="O38" i="33"/>
  <c r="W38" i="33"/>
  <c r="AE38" i="33"/>
  <c r="NE17" i="55"/>
  <c r="NM17" i="55"/>
  <c r="NU17" i="55"/>
  <c r="OC17" i="55"/>
  <c r="OL6" i="55"/>
  <c r="OT6" i="55"/>
  <c r="PB6" i="55"/>
  <c r="PJ6" i="55"/>
  <c r="ON7" i="55"/>
  <c r="OV7" i="55"/>
  <c r="PD7" i="55"/>
  <c r="PL7" i="55"/>
  <c r="G33" i="35"/>
  <c r="O33" i="35"/>
  <c r="W33" i="35"/>
  <c r="AE33" i="35"/>
  <c r="H34" i="35"/>
  <c r="P34" i="35"/>
  <c r="X34" i="35"/>
  <c r="AF34" i="35"/>
  <c r="K37" i="35"/>
  <c r="S37" i="35"/>
  <c r="AA37" i="35"/>
  <c r="AI37" i="35"/>
  <c r="L38" i="35"/>
  <c r="T38" i="35"/>
  <c r="AB38" i="35"/>
  <c r="AJ38" i="35"/>
  <c r="OO17" i="55"/>
  <c r="OW17" i="55"/>
  <c r="PE17" i="55"/>
  <c r="PM17" i="55"/>
  <c r="G22" i="36"/>
  <c r="PN6" i="55"/>
  <c r="PV6" i="55"/>
  <c r="QD6" i="55"/>
  <c r="QL6" i="55"/>
  <c r="PR7" i="55"/>
  <c r="PZ7" i="55"/>
  <c r="QH7" i="55"/>
  <c r="QP7" i="55"/>
  <c r="I33" i="36"/>
  <c r="Q33" i="36"/>
  <c r="Y33" i="36"/>
  <c r="AG33" i="36"/>
  <c r="K34" i="36"/>
  <c r="S34" i="36"/>
  <c r="AA34" i="36"/>
  <c r="AI34" i="36"/>
  <c r="I37" i="36"/>
  <c r="Q37" i="36"/>
  <c r="Y37" i="36"/>
  <c r="AG37" i="36"/>
  <c r="K38" i="36"/>
  <c r="S38" i="36"/>
  <c r="AA38" i="36"/>
  <c r="AI38" i="36"/>
  <c r="PT17" i="55"/>
  <c r="QB17" i="55"/>
  <c r="QJ17" i="55"/>
  <c r="K22" i="37"/>
  <c r="QR6" i="55"/>
  <c r="QZ6" i="55"/>
  <c r="RH6" i="55"/>
  <c r="RP6" i="55"/>
  <c r="QT7" i="55"/>
  <c r="RB7" i="55"/>
  <c r="RJ7" i="55"/>
  <c r="RR7" i="55"/>
  <c r="L33" i="37"/>
  <c r="T33" i="37"/>
  <c r="AB33" i="37"/>
  <c r="AJ33" i="37"/>
  <c r="M34" i="37"/>
  <c r="U34" i="37"/>
  <c r="AC34" i="37"/>
  <c r="H37" i="37"/>
  <c r="P37" i="37"/>
  <c r="X37" i="37"/>
  <c r="AF37" i="37"/>
  <c r="I38" i="37"/>
  <c r="Q38" i="37"/>
  <c r="Y38" i="37"/>
  <c r="AG38" i="37"/>
  <c r="QU17" i="55"/>
  <c r="RC17" i="55"/>
  <c r="RK17" i="55"/>
  <c r="RS17" i="55"/>
  <c r="L22" i="38"/>
  <c r="SB6" i="55"/>
  <c r="SJ6" i="55"/>
  <c r="SR6" i="55"/>
  <c r="SZ6" i="55"/>
  <c r="RX7" i="55"/>
  <c r="SF7" i="55"/>
  <c r="SN7" i="55"/>
  <c r="SV7" i="55"/>
  <c r="N33" i="38"/>
  <c r="V33" i="38"/>
  <c r="AD33" i="38"/>
  <c r="H34" i="38"/>
  <c r="P34" i="38"/>
  <c r="X34" i="38"/>
  <c r="AF34" i="38"/>
  <c r="N37" i="38"/>
  <c r="V37" i="38"/>
  <c r="AD37" i="38"/>
  <c r="H38" i="38"/>
  <c r="P38" i="38"/>
  <c r="X38" i="38"/>
  <c r="AF38" i="38"/>
  <c r="RZ17" i="55"/>
  <c r="SH17" i="55"/>
  <c r="SP17" i="55"/>
  <c r="SX17" i="55"/>
  <c r="H22" i="39"/>
  <c r="TF6" i="55"/>
  <c r="TN6" i="55"/>
  <c r="TV6" i="55"/>
  <c r="UD6" i="55"/>
  <c r="TH7" i="55"/>
  <c r="TP7" i="55"/>
  <c r="TX7" i="55"/>
  <c r="I33" i="39"/>
  <c r="Q33" i="39"/>
  <c r="Y33" i="39"/>
  <c r="AG33" i="39"/>
  <c r="J34" i="39"/>
  <c r="R34" i="39"/>
  <c r="Z34" i="39"/>
  <c r="AH34" i="39"/>
  <c r="M37" i="39"/>
  <c r="U37" i="39"/>
  <c r="AC37" i="39"/>
  <c r="N38" i="39"/>
  <c r="V38" i="39"/>
  <c r="AD38" i="39"/>
  <c r="TA17" i="55"/>
  <c r="TI17" i="55"/>
  <c r="TQ17" i="55"/>
  <c r="TY17" i="55"/>
  <c r="UH6" i="55"/>
  <c r="UP6" i="55"/>
  <c r="UX6" i="55"/>
  <c r="VF6" i="55"/>
  <c r="UJ7" i="55"/>
  <c r="UR7" i="55"/>
  <c r="UZ7" i="55"/>
  <c r="VH7" i="55"/>
  <c r="N33" i="40"/>
  <c r="V33" i="40"/>
  <c r="AD33" i="40"/>
  <c r="G34" i="40"/>
  <c r="O34" i="40"/>
  <c r="W34" i="40"/>
  <c r="AE34" i="40"/>
  <c r="J37" i="40"/>
  <c r="R37" i="40"/>
  <c r="Z37" i="40"/>
  <c r="AH37" i="40"/>
  <c r="K38" i="40"/>
  <c r="S38" i="40"/>
  <c r="AA38" i="40"/>
  <c r="AI38" i="40"/>
  <c r="UK17" i="55"/>
  <c r="US17" i="55"/>
  <c r="VA17" i="55"/>
  <c r="VI17" i="55"/>
  <c r="I22" i="43"/>
  <c r="J37" i="42"/>
  <c r="J38" i="42"/>
  <c r="R37" i="42"/>
  <c r="R38" i="42"/>
  <c r="Z37" i="42"/>
  <c r="Z38" i="42"/>
  <c r="AH37" i="42"/>
  <c r="AH38" i="42"/>
  <c r="VR6" i="55"/>
  <c r="VZ6" i="55"/>
  <c r="WH6" i="55"/>
  <c r="VR7" i="55"/>
  <c r="VZ7" i="55"/>
  <c r="WH7" i="55"/>
  <c r="Q33" i="42"/>
  <c r="I34" i="42"/>
  <c r="N22" i="43"/>
  <c r="T23" i="67"/>
  <c r="VN6" i="55"/>
  <c r="VV6" i="55"/>
  <c r="WD6" i="55"/>
  <c r="WL6" i="55"/>
  <c r="VN7" i="55"/>
  <c r="VV7" i="55"/>
  <c r="WD7" i="55"/>
  <c r="WL7" i="55"/>
  <c r="VR17" i="55"/>
  <c r="VZ17" i="55"/>
  <c r="WH17" i="55"/>
  <c r="N21" i="43"/>
  <c r="V21" i="43"/>
  <c r="AD21" i="43"/>
  <c r="WQ6" i="55"/>
  <c r="WY6" i="55"/>
  <c r="XG6" i="55"/>
  <c r="XO6" i="55"/>
  <c r="WS7" i="55"/>
  <c r="XA7" i="55"/>
  <c r="XI7" i="55"/>
  <c r="XQ7" i="55"/>
  <c r="H33" i="43"/>
  <c r="P33" i="43"/>
  <c r="X33" i="43"/>
  <c r="AF33" i="43"/>
  <c r="I34" i="43"/>
  <c r="Q34" i="43"/>
  <c r="Y34" i="43"/>
  <c r="AG34" i="43"/>
  <c r="L37" i="43"/>
  <c r="T37" i="43"/>
  <c r="AB37" i="43"/>
  <c r="AJ37" i="43"/>
  <c r="M38" i="43"/>
  <c r="U38" i="43"/>
  <c r="AC38" i="43"/>
  <c r="AK38" i="43"/>
  <c r="WT17" i="55"/>
  <c r="XB17" i="55"/>
  <c r="XJ17" i="55"/>
  <c r="G21" i="58"/>
  <c r="O21" i="58"/>
  <c r="K22" i="58"/>
  <c r="XR6" i="55"/>
  <c r="XZ6" i="55"/>
  <c r="XV7" i="55"/>
  <c r="I33" i="58"/>
  <c r="G34" i="58"/>
  <c r="O34" i="58"/>
  <c r="K37" i="58"/>
  <c r="K38" i="58"/>
  <c r="O21" i="59"/>
  <c r="W21" i="59"/>
  <c r="ZE6" i="55"/>
  <c r="ZM6" i="55"/>
  <c r="ZU6" i="55"/>
  <c r="YY7" i="55"/>
  <c r="ZG7" i="55"/>
  <c r="ZO7" i="55"/>
  <c r="ZW7" i="55"/>
  <c r="R33" i="59"/>
  <c r="Z33" i="59"/>
  <c r="AH33" i="59"/>
  <c r="P34" i="59"/>
  <c r="X34" i="59"/>
  <c r="AF34" i="59"/>
  <c r="P37" i="59"/>
  <c r="X37" i="59"/>
  <c r="AF37" i="59"/>
  <c r="N38" i="59"/>
  <c r="V38" i="59"/>
  <c r="AD38" i="59"/>
  <c r="K21" i="60"/>
  <c r="S21" i="60"/>
  <c r="AA21" i="60"/>
  <c r="AI21" i="60"/>
  <c r="M22" i="60"/>
  <c r="AAC7" i="55"/>
  <c r="AAK7" i="55"/>
  <c r="AAS7" i="55"/>
  <c r="ABA7" i="55"/>
  <c r="G33" i="60"/>
  <c r="O33" i="60"/>
  <c r="W33" i="60"/>
  <c r="AE33" i="60"/>
  <c r="I34" i="60"/>
  <c r="Q34" i="60"/>
  <c r="Y34" i="60"/>
  <c r="AG34" i="60"/>
  <c r="G37" i="60"/>
  <c r="O37" i="60"/>
  <c r="W37" i="60"/>
  <c r="AE37" i="60"/>
  <c r="I38" i="60"/>
  <c r="Q38" i="60"/>
  <c r="Y38" i="60"/>
  <c r="AG38" i="60"/>
  <c r="I21" i="61"/>
  <c r="Q21" i="61"/>
  <c r="Y21" i="61"/>
  <c r="AG21" i="61"/>
  <c r="J22" i="61"/>
  <c r="R22" i="61"/>
  <c r="K33" i="61"/>
  <c r="S33" i="61"/>
  <c r="AA33" i="61"/>
  <c r="AI33" i="61"/>
  <c r="L34" i="61"/>
  <c r="T34" i="61"/>
  <c r="AB34" i="61"/>
  <c r="AJ34" i="61"/>
  <c r="O37" i="61"/>
  <c r="W37" i="61"/>
  <c r="AE37" i="61"/>
  <c r="H38" i="61"/>
  <c r="P38" i="61"/>
  <c r="X38" i="61"/>
  <c r="AF38" i="61"/>
  <c r="N22" i="62"/>
  <c r="V22" i="62"/>
  <c r="AD22" i="62"/>
  <c r="G23" i="62"/>
  <c r="G36" i="62" s="1"/>
  <c r="O23" i="62"/>
  <c r="H34" i="62"/>
  <c r="P34" i="62"/>
  <c r="X34" i="62"/>
  <c r="AF34" i="62"/>
  <c r="I35" i="62"/>
  <c r="Q35" i="62"/>
  <c r="Y35" i="62"/>
  <c r="AG35" i="62"/>
  <c r="L38" i="62"/>
  <c r="T38" i="62"/>
  <c r="AB38" i="62"/>
  <c r="AJ38" i="62"/>
  <c r="M39" i="62"/>
  <c r="U39" i="62"/>
  <c r="AC39" i="62"/>
  <c r="AK39" i="62"/>
  <c r="N22" i="63"/>
  <c r="N38" i="63" s="1"/>
  <c r="V22" i="63"/>
  <c r="V38" i="63" s="1"/>
  <c r="AD22" i="63"/>
  <c r="H23" i="63"/>
  <c r="J34" i="63"/>
  <c r="R34" i="63"/>
  <c r="Z34" i="63"/>
  <c r="AH34" i="63"/>
  <c r="L35" i="63"/>
  <c r="T35" i="63"/>
  <c r="AB35" i="63"/>
  <c r="AJ35" i="63"/>
  <c r="L39" i="63"/>
  <c r="T39" i="63"/>
  <c r="L23" i="64"/>
  <c r="AB23" i="64"/>
  <c r="M34" i="64"/>
  <c r="U34" i="64"/>
  <c r="AC34" i="64"/>
  <c r="AK34" i="64"/>
  <c r="N35" i="64"/>
  <c r="V35" i="64"/>
  <c r="AD35" i="64"/>
  <c r="K22" i="65"/>
  <c r="S22" i="65"/>
  <c r="AA22" i="65"/>
  <c r="AI22" i="65"/>
  <c r="M23" i="65"/>
  <c r="G34" i="65"/>
  <c r="O34" i="65"/>
  <c r="W34" i="65"/>
  <c r="AE34" i="65"/>
  <c r="I35" i="65"/>
  <c r="Q35" i="65"/>
  <c r="Y35" i="65"/>
  <c r="AG35" i="65"/>
  <c r="H23" i="66"/>
  <c r="I34" i="66"/>
  <c r="Q34" i="66"/>
  <c r="Y34" i="66"/>
  <c r="AG34" i="66"/>
  <c r="J35" i="66"/>
  <c r="R35" i="66"/>
  <c r="Z35" i="66"/>
  <c r="AH35" i="66"/>
  <c r="J34" i="67"/>
  <c r="R34" i="67"/>
  <c r="Z34" i="67"/>
  <c r="AH34" i="67"/>
  <c r="K35" i="67"/>
  <c r="S35" i="67"/>
  <c r="AA35" i="67"/>
  <c r="K23" i="68"/>
  <c r="AI35" i="67"/>
  <c r="J23" i="67"/>
  <c r="H34" i="67"/>
  <c r="WE6" i="55"/>
  <c r="VO7" i="55"/>
  <c r="VW7" i="55"/>
  <c r="WE7" i="55"/>
  <c r="VK17" i="55"/>
  <c r="VS17" i="55"/>
  <c r="WA17" i="55"/>
  <c r="WI17" i="55"/>
  <c r="O21" i="43"/>
  <c r="W21" i="43"/>
  <c r="AE21" i="43"/>
  <c r="WR6" i="55"/>
  <c r="WZ6" i="55"/>
  <c r="XH6" i="55"/>
  <c r="XP6" i="55"/>
  <c r="WT7" i="55"/>
  <c r="XB7" i="55"/>
  <c r="XJ7" i="55"/>
  <c r="I33" i="43"/>
  <c r="Q33" i="43"/>
  <c r="Y33" i="43"/>
  <c r="AG33" i="43"/>
  <c r="J34" i="43"/>
  <c r="R34" i="43"/>
  <c r="Z34" i="43"/>
  <c r="AH34" i="43"/>
  <c r="M37" i="43"/>
  <c r="U37" i="43"/>
  <c r="AC37" i="43"/>
  <c r="N38" i="43"/>
  <c r="V38" i="43"/>
  <c r="AD38" i="43"/>
  <c r="WM17" i="55"/>
  <c r="WU17" i="55"/>
  <c r="XC17" i="55"/>
  <c r="XK17" i="55"/>
  <c r="Q33" i="58"/>
  <c r="H21" i="58"/>
  <c r="P21" i="58"/>
  <c r="L22" i="58"/>
  <c r="R37" i="58"/>
  <c r="XS6" i="55"/>
  <c r="YA6" i="55"/>
  <c r="XW7" i="55"/>
  <c r="YU7" i="55"/>
  <c r="J33" i="58"/>
  <c r="H34" i="58"/>
  <c r="P34" i="58"/>
  <c r="L37" i="58"/>
  <c r="L38" i="58"/>
  <c r="K34" i="59"/>
  <c r="P21" i="59"/>
  <c r="X21" i="59"/>
  <c r="AF21" i="59"/>
  <c r="YZ7" i="55"/>
  <c r="ZH7" i="55"/>
  <c r="ZP7" i="55"/>
  <c r="ZX7" i="55"/>
  <c r="S33" i="59"/>
  <c r="AA33" i="59"/>
  <c r="AI33" i="59"/>
  <c r="Q34" i="59"/>
  <c r="Y34" i="59"/>
  <c r="AG34" i="59"/>
  <c r="Q37" i="59"/>
  <c r="Y37" i="59"/>
  <c r="AG37" i="59"/>
  <c r="O38" i="59"/>
  <c r="W38" i="59"/>
  <c r="AE38" i="59"/>
  <c r="L21" i="60"/>
  <c r="T21" i="60"/>
  <c r="AB21" i="60"/>
  <c r="AJ21" i="60"/>
  <c r="AAD7" i="55"/>
  <c r="AAL7" i="55"/>
  <c r="AAT7" i="55"/>
  <c r="ABB7" i="55"/>
  <c r="H33" i="60"/>
  <c r="P33" i="60"/>
  <c r="X33" i="60"/>
  <c r="AF33" i="60"/>
  <c r="J34" i="60"/>
  <c r="R34" i="60"/>
  <c r="Z34" i="60"/>
  <c r="AH34" i="60"/>
  <c r="H37" i="60"/>
  <c r="P37" i="60"/>
  <c r="X37" i="60"/>
  <c r="AF37" i="60"/>
  <c r="J38" i="60"/>
  <c r="R38" i="60"/>
  <c r="Z38" i="60"/>
  <c r="AH38" i="60"/>
  <c r="J21" i="61"/>
  <c r="R21" i="61"/>
  <c r="Z21" i="61"/>
  <c r="AH21" i="61"/>
  <c r="K22" i="61"/>
  <c r="L33" i="61"/>
  <c r="T33" i="61"/>
  <c r="AB33" i="61"/>
  <c r="AJ33" i="61"/>
  <c r="M34" i="61"/>
  <c r="U34" i="61"/>
  <c r="AC34" i="61"/>
  <c r="AK34" i="61"/>
  <c r="H37" i="61"/>
  <c r="P37" i="61"/>
  <c r="X37" i="61"/>
  <c r="AF37" i="61"/>
  <c r="I38" i="61"/>
  <c r="Q38" i="61"/>
  <c r="Y38" i="61"/>
  <c r="AG38" i="61"/>
  <c r="O22" i="62"/>
  <c r="W22" i="62"/>
  <c r="AE22" i="62"/>
  <c r="H23" i="62"/>
  <c r="I34" i="62"/>
  <c r="Q34" i="62"/>
  <c r="Y34" i="62"/>
  <c r="AG34" i="62"/>
  <c r="R35" i="62"/>
  <c r="Z35" i="62"/>
  <c r="AH35" i="62"/>
  <c r="M38" i="62"/>
  <c r="U38" i="62"/>
  <c r="AC38" i="62"/>
  <c r="N39" i="62"/>
  <c r="V39" i="62"/>
  <c r="AD39" i="62"/>
  <c r="I23" i="63"/>
  <c r="K34" i="63"/>
  <c r="S34" i="63"/>
  <c r="AA34" i="63"/>
  <c r="AI34" i="63"/>
  <c r="M35" i="63"/>
  <c r="U35" i="63"/>
  <c r="AC35" i="63"/>
  <c r="M39" i="63"/>
  <c r="U39" i="63"/>
  <c r="L22" i="64"/>
  <c r="T22" i="64"/>
  <c r="AB22" i="64"/>
  <c r="AJ22" i="64"/>
  <c r="M23" i="64"/>
  <c r="N34" i="64"/>
  <c r="V34" i="64"/>
  <c r="AD34" i="64"/>
  <c r="G35" i="64"/>
  <c r="O35" i="64"/>
  <c r="W35" i="64"/>
  <c r="AE35" i="64"/>
  <c r="H34" i="65"/>
  <c r="P34" i="65"/>
  <c r="X34" i="65"/>
  <c r="AF34" i="65"/>
  <c r="J35" i="65"/>
  <c r="R35" i="65"/>
  <c r="Z35" i="65"/>
  <c r="AH35" i="65"/>
  <c r="H22" i="66"/>
  <c r="P22" i="66"/>
  <c r="X22" i="66"/>
  <c r="I23" i="66"/>
  <c r="J34" i="66"/>
  <c r="R34" i="66"/>
  <c r="Z34" i="66"/>
  <c r="AH34" i="66"/>
  <c r="K35" i="66"/>
  <c r="S35" i="66"/>
  <c r="AA35" i="66"/>
  <c r="AI35" i="66"/>
  <c r="K34" i="67"/>
  <c r="S34" i="67"/>
  <c r="AA34" i="67"/>
  <c r="AI34" i="67"/>
  <c r="L35" i="67"/>
  <c r="T35" i="67"/>
  <c r="AB35" i="67"/>
  <c r="L23" i="68"/>
  <c r="AJ35" i="67"/>
  <c r="K23" i="67"/>
  <c r="AC23" i="67"/>
  <c r="P34" i="67"/>
  <c r="AA23" i="68"/>
  <c r="VL17" i="55"/>
  <c r="VT17" i="55"/>
  <c r="WB17" i="55"/>
  <c r="WJ17" i="55"/>
  <c r="H21" i="43"/>
  <c r="P21" i="43"/>
  <c r="X21" i="43"/>
  <c r="AF21" i="43"/>
  <c r="WS6" i="55"/>
  <c r="XA6" i="55"/>
  <c r="XI6" i="55"/>
  <c r="XQ6" i="55"/>
  <c r="WM7" i="55"/>
  <c r="WU7" i="55"/>
  <c r="XC7" i="55"/>
  <c r="XK7" i="55"/>
  <c r="J33" i="43"/>
  <c r="R33" i="43"/>
  <c r="Z33" i="43"/>
  <c r="AH33" i="43"/>
  <c r="K34" i="43"/>
  <c r="S34" i="43"/>
  <c r="AA34" i="43"/>
  <c r="AI34" i="43"/>
  <c r="M36" i="43"/>
  <c r="N37" i="43"/>
  <c r="V37" i="43"/>
  <c r="AD37" i="43"/>
  <c r="G38" i="43"/>
  <c r="O38" i="43"/>
  <c r="W38" i="43"/>
  <c r="AE38" i="43"/>
  <c r="WN17" i="55"/>
  <c r="WV17" i="55"/>
  <c r="XD17" i="55"/>
  <c r="XL17" i="55"/>
  <c r="M22" i="58"/>
  <c r="XT6" i="55"/>
  <c r="YB6" i="55"/>
  <c r="YJ6" i="55"/>
  <c r="XX7" i="55"/>
  <c r="K33" i="58"/>
  <c r="I34" i="58"/>
  <c r="Q34" i="58"/>
  <c r="M37" i="58"/>
  <c r="M38" i="58"/>
  <c r="ZA7" i="55"/>
  <c r="ZI7" i="55"/>
  <c r="ZQ7" i="55"/>
  <c r="ZY7" i="55"/>
  <c r="L33" i="59"/>
  <c r="T33" i="59"/>
  <c r="AB33" i="59"/>
  <c r="AJ33" i="59"/>
  <c r="R34" i="59"/>
  <c r="Z34" i="59"/>
  <c r="AH34" i="59"/>
  <c r="R37" i="59"/>
  <c r="Z37" i="59"/>
  <c r="AH37" i="59"/>
  <c r="P38" i="59"/>
  <c r="X38" i="59"/>
  <c r="AF38" i="59"/>
  <c r="G22" i="60"/>
  <c r="W22" i="60"/>
  <c r="AAE7" i="55"/>
  <c r="AAM7" i="55"/>
  <c r="AAU7" i="55"/>
  <c r="ABC7" i="55"/>
  <c r="I33" i="60"/>
  <c r="Q33" i="60"/>
  <c r="Y33" i="60"/>
  <c r="AG33" i="60"/>
  <c r="K34" i="60"/>
  <c r="S34" i="60"/>
  <c r="AA34" i="60"/>
  <c r="AI34" i="60"/>
  <c r="I37" i="60"/>
  <c r="Q37" i="60"/>
  <c r="Y37" i="60"/>
  <c r="AG37" i="60"/>
  <c r="K38" i="60"/>
  <c r="S38" i="60"/>
  <c r="AA38" i="60"/>
  <c r="AI38" i="60"/>
  <c r="L22" i="61"/>
  <c r="M33" i="61"/>
  <c r="U33" i="61"/>
  <c r="AC33" i="61"/>
  <c r="N34" i="61"/>
  <c r="V34" i="61"/>
  <c r="AD34" i="61"/>
  <c r="I37" i="61"/>
  <c r="Q37" i="61"/>
  <c r="Y37" i="61"/>
  <c r="AG37" i="61"/>
  <c r="J38" i="61"/>
  <c r="R38" i="61"/>
  <c r="Z38" i="61"/>
  <c r="AH38" i="61"/>
  <c r="I23" i="62"/>
  <c r="J34" i="62"/>
  <c r="R34" i="62"/>
  <c r="Z34" i="62"/>
  <c r="AH34" i="62"/>
  <c r="K35" i="62"/>
  <c r="S35" i="62"/>
  <c r="AA35" i="62"/>
  <c r="AI35" i="62"/>
  <c r="N38" i="62"/>
  <c r="V38" i="62"/>
  <c r="AD38" i="62"/>
  <c r="G39" i="62"/>
  <c r="O39" i="62"/>
  <c r="W39" i="62"/>
  <c r="AE39" i="62"/>
  <c r="J23" i="63"/>
  <c r="L34" i="63"/>
  <c r="T34" i="63"/>
  <c r="AB34" i="63"/>
  <c r="AJ34" i="63"/>
  <c r="N35" i="63"/>
  <c r="V35" i="63"/>
  <c r="AD35" i="63"/>
  <c r="N39" i="63"/>
  <c r="V39" i="63"/>
  <c r="G34" i="64"/>
  <c r="O34" i="64"/>
  <c r="W34" i="64"/>
  <c r="AE34" i="64"/>
  <c r="H35" i="64"/>
  <c r="P35" i="64"/>
  <c r="X35" i="64"/>
  <c r="AF35" i="64"/>
  <c r="G23" i="65"/>
  <c r="I34" i="65"/>
  <c r="Q34" i="65"/>
  <c r="Y34" i="65"/>
  <c r="AG34" i="65"/>
  <c r="K35" i="65"/>
  <c r="S35" i="65"/>
  <c r="AA35" i="65"/>
  <c r="AI35" i="65"/>
  <c r="H23" i="67"/>
  <c r="J23" i="66"/>
  <c r="K34" i="66"/>
  <c r="S34" i="66"/>
  <c r="AA34" i="66"/>
  <c r="AI34" i="66"/>
  <c r="L35" i="66"/>
  <c r="T35" i="66"/>
  <c r="AB35" i="66"/>
  <c r="AJ35" i="66"/>
  <c r="L34" i="67"/>
  <c r="T34" i="67"/>
  <c r="AB34" i="67"/>
  <c r="AJ34" i="67"/>
  <c r="M35" i="67"/>
  <c r="U35" i="67"/>
  <c r="AC35" i="67"/>
  <c r="L23" i="67"/>
  <c r="X34" i="67"/>
  <c r="VM17" i="55"/>
  <c r="VU17" i="55"/>
  <c r="WC17" i="55"/>
  <c r="WK17" i="55"/>
  <c r="I21" i="43"/>
  <c r="Q21" i="43"/>
  <c r="Y21" i="43"/>
  <c r="AG21" i="43"/>
  <c r="WT6" i="55"/>
  <c r="XB6" i="55"/>
  <c r="XJ6" i="55"/>
  <c r="WN7" i="55"/>
  <c r="WV7" i="55"/>
  <c r="XD7" i="55"/>
  <c r="XL7" i="55"/>
  <c r="K33" i="43"/>
  <c r="S33" i="43"/>
  <c r="AA33" i="43"/>
  <c r="AI33" i="43"/>
  <c r="L34" i="43"/>
  <c r="T34" i="43"/>
  <c r="AB34" i="43"/>
  <c r="AJ34" i="43"/>
  <c r="O37" i="43"/>
  <c r="W37" i="43"/>
  <c r="AE37" i="43"/>
  <c r="H38" i="43"/>
  <c r="P38" i="43"/>
  <c r="X38" i="43"/>
  <c r="AF38" i="43"/>
  <c r="WO17" i="55"/>
  <c r="WW17" i="55"/>
  <c r="XE17" i="55"/>
  <c r="XM17" i="55"/>
  <c r="J21" i="58"/>
  <c r="XU6" i="55"/>
  <c r="YC6" i="55"/>
  <c r="XY7" i="55"/>
  <c r="L33" i="58"/>
  <c r="J34" i="58"/>
  <c r="R34" i="58"/>
  <c r="N37" i="58"/>
  <c r="N38" i="58"/>
  <c r="ZB7" i="55"/>
  <c r="ZJ7" i="55"/>
  <c r="ZR7" i="55"/>
  <c r="ZZ7" i="55"/>
  <c r="M33" i="59"/>
  <c r="U33" i="59"/>
  <c r="AC33" i="59"/>
  <c r="S34" i="59"/>
  <c r="AA34" i="59"/>
  <c r="AI34" i="59"/>
  <c r="S37" i="59"/>
  <c r="AA37" i="59"/>
  <c r="AI37" i="59"/>
  <c r="Q38" i="59"/>
  <c r="Y38" i="59"/>
  <c r="AG38" i="59"/>
  <c r="N21" i="60"/>
  <c r="V21" i="60"/>
  <c r="AD21" i="60"/>
  <c r="H22" i="60"/>
  <c r="AAF7" i="55"/>
  <c r="AAN7" i="55"/>
  <c r="AAV7" i="55"/>
  <c r="ABD7" i="55"/>
  <c r="J33" i="60"/>
  <c r="R33" i="60"/>
  <c r="Z33" i="60"/>
  <c r="AH33" i="60"/>
  <c r="L34" i="60"/>
  <c r="T34" i="60"/>
  <c r="AB34" i="60"/>
  <c r="AJ34" i="60"/>
  <c r="J37" i="60"/>
  <c r="R37" i="60"/>
  <c r="Z37" i="60"/>
  <c r="AH37" i="60"/>
  <c r="L38" i="60"/>
  <c r="T38" i="60"/>
  <c r="AB38" i="60"/>
  <c r="AJ38" i="60"/>
  <c r="L21" i="61"/>
  <c r="T21" i="61"/>
  <c r="AB21" i="61"/>
  <c r="AJ21" i="61"/>
  <c r="M22" i="61"/>
  <c r="N33" i="61"/>
  <c r="V33" i="61"/>
  <c r="AD33" i="61"/>
  <c r="O34" i="61"/>
  <c r="W34" i="61"/>
  <c r="AE34" i="61"/>
  <c r="J37" i="61"/>
  <c r="R37" i="61"/>
  <c r="Z37" i="61"/>
  <c r="AH37" i="61"/>
  <c r="K38" i="61"/>
  <c r="S38" i="61"/>
  <c r="AA38" i="61"/>
  <c r="AI38" i="61"/>
  <c r="I22" i="62"/>
  <c r="Q22" i="62"/>
  <c r="Y22" i="62"/>
  <c r="AG22" i="62"/>
  <c r="J23" i="62"/>
  <c r="K34" i="62"/>
  <c r="S34" i="62"/>
  <c r="AA34" i="62"/>
  <c r="AI34" i="62"/>
  <c r="L35" i="62"/>
  <c r="T35" i="62"/>
  <c r="AB35" i="62"/>
  <c r="AJ35" i="62"/>
  <c r="O38" i="62"/>
  <c r="W38" i="62"/>
  <c r="AE38" i="62"/>
  <c r="H39" i="62"/>
  <c r="P39" i="62"/>
  <c r="X39" i="62"/>
  <c r="AF39" i="62"/>
  <c r="I22" i="63"/>
  <c r="I38" i="63" s="1"/>
  <c r="Q22" i="63"/>
  <c r="Q38" i="63" s="1"/>
  <c r="Y22" i="63"/>
  <c r="Y38" i="63" s="1"/>
  <c r="AG22" i="63"/>
  <c r="K23" i="63"/>
  <c r="S23" i="63"/>
  <c r="M34" i="63"/>
  <c r="U34" i="63"/>
  <c r="AC34" i="63"/>
  <c r="G35" i="63"/>
  <c r="O35" i="63"/>
  <c r="W35" i="63"/>
  <c r="AE35" i="63"/>
  <c r="G39" i="63"/>
  <c r="O39" i="63"/>
  <c r="W39" i="63"/>
  <c r="N22" i="64"/>
  <c r="V22" i="64"/>
  <c r="AD22" i="64"/>
  <c r="G23" i="64"/>
  <c r="H34" i="64"/>
  <c r="P34" i="64"/>
  <c r="X34" i="64"/>
  <c r="AF34" i="64"/>
  <c r="I35" i="64"/>
  <c r="Q35" i="64"/>
  <c r="Y35" i="64"/>
  <c r="AG35" i="64"/>
  <c r="N22" i="65"/>
  <c r="V22" i="65"/>
  <c r="AD22" i="65"/>
  <c r="H23" i="65"/>
  <c r="J34" i="65"/>
  <c r="R34" i="65"/>
  <c r="Z34" i="65"/>
  <c r="AH34" i="65"/>
  <c r="L35" i="65"/>
  <c r="T35" i="65"/>
  <c r="AB35" i="65"/>
  <c r="AJ35" i="65"/>
  <c r="J22" i="66"/>
  <c r="R22" i="66"/>
  <c r="Z22" i="66"/>
  <c r="AH22" i="66"/>
  <c r="K23" i="66"/>
  <c r="L34" i="66"/>
  <c r="T34" i="66"/>
  <c r="AB34" i="66"/>
  <c r="AJ34" i="66"/>
  <c r="M35" i="66"/>
  <c r="U35" i="66"/>
  <c r="AC35" i="66"/>
  <c r="M34" i="67"/>
  <c r="U34" i="67"/>
  <c r="AC34" i="67"/>
  <c r="F35" i="67"/>
  <c r="N35" i="67"/>
  <c r="V35" i="67"/>
  <c r="F23" i="68"/>
  <c r="AD35" i="67"/>
  <c r="Q22" i="67"/>
  <c r="AI22" i="67"/>
  <c r="M23" i="67"/>
  <c r="AE23" i="67"/>
  <c r="AF34" i="67"/>
  <c r="VN17" i="55"/>
  <c r="VV17" i="55"/>
  <c r="WD17" i="55"/>
  <c r="WL17" i="55"/>
  <c r="WM6" i="55"/>
  <c r="WU6" i="55"/>
  <c r="XC6" i="55"/>
  <c r="XK6" i="55"/>
  <c r="WO7" i="55"/>
  <c r="WW7" i="55"/>
  <c r="XE7" i="55"/>
  <c r="XM7" i="55"/>
  <c r="L33" i="43"/>
  <c r="T33" i="43"/>
  <c r="AB33" i="43"/>
  <c r="AJ33" i="43"/>
  <c r="M34" i="43"/>
  <c r="U34" i="43"/>
  <c r="AC34" i="43"/>
  <c r="H37" i="43"/>
  <c r="P37" i="43"/>
  <c r="X37" i="43"/>
  <c r="AF37" i="43"/>
  <c r="I38" i="43"/>
  <c r="Q38" i="43"/>
  <c r="Y38" i="43"/>
  <c r="AG38" i="43"/>
  <c r="WP17" i="55"/>
  <c r="WX17" i="55"/>
  <c r="XF17" i="55"/>
  <c r="XN17" i="55"/>
  <c r="K21" i="58"/>
  <c r="G22" i="58"/>
  <c r="XV6" i="55"/>
  <c r="XR7" i="55"/>
  <c r="XZ7" i="55"/>
  <c r="M33" i="58"/>
  <c r="K34" i="58"/>
  <c r="G37" i="58"/>
  <c r="G38" i="58"/>
  <c r="ZI6" i="55"/>
  <c r="ZQ6" i="55"/>
  <c r="ZY6" i="55"/>
  <c r="ZC7" i="55"/>
  <c r="ZK7" i="55"/>
  <c r="ZS7" i="55"/>
  <c r="N33" i="59"/>
  <c r="V33" i="59"/>
  <c r="AD33" i="59"/>
  <c r="L34" i="59"/>
  <c r="T34" i="59"/>
  <c r="AB34" i="59"/>
  <c r="AJ34" i="59"/>
  <c r="L37" i="59"/>
  <c r="T37" i="59"/>
  <c r="AB37" i="59"/>
  <c r="AJ37" i="59"/>
  <c r="R38" i="59"/>
  <c r="Z38" i="59"/>
  <c r="AH38" i="59"/>
  <c r="G21" i="60"/>
  <c r="O21" i="60"/>
  <c r="W21" i="60"/>
  <c r="AE21" i="60"/>
  <c r="I22" i="60"/>
  <c r="AAG7" i="55"/>
  <c r="AAO7" i="55"/>
  <c r="AAW7" i="55"/>
  <c r="K33" i="60"/>
  <c r="S33" i="60"/>
  <c r="AA33" i="60"/>
  <c r="AI33" i="60"/>
  <c r="M34" i="60"/>
  <c r="U34" i="60"/>
  <c r="AC34" i="60"/>
  <c r="K37" i="60"/>
  <c r="S37" i="60"/>
  <c r="AA37" i="60"/>
  <c r="AI37" i="60"/>
  <c r="M38" i="60"/>
  <c r="U38" i="60"/>
  <c r="AC38" i="60"/>
  <c r="M21" i="61"/>
  <c r="U21" i="61"/>
  <c r="AC21" i="61"/>
  <c r="AK21" i="61"/>
  <c r="G33" i="61"/>
  <c r="O33" i="61"/>
  <c r="W33" i="61"/>
  <c r="AE33" i="61"/>
  <c r="H34" i="61"/>
  <c r="P34" i="61"/>
  <c r="X34" i="61"/>
  <c r="AF34" i="61"/>
  <c r="K37" i="61"/>
  <c r="S37" i="61"/>
  <c r="AA37" i="61"/>
  <c r="AI37" i="61"/>
  <c r="L38" i="61"/>
  <c r="T38" i="61"/>
  <c r="AB38" i="61"/>
  <c r="AJ38" i="61"/>
  <c r="J22" i="62"/>
  <c r="R22" i="62"/>
  <c r="Z22" i="62"/>
  <c r="AH22" i="62"/>
  <c r="K23" i="62"/>
  <c r="L34" i="62"/>
  <c r="T34" i="62"/>
  <c r="AB34" i="62"/>
  <c r="AJ34" i="62"/>
  <c r="M35" i="62"/>
  <c r="U35" i="62"/>
  <c r="AC35" i="62"/>
  <c r="AK35" i="62"/>
  <c r="H38" i="62"/>
  <c r="P38" i="62"/>
  <c r="X38" i="62"/>
  <c r="AF38" i="62"/>
  <c r="I39" i="62"/>
  <c r="Q39" i="62"/>
  <c r="Y39" i="62"/>
  <c r="AG39" i="62"/>
  <c r="J22" i="63"/>
  <c r="J38" i="63" s="1"/>
  <c r="R22" i="63"/>
  <c r="R38" i="63" s="1"/>
  <c r="Z22" i="63"/>
  <c r="Z38" i="63" s="1"/>
  <c r="AH22" i="63"/>
  <c r="L23" i="63"/>
  <c r="AB23" i="63"/>
  <c r="N34" i="63"/>
  <c r="V34" i="63"/>
  <c r="AD34" i="63"/>
  <c r="H35" i="63"/>
  <c r="P35" i="63"/>
  <c r="X35" i="63"/>
  <c r="AF35" i="63"/>
  <c r="H39" i="63"/>
  <c r="P39" i="63"/>
  <c r="X39" i="63"/>
  <c r="G22" i="64"/>
  <c r="O22" i="64"/>
  <c r="W22" i="64"/>
  <c r="AE22" i="64"/>
  <c r="H23" i="64"/>
  <c r="I34" i="64"/>
  <c r="Q34" i="64"/>
  <c r="Y34" i="64"/>
  <c r="AG34" i="64"/>
  <c r="J35" i="64"/>
  <c r="R35" i="64"/>
  <c r="Z35" i="64"/>
  <c r="AH35" i="64"/>
  <c r="G22" i="65"/>
  <c r="O22" i="65"/>
  <c r="W22" i="65"/>
  <c r="AE22" i="65"/>
  <c r="I23" i="65"/>
  <c r="K34" i="65"/>
  <c r="S34" i="65"/>
  <c r="AA34" i="65"/>
  <c r="AI34" i="65"/>
  <c r="M35" i="65"/>
  <c r="U35" i="65"/>
  <c r="AC35" i="65"/>
  <c r="K22" i="66"/>
  <c r="S22" i="66"/>
  <c r="AA22" i="66"/>
  <c r="AI22" i="66"/>
  <c r="L23" i="66"/>
  <c r="M34" i="66"/>
  <c r="U34" i="66"/>
  <c r="AC34" i="66"/>
  <c r="F35" i="66"/>
  <c r="N35" i="66"/>
  <c r="V35" i="66"/>
  <c r="AD35" i="66"/>
  <c r="F34" i="67"/>
  <c r="N34" i="67"/>
  <c r="V34" i="67"/>
  <c r="AD34" i="67"/>
  <c r="G22" i="67"/>
  <c r="G35" i="67"/>
  <c r="O22" i="67"/>
  <c r="O35" i="67"/>
  <c r="W22" i="67"/>
  <c r="W35" i="67"/>
  <c r="AE22" i="67"/>
  <c r="G23" i="68"/>
  <c r="AE35" i="67"/>
  <c r="AA22" i="67"/>
  <c r="W23" i="67"/>
  <c r="I35" i="67"/>
  <c r="L34" i="68"/>
  <c r="T34" i="68"/>
  <c r="AB34" i="68"/>
  <c r="H35" i="68"/>
  <c r="H22" i="68"/>
  <c r="P35" i="68"/>
  <c r="P22" i="68"/>
  <c r="X35" i="68"/>
  <c r="X22" i="68"/>
  <c r="AF35" i="68"/>
  <c r="AF22" i="68"/>
  <c r="VO17" i="55"/>
  <c r="VW17" i="55"/>
  <c r="WE17" i="55"/>
  <c r="K21" i="43"/>
  <c r="S21" i="43"/>
  <c r="AA21" i="43"/>
  <c r="AI21" i="43"/>
  <c r="T22" i="43"/>
  <c r="AB22" i="43"/>
  <c r="AJ22" i="43"/>
  <c r="WN6" i="55"/>
  <c r="WV6" i="55"/>
  <c r="XD6" i="55"/>
  <c r="XL6" i="55"/>
  <c r="WP7" i="55"/>
  <c r="WX7" i="55"/>
  <c r="XF7" i="55"/>
  <c r="XN7" i="55"/>
  <c r="M33" i="43"/>
  <c r="U33" i="43"/>
  <c r="AC33" i="43"/>
  <c r="N34" i="43"/>
  <c r="V34" i="43"/>
  <c r="AD34" i="43"/>
  <c r="I37" i="43"/>
  <c r="Q37" i="43"/>
  <c r="Y37" i="43"/>
  <c r="AG37" i="43"/>
  <c r="J38" i="43"/>
  <c r="R38" i="43"/>
  <c r="Z38" i="43"/>
  <c r="AH38" i="43"/>
  <c r="WQ17" i="55"/>
  <c r="WY17" i="55"/>
  <c r="XG17" i="55"/>
  <c r="XO17" i="55"/>
  <c r="H22" i="58"/>
  <c r="XW6" i="55"/>
  <c r="YE6" i="55"/>
  <c r="XS7" i="55"/>
  <c r="YA7" i="55"/>
  <c r="N33" i="58"/>
  <c r="L34" i="58"/>
  <c r="H37" i="58"/>
  <c r="H38" i="58"/>
  <c r="L21" i="59"/>
  <c r="T21" i="59"/>
  <c r="AB21" i="59"/>
  <c r="AJ21" i="59"/>
  <c r="YV7" i="55"/>
  <c r="ZD7" i="55"/>
  <c r="ZL7" i="55"/>
  <c r="ZT7" i="55"/>
  <c r="O33" i="59"/>
  <c r="W33" i="59"/>
  <c r="AE33" i="59"/>
  <c r="M34" i="59"/>
  <c r="U34" i="59"/>
  <c r="AC34" i="59"/>
  <c r="AK34" i="59"/>
  <c r="M37" i="59"/>
  <c r="U37" i="59"/>
  <c r="AC37" i="59"/>
  <c r="AK37" i="59"/>
  <c r="S38" i="59"/>
  <c r="AA38" i="59"/>
  <c r="AI38" i="59"/>
  <c r="H21" i="60"/>
  <c r="J22" i="60"/>
  <c r="AAH7" i="55"/>
  <c r="AAP7" i="55"/>
  <c r="AAX7" i="55"/>
  <c r="L33" i="60"/>
  <c r="T33" i="60"/>
  <c r="AB33" i="60"/>
  <c r="AJ33" i="60"/>
  <c r="N34" i="60"/>
  <c r="V34" i="60"/>
  <c r="AD34" i="60"/>
  <c r="L37" i="60"/>
  <c r="T37" i="60"/>
  <c r="AB37" i="60"/>
  <c r="AJ37" i="60"/>
  <c r="N38" i="60"/>
  <c r="V38" i="60"/>
  <c r="AD38" i="60"/>
  <c r="N21" i="61"/>
  <c r="V21" i="61"/>
  <c r="AD21" i="61"/>
  <c r="G22" i="61"/>
  <c r="W22" i="61"/>
  <c r="H33" i="61"/>
  <c r="P33" i="61"/>
  <c r="X33" i="61"/>
  <c r="AF33" i="61"/>
  <c r="I34" i="61"/>
  <c r="Q34" i="61"/>
  <c r="Y34" i="61"/>
  <c r="AG34" i="61"/>
  <c r="L37" i="61"/>
  <c r="T37" i="61"/>
  <c r="AB37" i="61"/>
  <c r="AJ37" i="61"/>
  <c r="M38" i="61"/>
  <c r="U38" i="61"/>
  <c r="AC38" i="61"/>
  <c r="AK38" i="61"/>
  <c r="K22" i="62"/>
  <c r="S22" i="62"/>
  <c r="AA22" i="62"/>
  <c r="AI22" i="62"/>
  <c r="L23" i="62"/>
  <c r="M34" i="62"/>
  <c r="U34" i="62"/>
  <c r="AC34" i="62"/>
  <c r="N35" i="62"/>
  <c r="V35" i="62"/>
  <c r="AD35" i="62"/>
  <c r="I38" i="62"/>
  <c r="Q38" i="62"/>
  <c r="Y38" i="62"/>
  <c r="AG38" i="62"/>
  <c r="J39" i="62"/>
  <c r="R39" i="62"/>
  <c r="Z39" i="62"/>
  <c r="AH39" i="62"/>
  <c r="K22" i="63"/>
  <c r="K38" i="63" s="1"/>
  <c r="S22" i="63"/>
  <c r="S38" i="63" s="1"/>
  <c r="AA22" i="63"/>
  <c r="AI22" i="63"/>
  <c r="G34" i="63"/>
  <c r="O34" i="63"/>
  <c r="W34" i="63"/>
  <c r="AE34" i="63"/>
  <c r="I35" i="63"/>
  <c r="Q35" i="63"/>
  <c r="Y35" i="63"/>
  <c r="AG35" i="63"/>
  <c r="I39" i="63"/>
  <c r="Q39" i="63"/>
  <c r="Y39" i="63"/>
  <c r="H22" i="64"/>
  <c r="P22" i="64"/>
  <c r="X22" i="64"/>
  <c r="AF22" i="64"/>
  <c r="I23" i="64"/>
  <c r="J34" i="64"/>
  <c r="R34" i="64"/>
  <c r="Z34" i="64"/>
  <c r="AH34" i="64"/>
  <c r="K35" i="64"/>
  <c r="S35" i="64"/>
  <c r="AA35" i="64"/>
  <c r="AI35" i="64"/>
  <c r="H22" i="65"/>
  <c r="P22" i="65"/>
  <c r="X22" i="65"/>
  <c r="AF22" i="65"/>
  <c r="J23" i="65"/>
  <c r="L34" i="65"/>
  <c r="T34" i="65"/>
  <c r="AB34" i="65"/>
  <c r="AJ34" i="65"/>
  <c r="N35" i="65"/>
  <c r="V35" i="65"/>
  <c r="AD35" i="65"/>
  <c r="L22" i="66"/>
  <c r="T22" i="66"/>
  <c r="AB22" i="66"/>
  <c r="AJ22" i="66"/>
  <c r="F34" i="66"/>
  <c r="N34" i="66"/>
  <c r="V34" i="66"/>
  <c r="AD34" i="66"/>
  <c r="G35" i="66"/>
  <c r="O35" i="66"/>
  <c r="W35" i="66"/>
  <c r="AE35" i="66"/>
  <c r="G34" i="67"/>
  <c r="O34" i="67"/>
  <c r="W34" i="67"/>
  <c r="AE34" i="67"/>
  <c r="H35" i="67"/>
  <c r="P35" i="67"/>
  <c r="X35" i="67"/>
  <c r="AF35" i="67"/>
  <c r="S22" i="67"/>
  <c r="AB22" i="67"/>
  <c r="F23" i="67"/>
  <c r="Q35" i="67"/>
  <c r="H23" i="68"/>
  <c r="VP17" i="55"/>
  <c r="VX17" i="55"/>
  <c r="WF17" i="55"/>
  <c r="L21" i="43"/>
  <c r="T21" i="43"/>
  <c r="AB21" i="43"/>
  <c r="AJ21" i="43"/>
  <c r="WO6" i="55"/>
  <c r="WW6" i="55"/>
  <c r="XE6" i="55"/>
  <c r="XM6" i="55"/>
  <c r="WQ7" i="55"/>
  <c r="WY7" i="55"/>
  <c r="XG7" i="55"/>
  <c r="XO7" i="55"/>
  <c r="N33" i="43"/>
  <c r="V33" i="43"/>
  <c r="AD33" i="43"/>
  <c r="G34" i="43"/>
  <c r="O34" i="43"/>
  <c r="W34" i="43"/>
  <c r="AE34" i="43"/>
  <c r="J37" i="43"/>
  <c r="R37" i="43"/>
  <c r="Z37" i="43"/>
  <c r="AH37" i="43"/>
  <c r="K38" i="43"/>
  <c r="S38" i="43"/>
  <c r="AA38" i="43"/>
  <c r="AI38" i="43"/>
  <c r="WR17" i="55"/>
  <c r="WZ17" i="55"/>
  <c r="XH17" i="55"/>
  <c r="XP17" i="55"/>
  <c r="I22" i="58"/>
  <c r="XX6" i="55"/>
  <c r="YN6" i="55"/>
  <c r="XT7" i="55"/>
  <c r="YB7" i="55"/>
  <c r="YR7" i="55"/>
  <c r="G33" i="58"/>
  <c r="O33" i="58"/>
  <c r="M34" i="58"/>
  <c r="I37" i="58"/>
  <c r="I38" i="58"/>
  <c r="M21" i="59"/>
  <c r="AC21" i="59"/>
  <c r="K38" i="59"/>
  <c r="YW7" i="55"/>
  <c r="ZE7" i="55"/>
  <c r="ZM7" i="55"/>
  <c r="ZU7" i="55"/>
  <c r="P33" i="59"/>
  <c r="X33" i="59"/>
  <c r="AF33" i="59"/>
  <c r="N34" i="59"/>
  <c r="AD34" i="59"/>
  <c r="V37" i="59"/>
  <c r="AD37" i="59"/>
  <c r="L38" i="59"/>
  <c r="T38" i="59"/>
  <c r="AB38" i="59"/>
  <c r="AJ38" i="59"/>
  <c r="K22" i="60"/>
  <c r="AAA7" i="55"/>
  <c r="AAI7" i="55"/>
  <c r="AAQ7" i="55"/>
  <c r="AAY7" i="55"/>
  <c r="M33" i="60"/>
  <c r="U33" i="60"/>
  <c r="AC33" i="60"/>
  <c r="G34" i="60"/>
  <c r="O34" i="60"/>
  <c r="W34" i="60"/>
  <c r="AE34" i="60"/>
  <c r="M37" i="60"/>
  <c r="U37" i="60"/>
  <c r="AC37" i="60"/>
  <c r="G38" i="60"/>
  <c r="O38" i="60"/>
  <c r="W38" i="60"/>
  <c r="AE38" i="60"/>
  <c r="H22" i="61"/>
  <c r="I33" i="61"/>
  <c r="Q33" i="61"/>
  <c r="Y33" i="61"/>
  <c r="AG33" i="61"/>
  <c r="J34" i="61"/>
  <c r="R34" i="61"/>
  <c r="Z34" i="61"/>
  <c r="AH34" i="61"/>
  <c r="M37" i="61"/>
  <c r="U37" i="61"/>
  <c r="AC37" i="61"/>
  <c r="N38" i="61"/>
  <c r="V38" i="61"/>
  <c r="AD38" i="61"/>
  <c r="N34" i="62"/>
  <c r="V34" i="62"/>
  <c r="AD34" i="62"/>
  <c r="G35" i="62"/>
  <c r="O35" i="62"/>
  <c r="W35" i="62"/>
  <c r="AE35" i="62"/>
  <c r="J38" i="62"/>
  <c r="R38" i="62"/>
  <c r="Z38" i="62"/>
  <c r="AH38" i="62"/>
  <c r="K39" i="62"/>
  <c r="S39" i="62"/>
  <c r="AA39" i="62"/>
  <c r="AI39" i="62"/>
  <c r="H34" i="63"/>
  <c r="P34" i="63"/>
  <c r="X34" i="63"/>
  <c r="AF34" i="63"/>
  <c r="J35" i="63"/>
  <c r="R35" i="63"/>
  <c r="Z35" i="63"/>
  <c r="AH35" i="63"/>
  <c r="J39" i="63"/>
  <c r="R39" i="63"/>
  <c r="Z39" i="63"/>
  <c r="I22" i="64"/>
  <c r="Q22" i="64"/>
  <c r="Y22" i="64"/>
  <c r="AG22" i="64"/>
  <c r="J23" i="64"/>
  <c r="K34" i="64"/>
  <c r="S34" i="64"/>
  <c r="AA34" i="64"/>
  <c r="AI34" i="64"/>
  <c r="L35" i="64"/>
  <c r="T35" i="64"/>
  <c r="AB35" i="64"/>
  <c r="AJ35" i="64"/>
  <c r="I22" i="65"/>
  <c r="Q22" i="65"/>
  <c r="Y22" i="65"/>
  <c r="AG22" i="65"/>
  <c r="K23" i="65"/>
  <c r="M34" i="65"/>
  <c r="U34" i="65"/>
  <c r="AC34" i="65"/>
  <c r="G35" i="65"/>
  <c r="O35" i="65"/>
  <c r="W35" i="65"/>
  <c r="AE35" i="65"/>
  <c r="M22" i="66"/>
  <c r="U22" i="66"/>
  <c r="AC22" i="66"/>
  <c r="F23" i="66"/>
  <c r="G34" i="66"/>
  <c r="O34" i="66"/>
  <c r="W34" i="66"/>
  <c r="AE34" i="66"/>
  <c r="H35" i="66"/>
  <c r="P35" i="66"/>
  <c r="X35" i="66"/>
  <c r="AF35" i="66"/>
  <c r="I23" i="68"/>
  <c r="K22" i="67"/>
  <c r="T22" i="67"/>
  <c r="AC22" i="67"/>
  <c r="G23" i="67"/>
  <c r="Y35" i="67"/>
  <c r="VQ17" i="55"/>
  <c r="VY17" i="55"/>
  <c r="WG17" i="55"/>
  <c r="WP6" i="55"/>
  <c r="WX6" i="55"/>
  <c r="XF6" i="55"/>
  <c r="XN6" i="55"/>
  <c r="WR7" i="55"/>
  <c r="WZ7" i="55"/>
  <c r="XH7" i="55"/>
  <c r="XP7" i="55"/>
  <c r="G33" i="43"/>
  <c r="O33" i="43"/>
  <c r="W33" i="43"/>
  <c r="AE33" i="43"/>
  <c r="H34" i="43"/>
  <c r="P34" i="43"/>
  <c r="X34" i="43"/>
  <c r="AF34" i="43"/>
  <c r="K37" i="43"/>
  <c r="S37" i="43"/>
  <c r="AA37" i="43"/>
  <c r="AI37" i="43"/>
  <c r="L38" i="43"/>
  <c r="T38" i="43"/>
  <c r="AB38" i="43"/>
  <c r="AJ38" i="43"/>
  <c r="WS17" i="55"/>
  <c r="XA17" i="55"/>
  <c r="XI17" i="55"/>
  <c r="XQ17" i="55"/>
  <c r="N21" i="58"/>
  <c r="J22" i="58"/>
  <c r="XY6" i="55"/>
  <c r="XU7" i="55"/>
  <c r="YC7" i="55"/>
  <c r="YK7" i="55"/>
  <c r="H33" i="58"/>
  <c r="P33" i="58"/>
  <c r="N34" i="58"/>
  <c r="J37" i="58"/>
  <c r="J38" i="58"/>
  <c r="N21" i="59"/>
  <c r="U22" i="59" s="1"/>
  <c r="U36" i="59" s="1"/>
  <c r="V21" i="59"/>
  <c r="AD21" i="59"/>
  <c r="YV6" i="55"/>
  <c r="YX7" i="55"/>
  <c r="ZF7" i="55"/>
  <c r="ZN7" i="55"/>
  <c r="ZV7" i="55"/>
  <c r="Q33" i="59"/>
  <c r="Y33" i="59"/>
  <c r="AG33" i="59"/>
  <c r="O34" i="59"/>
  <c r="W34" i="59"/>
  <c r="AE34" i="59"/>
  <c r="O37" i="59"/>
  <c r="W37" i="59"/>
  <c r="M38" i="59"/>
  <c r="U38" i="59"/>
  <c r="AC38" i="59"/>
  <c r="J21" i="60"/>
  <c r="R21" i="60"/>
  <c r="Z21" i="60"/>
  <c r="AH21" i="60"/>
  <c r="L22" i="60"/>
  <c r="T22" i="60"/>
  <c r="AAB7" i="55"/>
  <c r="AAJ7" i="55"/>
  <c r="AAR7" i="55"/>
  <c r="AAZ7" i="55"/>
  <c r="N33" i="60"/>
  <c r="V33" i="60"/>
  <c r="AD33" i="60"/>
  <c r="H34" i="60"/>
  <c r="P34" i="60"/>
  <c r="X34" i="60"/>
  <c r="AF34" i="60"/>
  <c r="N37" i="60"/>
  <c r="V37" i="60"/>
  <c r="AD37" i="60"/>
  <c r="H38" i="60"/>
  <c r="P38" i="60"/>
  <c r="X38" i="60"/>
  <c r="AF38" i="60"/>
  <c r="I22" i="61"/>
  <c r="J33" i="61"/>
  <c r="R33" i="61"/>
  <c r="Z33" i="61"/>
  <c r="AH33" i="61"/>
  <c r="K34" i="61"/>
  <c r="S34" i="61"/>
  <c r="AA34" i="61"/>
  <c r="AI34" i="61"/>
  <c r="N37" i="61"/>
  <c r="V37" i="61"/>
  <c r="AD37" i="61"/>
  <c r="G38" i="61"/>
  <c r="O38" i="61"/>
  <c r="W38" i="61"/>
  <c r="AE38" i="61"/>
  <c r="G34" i="62"/>
  <c r="O34" i="62"/>
  <c r="W34" i="62"/>
  <c r="AE34" i="62"/>
  <c r="H35" i="62"/>
  <c r="P35" i="62"/>
  <c r="X35" i="62"/>
  <c r="AF35" i="62"/>
  <c r="K38" i="62"/>
  <c r="S38" i="62"/>
  <c r="AA38" i="62"/>
  <c r="AI38" i="62"/>
  <c r="L39" i="62"/>
  <c r="T39" i="62"/>
  <c r="AB39" i="62"/>
  <c r="AJ39" i="62"/>
  <c r="G23" i="63"/>
  <c r="I34" i="63"/>
  <c r="Q34" i="63"/>
  <c r="Y34" i="63"/>
  <c r="AG34" i="63"/>
  <c r="K35" i="63"/>
  <c r="S35" i="63"/>
  <c r="AA35" i="63"/>
  <c r="AI35" i="63"/>
  <c r="K39" i="63"/>
  <c r="S39" i="63"/>
  <c r="J22" i="64"/>
  <c r="R22" i="64"/>
  <c r="Z22" i="64"/>
  <c r="AH22" i="64"/>
  <c r="K23" i="64"/>
  <c r="L34" i="64"/>
  <c r="T34" i="64"/>
  <c r="AB34" i="64"/>
  <c r="AJ34" i="64"/>
  <c r="M35" i="64"/>
  <c r="U35" i="64"/>
  <c r="AC35" i="64"/>
  <c r="AK35" i="64"/>
  <c r="L23" i="65"/>
  <c r="N34" i="65"/>
  <c r="V34" i="65"/>
  <c r="AD34" i="65"/>
  <c r="H35" i="65"/>
  <c r="P35" i="65"/>
  <c r="X35" i="65"/>
  <c r="AF35" i="65"/>
  <c r="G23" i="66"/>
  <c r="H34" i="66"/>
  <c r="P34" i="66"/>
  <c r="X34" i="66"/>
  <c r="AF34" i="66"/>
  <c r="I35" i="66"/>
  <c r="Q35" i="66"/>
  <c r="Y35" i="66"/>
  <c r="AG35" i="66"/>
  <c r="I34" i="67"/>
  <c r="Q34" i="67"/>
  <c r="Y34" i="67"/>
  <c r="AG34" i="67"/>
  <c r="J35" i="67"/>
  <c r="R35" i="67"/>
  <c r="Z35" i="67"/>
  <c r="AH35" i="67"/>
  <c r="J23" i="68"/>
  <c r="U22" i="67"/>
  <c r="I23" i="67"/>
  <c r="AG35" i="67"/>
  <c r="F22" i="68"/>
  <c r="N22" i="68"/>
  <c r="V22" i="68"/>
  <c r="AD22" i="68"/>
  <c r="F34" i="68"/>
  <c r="N34" i="68"/>
  <c r="V34" i="68"/>
  <c r="AD34" i="68"/>
  <c r="J35" i="68"/>
  <c r="R35" i="68"/>
  <c r="Z35" i="68"/>
  <c r="G22" i="68"/>
  <c r="O22" i="68"/>
  <c r="W22" i="68"/>
  <c r="AE22" i="68"/>
  <c r="G34" i="68"/>
  <c r="O34" i="68"/>
  <c r="W34" i="68"/>
  <c r="AE34" i="68"/>
  <c r="K35" i="68"/>
  <c r="S35" i="68"/>
  <c r="AA35" i="68"/>
  <c r="H34" i="68"/>
  <c r="P34" i="68"/>
  <c r="X34" i="68"/>
  <c r="AF34" i="68"/>
  <c r="L35" i="68"/>
  <c r="T35" i="68"/>
  <c r="AB35" i="68"/>
  <c r="I34" i="68"/>
  <c r="Q34" i="68"/>
  <c r="Y34" i="68"/>
  <c r="AG34" i="68"/>
  <c r="M35" i="68"/>
  <c r="U35" i="68"/>
  <c r="AC35" i="68"/>
  <c r="J22" i="68"/>
  <c r="R22" i="68"/>
  <c r="Z22" i="68"/>
  <c r="J34" i="68"/>
  <c r="R34" i="68"/>
  <c r="Z34" i="68"/>
  <c r="F35" i="68"/>
  <c r="N35" i="68"/>
  <c r="V35" i="68"/>
  <c r="AD35" i="68"/>
  <c r="K22" i="68"/>
  <c r="S22" i="68"/>
  <c r="AA22" i="68"/>
  <c r="K34" i="68"/>
  <c r="S34" i="68"/>
  <c r="AA34" i="68"/>
  <c r="G35" i="68"/>
  <c r="O35" i="68"/>
  <c r="W35" i="68"/>
  <c r="AE35" i="68"/>
  <c r="M22" i="68"/>
  <c r="U22" i="68"/>
  <c r="AC22" i="68"/>
  <c r="M34" i="68"/>
  <c r="U34" i="68"/>
  <c r="AC34" i="68"/>
  <c r="I35" i="68"/>
  <c r="Q35" i="68"/>
  <c r="Y35" i="68"/>
  <c r="AG35" i="68"/>
  <c r="K33" i="59"/>
  <c r="K21" i="59"/>
  <c r="K37" i="59"/>
  <c r="J38" i="59"/>
  <c r="YS7" i="55"/>
  <c r="J21" i="59"/>
  <c r="J37" i="59"/>
  <c r="J34" i="59"/>
  <c r="J33" i="59"/>
  <c r="I37" i="59"/>
  <c r="I38" i="59"/>
  <c r="I33" i="59"/>
  <c r="H38" i="59"/>
  <c r="H33" i="59"/>
  <c r="YP7" i="55"/>
  <c r="AI37" i="58"/>
  <c r="H37" i="59"/>
  <c r="H21" i="59"/>
  <c r="AJ33" i="58"/>
  <c r="G33" i="59"/>
  <c r="G37" i="59"/>
  <c r="G34" i="59"/>
  <c r="G35" i="59"/>
  <c r="AJ38" i="58"/>
  <c r="AH37" i="58"/>
  <c r="AI33" i="58"/>
  <c r="YO7" i="55"/>
  <c r="YO6" i="55"/>
  <c r="ZB6" i="55"/>
  <c r="ZJ6" i="55"/>
  <c r="ZR6" i="55"/>
  <c r="ZZ6" i="55"/>
  <c r="ZC6" i="55"/>
  <c r="ZK6" i="55"/>
  <c r="ZS6" i="55"/>
  <c r="ZD6" i="55"/>
  <c r="ZL6" i="55"/>
  <c r="ZT6" i="55"/>
  <c r="ZA6" i="55"/>
  <c r="YW6" i="55"/>
  <c r="YX6" i="55"/>
  <c r="YS6" i="55"/>
  <c r="YT6" i="55"/>
  <c r="YU6" i="55"/>
  <c r="AJ37" i="58"/>
  <c r="AH34" i="58"/>
  <c r="AJ34" i="58"/>
  <c r="L22" i="59"/>
  <c r="AJ21" i="58"/>
  <c r="YN7" i="55"/>
  <c r="AH38" i="58"/>
  <c r="AI34" i="58"/>
  <c r="AI21" i="58"/>
  <c r="AG34" i="58"/>
  <c r="YM6" i="55"/>
  <c r="K22" i="59"/>
  <c r="AH21" i="58"/>
  <c r="AH33" i="58"/>
  <c r="AF33" i="58"/>
  <c r="AG33" i="58"/>
  <c r="YL7" i="55"/>
  <c r="AG37" i="58"/>
  <c r="J22" i="59"/>
  <c r="AF34" i="58"/>
  <c r="AE33" i="58"/>
  <c r="AF37" i="58"/>
  <c r="AF21" i="58"/>
  <c r="YI7" i="55"/>
  <c r="YI6" i="55"/>
  <c r="AE37" i="58"/>
  <c r="AE34" i="58"/>
  <c r="H22" i="59"/>
  <c r="AD33" i="58"/>
  <c r="AD37" i="58"/>
  <c r="AD34" i="58"/>
  <c r="AD21" i="58"/>
  <c r="AC33" i="58"/>
  <c r="AC21" i="58"/>
  <c r="AC34" i="58"/>
  <c r="AC37" i="58"/>
  <c r="AB38" i="58"/>
  <c r="AB21" i="58"/>
  <c r="AB37" i="58"/>
  <c r="AB33" i="58"/>
  <c r="YG6" i="55"/>
  <c r="YF7" i="55"/>
  <c r="YF6" i="55"/>
  <c r="AA38" i="58"/>
  <c r="AH22" i="58"/>
  <c r="AA34" i="58"/>
  <c r="AA37" i="58"/>
  <c r="AA33" i="58"/>
  <c r="R33" i="58"/>
  <c r="T5" i="46"/>
  <c r="B21" i="55"/>
  <c r="L8" i="46"/>
  <c r="L8" i="51"/>
  <c r="U5" i="51"/>
  <c r="T37" i="58"/>
  <c r="P37" i="58"/>
  <c r="Q37" i="58"/>
  <c r="O38" i="58"/>
  <c r="O37" i="58"/>
  <c r="Q38" i="58"/>
  <c r="S37" i="58"/>
  <c r="Z33" i="58"/>
  <c r="Z38" i="58"/>
  <c r="Z34" i="58"/>
  <c r="AG22" i="58"/>
  <c r="Z37" i="58"/>
  <c r="R38" i="58"/>
  <c r="T38" i="58"/>
  <c r="X38" i="58"/>
  <c r="Y38" i="58"/>
  <c r="S38" i="58"/>
  <c r="AE22" i="58"/>
  <c r="AF22" i="58"/>
  <c r="AD22" i="58"/>
  <c r="W34" i="58"/>
  <c r="U37" i="58"/>
  <c r="S21" i="58"/>
  <c r="X34" i="58"/>
  <c r="V37" i="58"/>
  <c r="T21" i="58"/>
  <c r="Y34" i="58"/>
  <c r="W37" i="58"/>
  <c r="U21" i="58"/>
  <c r="X37" i="58"/>
  <c r="V21" i="58"/>
  <c r="S34" i="58"/>
  <c r="Y37" i="58"/>
  <c r="T34" i="58"/>
  <c r="U34" i="58"/>
  <c r="S33" i="58"/>
  <c r="T33" i="58"/>
  <c r="U33" i="58"/>
  <c r="W33" i="58"/>
  <c r="X33" i="58"/>
  <c r="Y33" i="58"/>
  <c r="YD7" i="55"/>
  <c r="YD6" i="55"/>
  <c r="M35" i="43" l="1"/>
  <c r="J35" i="39"/>
  <c r="AI22" i="36"/>
  <c r="Z22" i="22"/>
  <c r="Z36" i="42"/>
  <c r="AE22" i="33"/>
  <c r="U22" i="37"/>
  <c r="AH22" i="59"/>
  <c r="HI14" i="55"/>
  <c r="AF22" i="35"/>
  <c r="AG23" i="65"/>
  <c r="P22" i="60"/>
  <c r="P23" i="66"/>
  <c r="AJ22" i="29"/>
  <c r="U22" i="31"/>
  <c r="Q22" i="20"/>
  <c r="BU11" i="55"/>
  <c r="HA15" i="55"/>
  <c r="N36" i="25"/>
  <c r="AJ23" i="62"/>
  <c r="AA23" i="63"/>
  <c r="HQ13" i="55"/>
  <c r="T22" i="29"/>
  <c r="AD35" i="27"/>
  <c r="JI12" i="55" s="1"/>
  <c r="M36" i="36"/>
  <c r="Y22" i="32"/>
  <c r="X22" i="58"/>
  <c r="N23" i="62"/>
  <c r="AG36" i="25"/>
  <c r="HY13" i="55"/>
  <c r="Q22" i="38"/>
  <c r="AF22" i="38"/>
  <c r="AG35" i="25"/>
  <c r="O23" i="63"/>
  <c r="Y35" i="19"/>
  <c r="Y39" i="19" s="1"/>
  <c r="V35" i="25"/>
  <c r="N35" i="25"/>
  <c r="AD23" i="66"/>
  <c r="V36" i="25"/>
  <c r="J35" i="20"/>
  <c r="K8" i="80"/>
  <c r="N11" i="80"/>
  <c r="AA31" i="80" s="1"/>
  <c r="P13" i="80"/>
  <c r="N12" i="80"/>
  <c r="N10" i="80"/>
  <c r="AC30" i="80" s="1"/>
  <c r="AB23" i="65"/>
  <c r="H35" i="42"/>
  <c r="VL12" i="55" s="1"/>
  <c r="AA35" i="1"/>
  <c r="GX13" i="55"/>
  <c r="N36" i="37"/>
  <c r="QY13" i="55" s="1"/>
  <c r="X36" i="42"/>
  <c r="WB13" i="55" s="1"/>
  <c r="W23" i="62"/>
  <c r="Q23" i="65"/>
  <c r="AD22" i="61"/>
  <c r="AC23" i="66"/>
  <c r="AH22" i="61"/>
  <c r="IG13" i="55"/>
  <c r="W22" i="40"/>
  <c r="T23" i="65"/>
  <c r="P22" i="58"/>
  <c r="AE23" i="62"/>
  <c r="V35" i="27"/>
  <c r="JA12" i="55" s="1"/>
  <c r="AK35" i="23"/>
  <c r="AK40" i="23" s="1"/>
  <c r="GS13" i="55"/>
  <c r="AA23" i="62"/>
  <c r="AE22" i="60"/>
  <c r="R35" i="13"/>
  <c r="AD36" i="23"/>
  <c r="HI13" i="55"/>
  <c r="T23" i="62"/>
  <c r="AD35" i="23"/>
  <c r="Y22" i="20"/>
  <c r="Y22" i="43"/>
  <c r="AI35" i="22"/>
  <c r="GB12" i="55" s="1"/>
  <c r="AF22" i="29"/>
  <c r="AJ23" i="64"/>
  <c r="N23" i="66"/>
  <c r="P11" i="79"/>
  <c r="P11" i="80"/>
  <c r="N9" i="80"/>
  <c r="P10" i="80"/>
  <c r="G36" i="43"/>
  <c r="K8" i="75"/>
  <c r="K8" i="79"/>
  <c r="P13" i="75"/>
  <c r="P13" i="79"/>
  <c r="N10" i="75"/>
  <c r="AA26" i="75" s="1"/>
  <c r="N10" i="79"/>
  <c r="N9" i="79"/>
  <c r="P10" i="79"/>
  <c r="N12" i="75"/>
  <c r="N12" i="79"/>
  <c r="N11" i="75"/>
  <c r="AC27" i="75" s="1"/>
  <c r="N11" i="79"/>
  <c r="AI23" i="63"/>
  <c r="I37" i="68"/>
  <c r="F33" i="76"/>
  <c r="F32" i="76"/>
  <c r="I32" i="76"/>
  <c r="I33" i="76"/>
  <c r="K33" i="76"/>
  <c r="K32" i="76"/>
  <c r="G33" i="76"/>
  <c r="G32" i="76"/>
  <c r="T23" i="63"/>
  <c r="P38" i="63"/>
  <c r="L38" i="63"/>
  <c r="AE23" i="63"/>
  <c r="W23" i="63"/>
  <c r="H38" i="63"/>
  <c r="M38" i="63"/>
  <c r="T38" i="63"/>
  <c r="U38" i="63"/>
  <c r="X38" i="63"/>
  <c r="V23" i="66"/>
  <c r="K36" i="61"/>
  <c r="Y36" i="25"/>
  <c r="J35" i="13"/>
  <c r="BP12" i="55" s="1"/>
  <c r="VJ14" i="55"/>
  <c r="AS14" i="55"/>
  <c r="G36" i="63"/>
  <c r="I37" i="66"/>
  <c r="AH36" i="25"/>
  <c r="AB22" i="37"/>
  <c r="U36" i="23"/>
  <c r="Q22" i="43"/>
  <c r="K35" i="61"/>
  <c r="AH35" i="25"/>
  <c r="IK12" i="55" s="1"/>
  <c r="IK13" i="55"/>
  <c r="X22" i="35"/>
  <c r="U35" i="23"/>
  <c r="GS12" i="55" s="1"/>
  <c r="AG22" i="59"/>
  <c r="T23" i="64"/>
  <c r="AA22" i="33"/>
  <c r="I36" i="66"/>
  <c r="S22" i="58"/>
  <c r="M36" i="32"/>
  <c r="O12" i="54"/>
  <c r="P11" i="75"/>
  <c r="P10" i="75"/>
  <c r="N9" i="75"/>
  <c r="X23" i="66"/>
  <c r="Q35" i="42"/>
  <c r="Q36" i="42"/>
  <c r="X35" i="42"/>
  <c r="X40" i="42" s="1"/>
  <c r="GL13" i="55"/>
  <c r="I35" i="2"/>
  <c r="F12" i="55" s="1"/>
  <c r="I35" i="19"/>
  <c r="I39" i="19" s="1"/>
  <c r="N36" i="23"/>
  <c r="AF22" i="60"/>
  <c r="AF36" i="60" s="1"/>
  <c r="AH35" i="42"/>
  <c r="WL12" i="55" s="1"/>
  <c r="N35" i="23"/>
  <c r="AH36" i="42"/>
  <c r="WL13" i="55" s="1"/>
  <c r="AG22" i="31"/>
  <c r="AI22" i="33"/>
  <c r="AH35" i="20"/>
  <c r="EW12" i="55" s="1"/>
  <c r="BQ11" i="55"/>
  <c r="OH14" i="55"/>
  <c r="AI23" i="62"/>
  <c r="J37" i="65"/>
  <c r="S23" i="62"/>
  <c r="AF22" i="19"/>
  <c r="AC22" i="32"/>
  <c r="AC35" i="32" s="1"/>
  <c r="X22" i="38"/>
  <c r="AA35" i="22"/>
  <c r="FT12" i="55" s="1"/>
  <c r="AG22" i="39"/>
  <c r="W22" i="36"/>
  <c r="Z22" i="59"/>
  <c r="AB22" i="36"/>
  <c r="AA22" i="36"/>
  <c r="AC22" i="31"/>
  <c r="Y22" i="39"/>
  <c r="I35" i="59"/>
  <c r="G36" i="61"/>
  <c r="M36" i="62"/>
  <c r="M37" i="62"/>
  <c r="AA22" i="40"/>
  <c r="AJ22" i="32"/>
  <c r="L36" i="68"/>
  <c r="V35" i="23"/>
  <c r="GT12" i="55" s="1"/>
  <c r="S22" i="36"/>
  <c r="AJ23" i="63"/>
  <c r="G35" i="13"/>
  <c r="H35" i="13"/>
  <c r="AI35" i="1"/>
  <c r="BK12" i="55" s="1"/>
  <c r="S23" i="68"/>
  <c r="J36" i="42"/>
  <c r="VN13" i="55" s="1"/>
  <c r="M35" i="32"/>
  <c r="MF12" i="55" s="1"/>
  <c r="L37" i="68"/>
  <c r="Z22" i="61"/>
  <c r="AF23" i="66"/>
  <c r="U35" i="19"/>
  <c r="S22" i="38"/>
  <c r="N35" i="31"/>
  <c r="Q22" i="31"/>
  <c r="Q22" i="37"/>
  <c r="W22" i="33"/>
  <c r="P22" i="38"/>
  <c r="M35" i="35"/>
  <c r="OO12" i="55" s="1"/>
  <c r="N36" i="31"/>
  <c r="LB13" i="55" s="1"/>
  <c r="O22" i="33"/>
  <c r="AE35" i="22"/>
  <c r="FX12" i="55" s="1"/>
  <c r="P22" i="19"/>
  <c r="AI22" i="29"/>
  <c r="V22" i="39"/>
  <c r="V35" i="20"/>
  <c r="AK22" i="27"/>
  <c r="AK35" i="27" s="1"/>
  <c r="JP12" i="55" s="1"/>
  <c r="L35" i="36"/>
  <c r="L40" i="36" s="1"/>
  <c r="Q22" i="32"/>
  <c r="ND14" i="55"/>
  <c r="AI23" i="65"/>
  <c r="P23" i="67"/>
  <c r="AH36" i="23"/>
  <c r="Y36" i="42"/>
  <c r="H36" i="40"/>
  <c r="UG13" i="55" s="1"/>
  <c r="AD22" i="39"/>
  <c r="AG22" i="20"/>
  <c r="L36" i="36"/>
  <c r="AF22" i="36"/>
  <c r="U23" i="66"/>
  <c r="X22" i="60"/>
  <c r="P22" i="36"/>
  <c r="Q35" i="2"/>
  <c r="Q39" i="2" s="1"/>
  <c r="M36" i="63"/>
  <c r="M23" i="66"/>
  <c r="Y22" i="38"/>
  <c r="Y36" i="38" s="1"/>
  <c r="V22" i="61"/>
  <c r="L36" i="58"/>
  <c r="Y35" i="42"/>
  <c r="H36" i="42"/>
  <c r="VL13" i="55" s="1"/>
  <c r="Z36" i="27"/>
  <c r="JE13" i="55" s="1"/>
  <c r="H35" i="29"/>
  <c r="Y36" i="67"/>
  <c r="J36" i="65"/>
  <c r="H35" i="40"/>
  <c r="J35" i="25"/>
  <c r="J40" i="25" s="1"/>
  <c r="I35" i="32"/>
  <c r="MB12" i="55" s="1"/>
  <c r="Z35" i="27"/>
  <c r="JE12" i="55" s="1"/>
  <c r="Z35" i="23"/>
  <c r="GX12" i="55" s="1"/>
  <c r="W35" i="22"/>
  <c r="FP12" i="55" s="1"/>
  <c r="X23" i="68"/>
  <c r="O35" i="22"/>
  <c r="O39" i="22" s="1"/>
  <c r="L35" i="29"/>
  <c r="Y37" i="67"/>
  <c r="AI22" i="38"/>
  <c r="N35" i="37"/>
  <c r="QY12" i="55" s="1"/>
  <c r="IJ13" i="55"/>
  <c r="L36" i="29"/>
  <c r="JV13" i="55" s="1"/>
  <c r="AD35" i="20"/>
  <c r="ES12" i="55" s="1"/>
  <c r="M35" i="37"/>
  <c r="QX12" i="55" s="1"/>
  <c r="R35" i="23"/>
  <c r="GP12" i="55" s="1"/>
  <c r="AC22" i="37"/>
  <c r="J35" i="32"/>
  <c r="MC12" i="55" s="1"/>
  <c r="N35" i="27"/>
  <c r="N40" i="27" s="1"/>
  <c r="Z35" i="20"/>
  <c r="EO12" i="55" s="1"/>
  <c r="I35" i="38"/>
  <c r="RY12" i="55" s="1"/>
  <c r="AJ35" i="29"/>
  <c r="AD36" i="27"/>
  <c r="JI13" i="55" s="1"/>
  <c r="S22" i="40"/>
  <c r="J36" i="38"/>
  <c r="RZ13" i="55" s="1"/>
  <c r="AG22" i="37"/>
  <c r="AG22" i="32"/>
  <c r="AG35" i="32" s="1"/>
  <c r="AD35" i="25"/>
  <c r="IG12" i="55" s="1"/>
  <c r="IC13" i="55"/>
  <c r="S22" i="33"/>
  <c r="HA13" i="55"/>
  <c r="M36" i="37"/>
  <c r="QX13" i="55" s="1"/>
  <c r="PM14" i="55"/>
  <c r="AB23" i="62"/>
  <c r="AE22" i="61"/>
  <c r="L35" i="33"/>
  <c r="R35" i="20"/>
  <c r="I35" i="42"/>
  <c r="G35" i="40"/>
  <c r="UF12" i="55" s="1"/>
  <c r="V36" i="27"/>
  <c r="V36" i="23"/>
  <c r="Y22" i="37"/>
  <c r="AC35" i="19"/>
  <c r="DM12" i="55" s="1"/>
  <c r="AK22" i="31"/>
  <c r="AK35" i="31" s="1"/>
  <c r="R22" i="22"/>
  <c r="V22" i="40"/>
  <c r="H36" i="29"/>
  <c r="JR13" i="55" s="1"/>
  <c r="AJ22" i="60"/>
  <c r="AA23" i="65"/>
  <c r="AH23" i="64"/>
  <c r="AB36" i="63"/>
  <c r="O22" i="61"/>
  <c r="AG22" i="43"/>
  <c r="I35" i="35"/>
  <c r="OK12" i="55" s="1"/>
  <c r="S35" i="22"/>
  <c r="AG35" i="19"/>
  <c r="DQ12" i="55" s="1"/>
  <c r="L36" i="33"/>
  <c r="NI13" i="55" s="1"/>
  <c r="P35" i="42"/>
  <c r="VT12" i="55" s="1"/>
  <c r="AJ22" i="35"/>
  <c r="AG22" i="38"/>
  <c r="AG36" i="38" s="1"/>
  <c r="H35" i="36"/>
  <c r="PO12" i="55" s="1"/>
  <c r="AC22" i="27"/>
  <c r="Q22" i="39"/>
  <c r="AC36" i="23"/>
  <c r="V35" i="13"/>
  <c r="CB12" i="55" s="1"/>
  <c r="M36" i="64"/>
  <c r="T22" i="58"/>
  <c r="I36" i="42"/>
  <c r="VM13" i="55" s="1"/>
  <c r="AJ22" i="36"/>
  <c r="S23" i="65"/>
  <c r="Z23" i="64"/>
  <c r="Y23" i="65"/>
  <c r="M36" i="65"/>
  <c r="R36" i="42"/>
  <c r="J35" i="38"/>
  <c r="RZ12" i="55" s="1"/>
  <c r="M35" i="29"/>
  <c r="JW12" i="55" s="1"/>
  <c r="K35" i="22"/>
  <c r="FD12" i="55" s="1"/>
  <c r="Z36" i="25"/>
  <c r="P36" i="42"/>
  <c r="J36" i="39"/>
  <c r="AB22" i="35"/>
  <c r="Y22" i="31"/>
  <c r="T22" i="36"/>
  <c r="AH35" i="27"/>
  <c r="JM12" i="55" s="1"/>
  <c r="U22" i="27"/>
  <c r="X22" i="29"/>
  <c r="T36" i="42"/>
  <c r="AC35" i="23"/>
  <c r="HA12" i="55" s="1"/>
  <c r="OI14" i="55"/>
  <c r="AG35" i="2"/>
  <c r="Y22" i="59"/>
  <c r="N36" i="27"/>
  <c r="AJ23" i="65"/>
  <c r="R23" i="64"/>
  <c r="M36" i="58"/>
  <c r="M37" i="63"/>
  <c r="H36" i="63"/>
  <c r="H41" i="63" s="1"/>
  <c r="M35" i="36"/>
  <c r="Z35" i="25"/>
  <c r="Z40" i="25" s="1"/>
  <c r="HF13" i="55"/>
  <c r="GP13" i="55"/>
  <c r="Q35" i="19"/>
  <c r="Q39" i="19" s="1"/>
  <c r="I36" i="35"/>
  <c r="J36" i="25"/>
  <c r="T22" i="35"/>
  <c r="HM13" i="55"/>
  <c r="GT13" i="55"/>
  <c r="M36" i="35"/>
  <c r="OO13" i="55" s="1"/>
  <c r="AD36" i="25"/>
  <c r="P22" i="35"/>
  <c r="X22" i="19"/>
  <c r="X22" i="36"/>
  <c r="X36" i="36" s="1"/>
  <c r="P22" i="29"/>
  <c r="T35" i="42"/>
  <c r="VX12" i="55" s="1"/>
  <c r="Y35" i="2"/>
  <c r="V12" i="55" s="1"/>
  <c r="L35" i="58"/>
  <c r="L40" i="58" s="1"/>
  <c r="Y36" i="32"/>
  <c r="MR13" i="55" s="1"/>
  <c r="Z36" i="23"/>
  <c r="Q36" i="25"/>
  <c r="Q35" i="25"/>
  <c r="HT12" i="55" s="1"/>
  <c r="Y35" i="32"/>
  <c r="MR12" i="55" s="1"/>
  <c r="M35" i="38"/>
  <c r="SC12" i="55" s="1"/>
  <c r="T37" i="65"/>
  <c r="AJ22" i="37"/>
  <c r="HT13" i="55"/>
  <c r="AB22" i="60"/>
  <c r="AB22" i="32"/>
  <c r="AF23" i="68"/>
  <c r="AH22" i="39"/>
  <c r="J36" i="32"/>
  <c r="Y35" i="25"/>
  <c r="IB12" i="55" s="1"/>
  <c r="M36" i="59"/>
  <c r="AB37" i="63"/>
  <c r="I36" i="32"/>
  <c r="MB13" i="55" s="1"/>
  <c r="I36" i="38"/>
  <c r="RY13" i="55" s="1"/>
  <c r="AH35" i="23"/>
  <c r="T22" i="32"/>
  <c r="IB13" i="55"/>
  <c r="I35" i="60"/>
  <c r="M35" i="59"/>
  <c r="X22" i="59"/>
  <c r="J35" i="43"/>
  <c r="WP12" i="55" s="1"/>
  <c r="AG35" i="42"/>
  <c r="K36" i="39"/>
  <c r="TE13" i="55" s="1"/>
  <c r="AB36" i="29"/>
  <c r="KL13" i="55" s="1"/>
  <c r="I35" i="29"/>
  <c r="JS12" i="55" s="1"/>
  <c r="N23" i="63"/>
  <c r="AA22" i="38"/>
  <c r="I36" i="68"/>
  <c r="I39" i="68" s="1"/>
  <c r="M36" i="60"/>
  <c r="R35" i="25"/>
  <c r="HU12" i="55" s="1"/>
  <c r="AG36" i="42"/>
  <c r="R36" i="27"/>
  <c r="IW13" i="55" s="1"/>
  <c r="P23" i="68"/>
  <c r="S22" i="29"/>
  <c r="AA22" i="29"/>
  <c r="W22" i="29"/>
  <c r="L36" i="63"/>
  <c r="L41" i="63" s="1"/>
  <c r="M37" i="64"/>
  <c r="R35" i="27"/>
  <c r="IW12" i="55" s="1"/>
  <c r="H36" i="62"/>
  <c r="R36" i="25"/>
  <c r="I35" i="36"/>
  <c r="PP12" i="55" s="1"/>
  <c r="HU13" i="55"/>
  <c r="I36" i="36"/>
  <c r="AH22" i="22"/>
  <c r="T22" i="37"/>
  <c r="AK22" i="13"/>
  <c r="AK35" i="13" s="1"/>
  <c r="AK39" i="13" s="1"/>
  <c r="Z22" i="39"/>
  <c r="O22" i="29"/>
  <c r="AE22" i="40"/>
  <c r="AE22" i="36"/>
  <c r="AF22" i="59"/>
  <c r="AJ22" i="38"/>
  <c r="O37" i="63"/>
  <c r="P36" i="60"/>
  <c r="GH13" i="55"/>
  <c r="N35" i="20"/>
  <c r="EC12" i="55" s="1"/>
  <c r="Z35" i="13"/>
  <c r="CF12" i="55" s="1"/>
  <c r="O22" i="40"/>
  <c r="O22" i="36"/>
  <c r="T22" i="38"/>
  <c r="C21" i="55"/>
  <c r="L36" i="67"/>
  <c r="H37" i="62"/>
  <c r="L37" i="63"/>
  <c r="Q35" i="38"/>
  <c r="SG12" i="55" s="1"/>
  <c r="AB35" i="29"/>
  <c r="AB40" i="29" s="1"/>
  <c r="R36" i="23"/>
  <c r="AD22" i="40"/>
  <c r="U22" i="32"/>
  <c r="AB22" i="38"/>
  <c r="AF22" i="32"/>
  <c r="AE22" i="29"/>
  <c r="R22" i="39"/>
  <c r="V23" i="63"/>
  <c r="AK22" i="37"/>
  <c r="L37" i="67"/>
  <c r="J36" i="43"/>
  <c r="WP13" i="55" s="1"/>
  <c r="M35" i="60"/>
  <c r="K35" i="39"/>
  <c r="K40" i="39" s="1"/>
  <c r="Q36" i="38"/>
  <c r="SG13" i="55" s="1"/>
  <c r="AJ36" i="29"/>
  <c r="HB13" i="55"/>
  <c r="AH35" i="13"/>
  <c r="CN12" i="55" s="1"/>
  <c r="AD23" i="63"/>
  <c r="P22" i="32"/>
  <c r="X22" i="32"/>
  <c r="I36" i="59"/>
  <c r="B22" i="55"/>
  <c r="C22" i="55" s="1"/>
  <c r="J8" i="51"/>
  <c r="G41" i="62"/>
  <c r="IL13" i="55"/>
  <c r="DU12" i="55"/>
  <c r="AK39" i="19"/>
  <c r="TA13" i="55"/>
  <c r="QR12" i="55"/>
  <c r="G40" i="37"/>
  <c r="GD12" i="55"/>
  <c r="AK39" i="22"/>
  <c r="AB23" i="68"/>
  <c r="Z23" i="68"/>
  <c r="AG23" i="64"/>
  <c r="AK22" i="59"/>
  <c r="XG14" i="55"/>
  <c r="XD11" i="55"/>
  <c r="X23" i="65"/>
  <c r="XG15" i="55"/>
  <c r="XC11" i="55"/>
  <c r="AA22" i="43"/>
  <c r="T35" i="43"/>
  <c r="T36" i="43"/>
  <c r="AC22" i="61"/>
  <c r="S22" i="59"/>
  <c r="WO14" i="55"/>
  <c r="AH23" i="67"/>
  <c r="G36" i="67"/>
  <c r="G37" i="67"/>
  <c r="N23" i="67"/>
  <c r="Z23" i="66"/>
  <c r="Y23" i="63"/>
  <c r="Y23" i="62"/>
  <c r="G35" i="60"/>
  <c r="G36" i="60"/>
  <c r="N22" i="60"/>
  <c r="XE15" i="55"/>
  <c r="XA11" i="55"/>
  <c r="AD36" i="66"/>
  <c r="X23" i="63"/>
  <c r="I36" i="62"/>
  <c r="I37" i="62"/>
  <c r="P23" i="62"/>
  <c r="AA22" i="61"/>
  <c r="J35" i="58"/>
  <c r="Q22" i="58"/>
  <c r="J36" i="58"/>
  <c r="WN15" i="55"/>
  <c r="XH11" i="55"/>
  <c r="I35" i="43"/>
  <c r="I36" i="43"/>
  <c r="P22" i="43"/>
  <c r="AJ36" i="62"/>
  <c r="XK15" i="55"/>
  <c r="W22" i="43"/>
  <c r="T36" i="65"/>
  <c r="W36" i="61"/>
  <c r="H35" i="58"/>
  <c r="O22" i="58"/>
  <c r="H36" i="58"/>
  <c r="WT15" i="55"/>
  <c r="AF36" i="67"/>
  <c r="K37" i="65"/>
  <c r="R23" i="65"/>
  <c r="K36" i="65"/>
  <c r="AK23" i="62"/>
  <c r="X22" i="61"/>
  <c r="XI15" i="55"/>
  <c r="M37" i="67"/>
  <c r="WL14" i="55"/>
  <c r="VN15" i="55"/>
  <c r="UI14" i="55"/>
  <c r="UF11" i="55"/>
  <c r="TX15" i="55"/>
  <c r="SN15" i="55"/>
  <c r="SF11" i="55"/>
  <c r="RA14" i="55"/>
  <c r="QP15" i="55"/>
  <c r="PL15" i="55"/>
  <c r="NK14" i="55"/>
  <c r="NH11" i="55"/>
  <c r="MW14" i="55"/>
  <c r="MQ11" i="55"/>
  <c r="LL14" i="55"/>
  <c r="LA11" i="55"/>
  <c r="KQ14" i="55"/>
  <c r="KK11" i="55"/>
  <c r="JL15" i="55"/>
  <c r="GF14" i="55"/>
  <c r="FN15" i="55"/>
  <c r="FL12" i="55"/>
  <c r="EX14" i="55"/>
  <c r="EV11" i="55"/>
  <c r="DS15" i="55"/>
  <c r="WC14" i="55"/>
  <c r="VU13" i="55"/>
  <c r="VY11" i="55"/>
  <c r="VG15" i="55"/>
  <c r="VC11" i="55"/>
  <c r="AH22" i="40"/>
  <c r="UD14" i="55"/>
  <c r="SS14" i="55"/>
  <c r="SM11" i="55"/>
  <c r="RH14" i="55"/>
  <c r="PW14" i="55"/>
  <c r="PY11" i="55"/>
  <c r="PK15" i="55"/>
  <c r="NJ14" i="55"/>
  <c r="NG11" i="55"/>
  <c r="MN14" i="55"/>
  <c r="MH11" i="55"/>
  <c r="LC14" i="55"/>
  <c r="KZ11" i="55"/>
  <c r="KB15" i="55"/>
  <c r="JK15" i="55"/>
  <c r="ID14" i="55"/>
  <c r="IA11" i="55"/>
  <c r="GE14" i="55"/>
  <c r="FE15" i="55"/>
  <c r="FB11" i="55"/>
  <c r="DY14" i="55"/>
  <c r="CT15" i="55"/>
  <c r="CQ11" i="55"/>
  <c r="WJ12" i="55"/>
  <c r="AF40" i="42"/>
  <c r="UX15" i="55"/>
  <c r="AG22" i="40"/>
  <c r="TE14" i="55"/>
  <c r="TB11" i="55"/>
  <c r="QY14" i="55"/>
  <c r="QV11" i="55"/>
  <c r="QD14" i="55"/>
  <c r="PX11" i="55"/>
  <c r="PI14" i="55"/>
  <c r="Z22" i="35"/>
  <c r="NY14" i="55"/>
  <c r="AC22" i="33"/>
  <c r="MG15" i="55"/>
  <c r="AE22" i="32"/>
  <c r="LK15" i="55"/>
  <c r="LG11" i="55"/>
  <c r="KO14" i="55"/>
  <c r="KI11" i="55"/>
  <c r="Z22" i="29"/>
  <c r="IS14" i="55"/>
  <c r="HV15" i="55"/>
  <c r="HR11" i="55"/>
  <c r="HC15" i="55"/>
  <c r="GY11" i="55"/>
  <c r="FC14" i="55"/>
  <c r="DX14" i="55"/>
  <c r="DQ15" i="55"/>
  <c r="DN11" i="55"/>
  <c r="WI15" i="55"/>
  <c r="VK14" i="55"/>
  <c r="WE11" i="55"/>
  <c r="UN14" i="55"/>
  <c r="TT14" i="55"/>
  <c r="SI14" i="55"/>
  <c r="SC11" i="55"/>
  <c r="AD22" i="38"/>
  <c r="RG15" i="55"/>
  <c r="QU11" i="55"/>
  <c r="QC14" i="55"/>
  <c r="PW11" i="55"/>
  <c r="OJ14" i="55"/>
  <c r="OF14" i="55"/>
  <c r="AB22" i="33"/>
  <c r="MF15" i="55"/>
  <c r="LV11" i="55"/>
  <c r="AD22" i="31"/>
  <c r="JZ15" i="55"/>
  <c r="JI15" i="55"/>
  <c r="IW11" i="55"/>
  <c r="HL14" i="55"/>
  <c r="HB15" i="55"/>
  <c r="GP11" i="55"/>
  <c r="FB14" i="55"/>
  <c r="DX15" i="55"/>
  <c r="CZ15" i="55"/>
  <c r="CW11" i="55"/>
  <c r="BT14" i="55"/>
  <c r="VZ14" i="55"/>
  <c r="AC22" i="42"/>
  <c r="UF15" i="55"/>
  <c r="VH11" i="55"/>
  <c r="TT15" i="55"/>
  <c r="SP14" i="55"/>
  <c r="AC22" i="38"/>
  <c r="RM14" i="55"/>
  <c r="RJ11" i="55"/>
  <c r="QJ14" i="55"/>
  <c r="QD11" i="55"/>
  <c r="OR15" i="55"/>
  <c r="PL11" i="55"/>
  <c r="NH15" i="55"/>
  <c r="H35" i="33"/>
  <c r="MK14" i="55"/>
  <c r="ME11" i="55"/>
  <c r="LQ15" i="55"/>
  <c r="KO15" i="55"/>
  <c r="JG14" i="55"/>
  <c r="JD11" i="55"/>
  <c r="HK14" i="55"/>
  <c r="HH14" i="55"/>
  <c r="GW11" i="55"/>
  <c r="FQ14" i="55"/>
  <c r="FO11" i="55"/>
  <c r="EU15" i="55"/>
  <c r="CY15" i="55"/>
  <c r="DT11" i="55"/>
  <c r="UA15" i="55"/>
  <c r="SY15" i="55"/>
  <c r="RU15" i="55"/>
  <c r="OQ15" i="55"/>
  <c r="OD14" i="55"/>
  <c r="OA11" i="55"/>
  <c r="AH22" i="33"/>
  <c r="MZ14" i="55"/>
  <c r="MT11" i="55"/>
  <c r="LW14" i="55"/>
  <c r="LT11" i="55"/>
  <c r="IX14" i="55"/>
  <c r="IU11" i="55"/>
  <c r="IA15" i="55"/>
  <c r="HH15" i="55"/>
  <c r="FA15" i="55"/>
  <c r="ET15" i="55"/>
  <c r="EQ11" i="55"/>
  <c r="DS11" i="55"/>
  <c r="BS15" i="55"/>
  <c r="VP14" i="55"/>
  <c r="VT11" i="55"/>
  <c r="VA14" i="55"/>
  <c r="TQ14" i="55"/>
  <c r="SN14" i="55"/>
  <c r="SP11" i="55"/>
  <c r="QU14" i="55"/>
  <c r="PZ14" i="55"/>
  <c r="PT11" i="55"/>
  <c r="OW14" i="55"/>
  <c r="NU14" i="55"/>
  <c r="AG22" i="33"/>
  <c r="MA14" i="55"/>
  <c r="LF14" i="55"/>
  <c r="S22" i="31"/>
  <c r="L35" i="31"/>
  <c r="L36" i="31"/>
  <c r="JU14" i="55"/>
  <c r="JF15" i="55"/>
  <c r="JB11" i="55"/>
  <c r="GY15" i="55"/>
  <c r="GU11" i="55"/>
  <c r="FP15" i="55"/>
  <c r="FM11" i="55"/>
  <c r="ES15" i="55"/>
  <c r="EH11" i="55"/>
  <c r="DL14" i="55"/>
  <c r="BY14" i="55"/>
  <c r="WE15" i="55"/>
  <c r="UK15" i="55"/>
  <c r="UG11" i="55"/>
  <c r="TY15" i="55"/>
  <c r="TU11" i="55"/>
  <c r="RY15" i="55"/>
  <c r="SW11" i="55"/>
  <c r="AH22" i="38"/>
  <c r="RK15" i="55"/>
  <c r="RG11" i="55"/>
  <c r="QA15" i="55"/>
  <c r="U22" i="36"/>
  <c r="OV14" i="55"/>
  <c r="NL14" i="55"/>
  <c r="MH14" i="55"/>
  <c r="MB11" i="55"/>
  <c r="Z22" i="32"/>
  <c r="LF15" i="55"/>
  <c r="LB11" i="55"/>
  <c r="R22" i="31"/>
  <c r="K35" i="31"/>
  <c r="K36" i="31"/>
  <c r="KB14" i="55"/>
  <c r="KD11" i="55"/>
  <c r="IO15" i="55"/>
  <c r="GH15" i="55"/>
  <c r="EI14" i="55"/>
  <c r="DL15" i="55"/>
  <c r="CG15" i="55"/>
  <c r="CD11" i="55"/>
  <c r="HX12" i="55"/>
  <c r="U40" i="25"/>
  <c r="BZ14" i="55"/>
  <c r="AT15" i="55"/>
  <c r="BD14" i="55"/>
  <c r="BG12" i="55"/>
  <c r="AE39" i="1"/>
  <c r="W15" i="55"/>
  <c r="T11" i="55"/>
  <c r="S35" i="42"/>
  <c r="IR12" i="55"/>
  <c r="M40" i="27"/>
  <c r="HO13" i="55"/>
  <c r="X35" i="20"/>
  <c r="CE11" i="55"/>
  <c r="BW14" i="55"/>
  <c r="BK14" i="55"/>
  <c r="V35" i="1"/>
  <c r="V15" i="55"/>
  <c r="S11" i="55"/>
  <c r="AB36" i="27"/>
  <c r="L36" i="27"/>
  <c r="AA36" i="25"/>
  <c r="GZ13" i="55"/>
  <c r="L36" i="23"/>
  <c r="BD11" i="55"/>
  <c r="AN11" i="55"/>
  <c r="AB14" i="55"/>
  <c r="AA35" i="27"/>
  <c r="K35" i="27"/>
  <c r="GY13" i="55"/>
  <c r="K36" i="23"/>
  <c r="K14" i="55"/>
  <c r="I11" i="55"/>
  <c r="I35" i="25"/>
  <c r="CD14" i="55"/>
  <c r="AR14" i="55"/>
  <c r="AM12" i="55"/>
  <c r="K39" i="1"/>
  <c r="Z14" i="55"/>
  <c r="X35" i="25"/>
  <c r="I36" i="23"/>
  <c r="M35" i="13"/>
  <c r="T22" i="13"/>
  <c r="BG11" i="55"/>
  <c r="AY15" i="55"/>
  <c r="BI11" i="55"/>
  <c r="AG14" i="55"/>
  <c r="AF36" i="27"/>
  <c r="P35" i="27"/>
  <c r="AE35" i="25"/>
  <c r="X36" i="23"/>
  <c r="P35" i="23"/>
  <c r="BF11" i="55"/>
  <c r="P14" i="55"/>
  <c r="AE36" i="27"/>
  <c r="O36" i="27"/>
  <c r="AE36" i="23"/>
  <c r="G14" i="55"/>
  <c r="E11" i="55"/>
  <c r="AN12" i="55"/>
  <c r="L39" i="1"/>
  <c r="D12" i="55"/>
  <c r="G39" i="2"/>
  <c r="AT12" i="55"/>
  <c r="R39" i="1"/>
  <c r="BI12" i="55"/>
  <c r="AG39" i="1"/>
  <c r="I12" i="55"/>
  <c r="L39" i="2"/>
  <c r="AR12" i="55"/>
  <c r="P39" i="1"/>
  <c r="H12" i="55"/>
  <c r="K39" i="2"/>
  <c r="AP12" i="55"/>
  <c r="N39" i="1"/>
  <c r="AC12" i="55"/>
  <c r="AF39" i="2"/>
  <c r="T23" i="68"/>
  <c r="K36" i="68"/>
  <c r="K37" i="68"/>
  <c r="R23" i="68"/>
  <c r="AD23" i="68"/>
  <c r="Y23" i="64"/>
  <c r="AC22" i="59"/>
  <c r="WY14" i="55"/>
  <c r="WV11" i="55"/>
  <c r="AJ23" i="66"/>
  <c r="I36" i="65"/>
  <c r="I37" i="65"/>
  <c r="P23" i="65"/>
  <c r="AJ22" i="59"/>
  <c r="WY15" i="55"/>
  <c r="WU11" i="55"/>
  <c r="S22" i="43"/>
  <c r="L35" i="43"/>
  <c r="L36" i="43"/>
  <c r="U22" i="61"/>
  <c r="N35" i="61"/>
  <c r="N36" i="61"/>
  <c r="XN15" i="55"/>
  <c r="XJ11" i="55"/>
  <c r="H37" i="68"/>
  <c r="O23" i="68"/>
  <c r="H36" i="68"/>
  <c r="I37" i="67"/>
  <c r="K37" i="66"/>
  <c r="R23" i="66"/>
  <c r="K36" i="66"/>
  <c r="J36" i="63"/>
  <c r="J37" i="63"/>
  <c r="Q23" i="63"/>
  <c r="J37" i="62"/>
  <c r="Q23" i="62"/>
  <c r="J36" i="62"/>
  <c r="AJ22" i="61"/>
  <c r="WW15" i="55"/>
  <c r="WS11" i="55"/>
  <c r="AK23" i="64"/>
  <c r="I36" i="63"/>
  <c r="I37" i="63"/>
  <c r="P23" i="63"/>
  <c r="L35" i="61"/>
  <c r="L36" i="61"/>
  <c r="S22" i="61"/>
  <c r="XK14" i="55"/>
  <c r="WZ11" i="55"/>
  <c r="XC15" i="55"/>
  <c r="H35" i="43"/>
  <c r="H36" i="43"/>
  <c r="O22" i="43"/>
  <c r="L36" i="65"/>
  <c r="XI14" i="55"/>
  <c r="AC23" i="62"/>
  <c r="P22" i="61"/>
  <c r="I35" i="61"/>
  <c r="I36" i="61"/>
  <c r="AH22" i="60"/>
  <c r="AD22" i="59"/>
  <c r="XA15" i="55"/>
  <c r="M36" i="67"/>
  <c r="VM11" i="55"/>
  <c r="VN14" i="55"/>
  <c r="VH15" i="55"/>
  <c r="TP15" i="55"/>
  <c r="SF15" i="55"/>
  <c r="L36" i="38"/>
  <c r="RX11" i="55"/>
  <c r="QS14" i="55"/>
  <c r="QH15" i="55"/>
  <c r="PD15" i="55"/>
  <c r="MO14" i="55"/>
  <c r="MI11" i="55"/>
  <c r="LD14" i="55"/>
  <c r="KI14" i="55"/>
  <c r="KC11" i="55"/>
  <c r="JD15" i="55"/>
  <c r="HX15" i="55"/>
  <c r="HB12" i="55"/>
  <c r="AD40" i="23"/>
  <c r="FF15" i="55"/>
  <c r="EP14" i="55"/>
  <c r="EN11" i="55"/>
  <c r="DK15" i="55"/>
  <c r="WC15" i="55"/>
  <c r="UY15" i="55"/>
  <c r="UU11" i="55"/>
  <c r="Z22" i="40"/>
  <c r="TV14" i="55"/>
  <c r="SK14" i="55"/>
  <c r="SE11" i="55"/>
  <c r="QZ14" i="55"/>
  <c r="RU11" i="55"/>
  <c r="AF22" i="37"/>
  <c r="PO14" i="55"/>
  <c r="PQ11" i="55"/>
  <c r="PC15" i="55"/>
  <c r="MF14" i="55"/>
  <c r="LZ11" i="55"/>
  <c r="KU14" i="55"/>
  <c r="JT15" i="55"/>
  <c r="JC15" i="55"/>
  <c r="HV14" i="55"/>
  <c r="HS11" i="55"/>
  <c r="HD15" i="55"/>
  <c r="GB14" i="55"/>
  <c r="EX15" i="55"/>
  <c r="EU11" i="55"/>
  <c r="DQ14" i="55"/>
  <c r="CM15" i="55"/>
  <c r="VT14" i="55"/>
  <c r="WJ13" i="55"/>
  <c r="VP11" i="55"/>
  <c r="UP15" i="55"/>
  <c r="Y22" i="40"/>
  <c r="UD15" i="55"/>
  <c r="ST15" i="55"/>
  <c r="PV14" i="55"/>
  <c r="PP11" i="55"/>
  <c r="PA14" i="55"/>
  <c r="R22" i="35"/>
  <c r="K35" i="35"/>
  <c r="K36" i="35"/>
  <c r="NQ14" i="55"/>
  <c r="U22" i="33"/>
  <c r="N35" i="33"/>
  <c r="N36" i="33"/>
  <c r="NC14" i="55"/>
  <c r="MW11" i="55"/>
  <c r="W22" i="32"/>
  <c r="LC15" i="55"/>
  <c r="KY11" i="55"/>
  <c r="KG14" i="55"/>
  <c r="KA11" i="55"/>
  <c r="K35" i="29"/>
  <c r="K36" i="29"/>
  <c r="R22" i="29"/>
  <c r="JN11" i="55"/>
  <c r="HN15" i="55"/>
  <c r="HJ11" i="55"/>
  <c r="GU15" i="55"/>
  <c r="GQ11" i="55"/>
  <c r="GB15" i="55"/>
  <c r="FY11" i="55"/>
  <c r="EW15" i="55"/>
  <c r="ET11" i="55"/>
  <c r="DI15" i="55"/>
  <c r="DF11" i="55"/>
  <c r="VK15" i="55"/>
  <c r="UF14" i="55"/>
  <c r="TL14" i="55"/>
  <c r="SA14" i="55"/>
  <c r="V22" i="38"/>
  <c r="QY15" i="55"/>
  <c r="PU14" i="55"/>
  <c r="PO11" i="55"/>
  <c r="PI15" i="55"/>
  <c r="PM11" i="55"/>
  <c r="NX14" i="55"/>
  <c r="M36" i="33"/>
  <c r="T22" i="33"/>
  <c r="M35" i="33"/>
  <c r="NB14" i="55"/>
  <c r="MV11" i="55"/>
  <c r="LN11" i="55"/>
  <c r="V22" i="31"/>
  <c r="JR15" i="55"/>
  <c r="KP11" i="55"/>
  <c r="JA15" i="55"/>
  <c r="IO11" i="55"/>
  <c r="IK15" i="55"/>
  <c r="IG11" i="55"/>
  <c r="GT15" i="55"/>
  <c r="GH11" i="55"/>
  <c r="GA15" i="55"/>
  <c r="FX11" i="55"/>
  <c r="EU14" i="55"/>
  <c r="CR15" i="55"/>
  <c r="CP11" i="55"/>
  <c r="VZ15" i="55"/>
  <c r="U22" i="42"/>
  <c r="VN11" i="55"/>
  <c r="VC14" i="55"/>
  <c r="UZ11" i="55"/>
  <c r="TL15" i="55"/>
  <c r="SH14" i="55"/>
  <c r="U22" i="38"/>
  <c r="RE14" i="55"/>
  <c r="RB11" i="55"/>
  <c r="QB14" i="55"/>
  <c r="PV11" i="55"/>
  <c r="OJ15" i="55"/>
  <c r="PD11" i="55"/>
  <c r="OE14" i="55"/>
  <c r="OB11" i="55"/>
  <c r="MC14" i="55"/>
  <c r="LI15" i="55"/>
  <c r="KG15" i="55"/>
  <c r="IY14" i="55"/>
  <c r="IV11" i="55"/>
  <c r="GZ14" i="55"/>
  <c r="GO11" i="55"/>
  <c r="FI14" i="55"/>
  <c r="FG11" i="55"/>
  <c r="EM15" i="55"/>
  <c r="CQ15" i="55"/>
  <c r="DL11" i="55"/>
  <c r="VZ11" i="55"/>
  <c r="VQ15" i="55"/>
  <c r="WK11" i="55"/>
  <c r="VC15" i="55"/>
  <c r="TS15" i="55"/>
  <c r="SQ15" i="55"/>
  <c r="RM15" i="55"/>
  <c r="QK15" i="55"/>
  <c r="OI15" i="55"/>
  <c r="PK11" i="55"/>
  <c r="NV14" i="55"/>
  <c r="NS11" i="55"/>
  <c r="Z22" i="33"/>
  <c r="MR14" i="55"/>
  <c r="ML11" i="55"/>
  <c r="LO14" i="55"/>
  <c r="LL11" i="55"/>
  <c r="KN15" i="55"/>
  <c r="IP14" i="55"/>
  <c r="IM11" i="55"/>
  <c r="HS15" i="55"/>
  <c r="GZ15" i="55"/>
  <c r="FX14" i="55"/>
  <c r="EL15" i="55"/>
  <c r="EI11" i="55"/>
  <c r="DK11" i="55"/>
  <c r="CN11" i="55"/>
  <c r="WF15" i="55"/>
  <c r="US14" i="55"/>
  <c r="TI14" i="55"/>
  <c r="SF14" i="55"/>
  <c r="SH11" i="55"/>
  <c r="RT15" i="55"/>
  <c r="RP11" i="55"/>
  <c r="PR14" i="55"/>
  <c r="OO14" i="55"/>
  <c r="NM14" i="55"/>
  <c r="Y22" i="33"/>
  <c r="NA15" i="55"/>
  <c r="KX14" i="55"/>
  <c r="IX15" i="55"/>
  <c r="IT11" i="55"/>
  <c r="IH15" i="55"/>
  <c r="ID11" i="55"/>
  <c r="GQ15" i="55"/>
  <c r="GM11" i="55"/>
  <c r="FH15" i="55"/>
  <c r="FE11" i="55"/>
  <c r="EK15" i="55"/>
  <c r="DZ11" i="55"/>
  <c r="DD14" i="55"/>
  <c r="BQ14" i="55"/>
  <c r="WE14" i="55"/>
  <c r="VK11" i="55"/>
  <c r="VH14" i="55"/>
  <c r="AJ22" i="40"/>
  <c r="TQ15" i="55"/>
  <c r="TM11" i="55"/>
  <c r="SU14" i="55"/>
  <c r="SO11" i="55"/>
  <c r="Z22" i="38"/>
  <c r="RC15" i="55"/>
  <c r="QY11" i="55"/>
  <c r="PS15" i="55"/>
  <c r="H36" i="36"/>
  <c r="ON14" i="55"/>
  <c r="OG11" i="55"/>
  <c r="AF22" i="33"/>
  <c r="LZ14" i="55"/>
  <c r="K36" i="32"/>
  <c r="R22" i="32"/>
  <c r="K35" i="32"/>
  <c r="KX15" i="55"/>
  <c r="JT14" i="55"/>
  <c r="JV11" i="55"/>
  <c r="JL14" i="55"/>
  <c r="IG15" i="55"/>
  <c r="HE14" i="55"/>
  <c r="FW15" i="55"/>
  <c r="EA14" i="55"/>
  <c r="DD15" i="55"/>
  <c r="BY15" i="55"/>
  <c r="BV11" i="55"/>
  <c r="IF12" i="55"/>
  <c r="AC40" i="25"/>
  <c r="Q35" i="20"/>
  <c r="CP15" i="55"/>
  <c r="BI14" i="55"/>
  <c r="O15" i="55"/>
  <c r="L11" i="55"/>
  <c r="Z35" i="42"/>
  <c r="HW13" i="55"/>
  <c r="AE35" i="19"/>
  <c r="CQ12" i="55"/>
  <c r="G39" i="19"/>
  <c r="CM11" i="55"/>
  <c r="AF22" i="13"/>
  <c r="Y35" i="13"/>
  <c r="AH12" i="55"/>
  <c r="F39" i="1"/>
  <c r="N15" i="55"/>
  <c r="K11" i="55"/>
  <c r="AB35" i="27"/>
  <c r="L35" i="27"/>
  <c r="HH13" i="55"/>
  <c r="T36" i="23"/>
  <c r="L35" i="23"/>
  <c r="Y35" i="22"/>
  <c r="BX12" i="55"/>
  <c r="R39" i="13"/>
  <c r="AT14" i="55"/>
  <c r="T14" i="55"/>
  <c r="HG13" i="55"/>
  <c r="S36" i="23"/>
  <c r="K35" i="23"/>
  <c r="X35" i="22"/>
  <c r="W35" i="13"/>
  <c r="C14" i="55"/>
  <c r="U35" i="20"/>
  <c r="AJ35" i="19"/>
  <c r="L35" i="19"/>
  <c r="BH15" i="55"/>
  <c r="R14" i="55"/>
  <c r="Q36" i="27"/>
  <c r="AF36" i="25"/>
  <c r="I35" i="23"/>
  <c r="AD35" i="22"/>
  <c r="BS14" i="55"/>
  <c r="AY14" i="55"/>
  <c r="AS11" i="55"/>
  <c r="Y14" i="55"/>
  <c r="AF35" i="27"/>
  <c r="HJ13" i="55"/>
  <c r="X35" i="23"/>
  <c r="U35" i="22"/>
  <c r="AA35" i="20"/>
  <c r="AP14" i="55"/>
  <c r="H14" i="55"/>
  <c r="CG12" i="55"/>
  <c r="AA39" i="13"/>
  <c r="AF15" i="55"/>
  <c r="V23" i="68"/>
  <c r="Q23" i="64"/>
  <c r="J36" i="64"/>
  <c r="J37" i="64"/>
  <c r="WQ14" i="55"/>
  <c r="WN11" i="55"/>
  <c r="AB23" i="66"/>
  <c r="U36" i="66"/>
  <c r="U37" i="66"/>
  <c r="AB22" i="59"/>
  <c r="WQ15" i="55"/>
  <c r="WM11" i="55"/>
  <c r="AI23" i="67"/>
  <c r="AA36" i="63"/>
  <c r="AA37" i="63"/>
  <c r="AH23" i="63"/>
  <c r="H35" i="60"/>
  <c r="H36" i="60"/>
  <c r="O22" i="60"/>
  <c r="XF15" i="55"/>
  <c r="XB11" i="55"/>
  <c r="I36" i="67"/>
  <c r="W36" i="67"/>
  <c r="W37" i="67"/>
  <c r="AD23" i="67"/>
  <c r="K36" i="64"/>
  <c r="AB22" i="61"/>
  <c r="R22" i="58"/>
  <c r="K36" i="58"/>
  <c r="K35" i="58"/>
  <c r="WO15" i="55"/>
  <c r="AC23" i="65"/>
  <c r="AC23" i="64"/>
  <c r="AC22" i="60"/>
  <c r="XC14" i="55"/>
  <c r="WR11" i="55"/>
  <c r="F37" i="66"/>
  <c r="H36" i="61"/>
  <c r="WU15" i="55"/>
  <c r="WS13" i="55"/>
  <c r="L37" i="62"/>
  <c r="XA14" i="55"/>
  <c r="AC23" i="63"/>
  <c r="U23" i="62"/>
  <c r="N36" i="62"/>
  <c r="N37" i="62"/>
  <c r="Z22" i="60"/>
  <c r="V22" i="59"/>
  <c r="WS15" i="55"/>
  <c r="WD15" i="55"/>
  <c r="UZ15" i="55"/>
  <c r="TH15" i="55"/>
  <c r="UB11" i="55"/>
  <c r="RX15" i="55"/>
  <c r="RR15" i="55"/>
  <c r="PZ15" i="55"/>
  <c r="OV15" i="55"/>
  <c r="OB15" i="55"/>
  <c r="MG14" i="55"/>
  <c r="MA11" i="55"/>
  <c r="KV14" i="55"/>
  <c r="KA14" i="55"/>
  <c r="JU11" i="55"/>
  <c r="IV15" i="55"/>
  <c r="HP15" i="55"/>
  <c r="IJ11" i="55"/>
  <c r="GW15" i="55"/>
  <c r="GC14" i="55"/>
  <c r="GA11" i="55"/>
  <c r="EH14" i="55"/>
  <c r="EF11" i="55"/>
  <c r="DC15" i="55"/>
  <c r="VQ11" i="55"/>
  <c r="UQ15" i="55"/>
  <c r="UM11" i="55"/>
  <c r="R22" i="40"/>
  <c r="K35" i="40"/>
  <c r="K36" i="40"/>
  <c r="TN14" i="55"/>
  <c r="SC14" i="55"/>
  <c r="RW11" i="55"/>
  <c r="QR14" i="55"/>
  <c r="RM11" i="55"/>
  <c r="X22" i="37"/>
  <c r="QO15" i="55"/>
  <c r="OU15" i="55"/>
  <c r="LT15" i="55"/>
  <c r="KP14" i="55"/>
  <c r="KR11" i="55"/>
  <c r="IU15" i="55"/>
  <c r="HN14" i="55"/>
  <c r="HK11" i="55"/>
  <c r="GV15" i="55"/>
  <c r="FT14" i="55"/>
  <c r="EP15" i="55"/>
  <c r="EM11" i="55"/>
  <c r="DI14" i="55"/>
  <c r="CE15" i="55"/>
  <c r="VT15" i="55"/>
  <c r="UH15" i="55"/>
  <c r="UF13" i="55"/>
  <c r="Q22" i="40"/>
  <c r="J35" i="40"/>
  <c r="J36" i="40"/>
  <c r="TV15" i="55"/>
  <c r="AJ22" i="39"/>
  <c r="SL15" i="55"/>
  <c r="RP15" i="55"/>
  <c r="AE22" i="37"/>
  <c r="PN14" i="55"/>
  <c r="OS14" i="55"/>
  <c r="NI14" i="55"/>
  <c r="MU14" i="55"/>
  <c r="MO11" i="55"/>
  <c r="H35" i="32"/>
  <c r="H36" i="32"/>
  <c r="O22" i="32"/>
  <c r="KU15" i="55"/>
  <c r="JY14" i="55"/>
  <c r="JS11" i="55"/>
  <c r="JJ15" i="55"/>
  <c r="JF11" i="55"/>
  <c r="IK14" i="55"/>
  <c r="GM15" i="55"/>
  <c r="GI11" i="55"/>
  <c r="FT15" i="55"/>
  <c r="FQ11" i="55"/>
  <c r="EO15" i="55"/>
  <c r="EL11" i="55"/>
  <c r="DA15" i="55"/>
  <c r="CX11" i="55"/>
  <c r="J36" i="67"/>
  <c r="WA14" i="55"/>
  <c r="VW11" i="55"/>
  <c r="VE15" i="55"/>
  <c r="VI11" i="55"/>
  <c r="AF22" i="40"/>
  <c r="TD14" i="55"/>
  <c r="G35" i="38"/>
  <c r="G36" i="38"/>
  <c r="N22" i="38"/>
  <c r="RN14" i="55"/>
  <c r="AG22" i="36"/>
  <c r="PA15" i="55"/>
  <c r="PE11" i="55"/>
  <c r="NP14" i="55"/>
  <c r="MT14" i="55"/>
  <c r="MN11" i="55"/>
  <c r="LR15" i="55"/>
  <c r="LF11" i="55"/>
  <c r="KN14" i="55"/>
  <c r="KH11" i="55"/>
  <c r="IS15" i="55"/>
  <c r="IC15" i="55"/>
  <c r="HY11" i="55"/>
  <c r="GL15" i="55"/>
  <c r="FS15" i="55"/>
  <c r="FP11" i="55"/>
  <c r="EM14" i="55"/>
  <c r="DO14" i="55"/>
  <c r="CK15" i="55"/>
  <c r="CH11" i="55"/>
  <c r="WL11" i="55"/>
  <c r="UU14" i="55"/>
  <c r="UR11" i="55"/>
  <c r="TD15" i="55"/>
  <c r="G35" i="39"/>
  <c r="RZ14" i="55"/>
  <c r="QW14" i="55"/>
  <c r="QT11" i="55"/>
  <c r="PT14" i="55"/>
  <c r="PN11" i="55"/>
  <c r="PG14" i="55"/>
  <c r="OV11" i="55"/>
  <c r="NW14" i="55"/>
  <c r="NT11" i="55"/>
  <c r="NC15" i="55"/>
  <c r="LA15" i="55"/>
  <c r="J35" i="31"/>
  <c r="JY15" i="55"/>
  <c r="IQ14" i="55"/>
  <c r="IN11" i="55"/>
  <c r="IB15" i="55"/>
  <c r="HY12" i="55"/>
  <c r="V40" i="25"/>
  <c r="GR14" i="55"/>
  <c r="GG11" i="55"/>
  <c r="FA14" i="55"/>
  <c r="EE15" i="55"/>
  <c r="DN14" i="55"/>
  <c r="DD11" i="55"/>
  <c r="VQ14" i="55"/>
  <c r="UU15" i="55"/>
  <c r="L36" i="40"/>
  <c r="TK15" i="55"/>
  <c r="SI15" i="55"/>
  <c r="RE15" i="55"/>
  <c r="QC15" i="55"/>
  <c r="PF14" i="55"/>
  <c r="PC11" i="55"/>
  <c r="NN14" i="55"/>
  <c r="NK11" i="55"/>
  <c r="K35" i="33"/>
  <c r="K36" i="33"/>
  <c r="R22" i="33"/>
  <c r="MJ14" i="55"/>
  <c r="MD11" i="55"/>
  <c r="LG14" i="55"/>
  <c r="LD11" i="55"/>
  <c r="AJ22" i="31"/>
  <c r="KF15" i="55"/>
  <c r="JO15" i="55"/>
  <c r="JM13" i="55"/>
  <c r="HK15" i="55"/>
  <c r="GR15" i="55"/>
  <c r="FP14" i="55"/>
  <c r="ED15" i="55"/>
  <c r="EA11" i="55"/>
  <c r="DN15" i="55"/>
  <c r="DC11" i="55"/>
  <c r="CF11" i="55"/>
  <c r="WF14" i="55"/>
  <c r="VL11" i="55"/>
  <c r="UK14" i="55"/>
  <c r="UD11" i="55"/>
  <c r="AF22" i="39"/>
  <c r="RX14" i="55"/>
  <c r="RZ11" i="55"/>
  <c r="RL15" i="55"/>
  <c r="RH11" i="55"/>
  <c r="PJ11" i="55"/>
  <c r="NE14" i="55"/>
  <c r="Q22" i="33"/>
  <c r="J35" i="33"/>
  <c r="J36" i="33"/>
  <c r="MS15" i="55"/>
  <c r="AJ36" i="32"/>
  <c r="AJ35" i="32"/>
  <c r="LW15" i="55"/>
  <c r="LS11" i="55"/>
  <c r="KM15" i="55"/>
  <c r="IP15" i="55"/>
  <c r="IL11" i="55"/>
  <c r="HZ15" i="55"/>
  <c r="HV11" i="55"/>
  <c r="GI15" i="55"/>
  <c r="GE11" i="55"/>
  <c r="EZ15" i="55"/>
  <c r="EC15" i="55"/>
  <c r="CV14" i="55"/>
  <c r="UZ14" i="55"/>
  <c r="AB22" i="40"/>
  <c r="TI15" i="55"/>
  <c r="TE11" i="55"/>
  <c r="SM14" i="55"/>
  <c r="SG11" i="55"/>
  <c r="K36" i="38"/>
  <c r="R22" i="38"/>
  <c r="K35" i="38"/>
  <c r="QU15" i="55"/>
  <c r="AH22" i="37"/>
  <c r="QO14" i="55"/>
  <c r="QQ11" i="55"/>
  <c r="PM15" i="55"/>
  <c r="PI11" i="55"/>
  <c r="OC15" i="55"/>
  <c r="NY11" i="55"/>
  <c r="X22" i="33"/>
  <c r="MZ15" i="55"/>
  <c r="LU14" i="55"/>
  <c r="KT15" i="55"/>
  <c r="JD14" i="55"/>
  <c r="HY15" i="55"/>
  <c r="GW14" i="55"/>
  <c r="FO15" i="55"/>
  <c r="EW11" i="55"/>
  <c r="CV15" i="55"/>
  <c r="BQ15" i="55"/>
  <c r="BN11" i="55"/>
  <c r="CP14" i="55"/>
  <c r="BR15" i="55"/>
  <c r="AV15" i="55"/>
  <c r="AY12" i="55"/>
  <c r="W39" i="1"/>
  <c r="G15" i="55"/>
  <c r="D11" i="55"/>
  <c r="AJ36" i="25"/>
  <c r="IE13" i="55"/>
  <c r="L36" i="25"/>
  <c r="GK13" i="55"/>
  <c r="CE14" i="55"/>
  <c r="AP15" i="55"/>
  <c r="BC15" i="55"/>
  <c r="F15" i="55"/>
  <c r="C11" i="55"/>
  <c r="HN13" i="55"/>
  <c r="AB36" i="23"/>
  <c r="T35" i="23"/>
  <c r="AE35" i="20"/>
  <c r="G35" i="20"/>
  <c r="V35" i="19"/>
  <c r="BN12" i="55"/>
  <c r="H39" i="13"/>
  <c r="L14" i="55"/>
  <c r="AA36" i="23"/>
  <c r="S35" i="23"/>
  <c r="BI15" i="55"/>
  <c r="AB15" i="55"/>
  <c r="Z12" i="55"/>
  <c r="AC39" i="2"/>
  <c r="G36" i="35"/>
  <c r="BV15" i="55"/>
  <c r="BH14" i="55"/>
  <c r="BJ11" i="55"/>
  <c r="AT11" i="55"/>
  <c r="J14" i="55"/>
  <c r="AG36" i="27"/>
  <c r="Q35" i="27"/>
  <c r="AF35" i="25"/>
  <c r="GO12" i="55"/>
  <c r="Q40" i="23"/>
  <c r="AJ35" i="20"/>
  <c r="L35" i="20"/>
  <c r="S35" i="19"/>
  <c r="U35" i="13"/>
  <c r="AB22" i="13"/>
  <c r="BS11" i="55"/>
  <c r="Q14" i="55"/>
  <c r="HR13" i="55"/>
  <c r="AF36" i="23"/>
  <c r="AH35" i="19"/>
  <c r="J35" i="19"/>
  <c r="AZ11" i="55"/>
  <c r="AG15" i="55"/>
  <c r="W35" i="27"/>
  <c r="G35" i="27"/>
  <c r="GM13" i="55"/>
  <c r="GE13" i="55"/>
  <c r="T35" i="22"/>
  <c r="X15" i="55"/>
  <c r="BL12" i="55"/>
  <c r="AJ39" i="1"/>
  <c r="AB12" i="55"/>
  <c r="AE39" i="2"/>
  <c r="S12" i="55"/>
  <c r="V39" i="2"/>
  <c r="Y12" i="55"/>
  <c r="AB39" i="2"/>
  <c r="BA12" i="55"/>
  <c r="Y39" i="1"/>
  <c r="AF12" i="55"/>
  <c r="AI39" i="2"/>
  <c r="W12" i="55"/>
  <c r="Z39" i="2"/>
  <c r="AE12" i="55"/>
  <c r="AH39" i="2"/>
  <c r="BE12" i="55"/>
  <c r="AC39" i="1"/>
  <c r="U12" i="55"/>
  <c r="X39" i="2"/>
  <c r="AG23" i="68"/>
  <c r="G37" i="68"/>
  <c r="N23" i="68"/>
  <c r="G36" i="68"/>
  <c r="XP15" i="55"/>
  <c r="T23" i="66"/>
  <c r="AF23" i="64"/>
  <c r="T22" i="59"/>
  <c r="XN14" i="55"/>
  <c r="S36" i="67"/>
  <c r="Z23" i="67"/>
  <c r="S37" i="67"/>
  <c r="AE23" i="65"/>
  <c r="AE23" i="64"/>
  <c r="S36" i="63"/>
  <c r="S37" i="63"/>
  <c r="Z23" i="63"/>
  <c r="WX15" i="55"/>
  <c r="WT11" i="55"/>
  <c r="AH22" i="43"/>
  <c r="AE23" i="68"/>
  <c r="M36" i="61"/>
  <c r="T22" i="61"/>
  <c r="M35" i="61"/>
  <c r="XL14" i="55"/>
  <c r="F36" i="66"/>
  <c r="U23" i="65"/>
  <c r="U23" i="64"/>
  <c r="M41" i="62"/>
  <c r="U22" i="60"/>
  <c r="WU14" i="55"/>
  <c r="P37" i="67"/>
  <c r="L36" i="62"/>
  <c r="WM15" i="55"/>
  <c r="XO11" i="55"/>
  <c r="AE23" i="66"/>
  <c r="AI23" i="64"/>
  <c r="AB36" i="64"/>
  <c r="AB37" i="64"/>
  <c r="AI22" i="60"/>
  <c r="WS14" i="55"/>
  <c r="AD22" i="43"/>
  <c r="M37" i="65"/>
  <c r="U23" i="63"/>
  <c r="K36" i="60"/>
  <c r="R22" i="60"/>
  <c r="K35" i="60"/>
  <c r="XP14" i="55"/>
  <c r="XM11" i="55"/>
  <c r="AK22" i="43"/>
  <c r="WD14" i="55"/>
  <c r="UR15" i="55"/>
  <c r="TW14" i="55"/>
  <c r="TT11" i="55"/>
  <c r="ST14" i="55"/>
  <c r="RJ15" i="55"/>
  <c r="PR15" i="55"/>
  <c r="QP11" i="55"/>
  <c r="ON15" i="55"/>
  <c r="NT15" i="55"/>
  <c r="LU15" i="55"/>
  <c r="JS14" i="55"/>
  <c r="IN15" i="55"/>
  <c r="JP11" i="55"/>
  <c r="IE14" i="55"/>
  <c r="IB11" i="55"/>
  <c r="GO15" i="55"/>
  <c r="GL12" i="55"/>
  <c r="N40" i="23"/>
  <c r="FU14" i="55"/>
  <c r="FS11" i="55"/>
  <c r="DZ14" i="55"/>
  <c r="DX11" i="55"/>
  <c r="CU15" i="55"/>
  <c r="VU14" i="55"/>
  <c r="UI15" i="55"/>
  <c r="TF14" i="55"/>
  <c r="TD12" i="55"/>
  <c r="J40" i="39"/>
  <c r="RQ15" i="55"/>
  <c r="RE11" i="55"/>
  <c r="P22" i="37"/>
  <c r="I35" i="37"/>
  <c r="I36" i="37"/>
  <c r="QG15" i="55"/>
  <c r="OM15" i="55"/>
  <c r="OA15" i="55"/>
  <c r="MX15" i="55"/>
  <c r="LL15" i="55"/>
  <c r="KH14" i="55"/>
  <c r="KJ11" i="55"/>
  <c r="IM15" i="55"/>
  <c r="JO11" i="55"/>
  <c r="GN15" i="55"/>
  <c r="FL14" i="55"/>
  <c r="EH15" i="55"/>
  <c r="EE11" i="55"/>
  <c r="DA14" i="55"/>
  <c r="BW15" i="55"/>
  <c r="WJ14" i="55"/>
  <c r="WB12" i="55"/>
  <c r="VE14" i="55"/>
  <c r="VJ11" i="55"/>
  <c r="TN15" i="55"/>
  <c r="AB22" i="39"/>
  <c r="SD15" i="55"/>
  <c r="AE22" i="38"/>
  <c r="RH15" i="55"/>
  <c r="W22" i="37"/>
  <c r="QN15" i="55"/>
  <c r="OK14" i="55"/>
  <c r="OH15" i="55"/>
  <c r="OD11" i="55"/>
  <c r="MM14" i="55"/>
  <c r="MG11" i="55"/>
  <c r="LR14" i="55"/>
  <c r="AE22" i="31"/>
  <c r="JQ14" i="55"/>
  <c r="JB15" i="55"/>
  <c r="IX11" i="55"/>
  <c r="IC14" i="55"/>
  <c r="GE15" i="55"/>
  <c r="FL15" i="55"/>
  <c r="FI11" i="55"/>
  <c r="EG15" i="55"/>
  <c r="ED11" i="55"/>
  <c r="CS15" i="55"/>
  <c r="WA15" i="55"/>
  <c r="UW15" i="55"/>
  <c r="VA11" i="55"/>
  <c r="X22" i="40"/>
  <c r="UC15" i="55"/>
  <c r="TY11" i="55"/>
  <c r="SS15" i="55"/>
  <c r="RF14" i="55"/>
  <c r="QM15" i="55"/>
  <c r="Y22" i="36"/>
  <c r="OS15" i="55"/>
  <c r="OW11" i="55"/>
  <c r="AG22" i="35"/>
  <c r="NH14" i="55"/>
  <c r="ML14" i="55"/>
  <c r="MF11" i="55"/>
  <c r="AD22" i="32"/>
  <c r="LJ15" i="55"/>
  <c r="KX11" i="55"/>
  <c r="KF14" i="55"/>
  <c r="JZ11" i="55"/>
  <c r="JH14" i="55"/>
  <c r="HU15" i="55"/>
  <c r="HQ11" i="55"/>
  <c r="HA14" i="55"/>
  <c r="FK15" i="55"/>
  <c r="FH11" i="55"/>
  <c r="EE14" i="55"/>
  <c r="DG14" i="55"/>
  <c r="CC15" i="55"/>
  <c r="BZ11" i="55"/>
  <c r="VR14" i="55"/>
  <c r="UM14" i="55"/>
  <c r="UJ11" i="55"/>
  <c r="UA14" i="55"/>
  <c r="TX11" i="55"/>
  <c r="SZ15" i="55"/>
  <c r="SZ11" i="55"/>
  <c r="RV15" i="55"/>
  <c r="OY14" i="55"/>
  <c r="ON11" i="55"/>
  <c r="NO14" i="55"/>
  <c r="NL11" i="55"/>
  <c r="MU15" i="55"/>
  <c r="LX14" i="55"/>
  <c r="LU11" i="55"/>
  <c r="JQ15" i="55"/>
  <c r="KO11" i="55"/>
  <c r="JP15" i="55"/>
  <c r="AH40" i="27"/>
  <c r="HT15" i="55"/>
  <c r="HQ12" i="55"/>
  <c r="N40" i="25"/>
  <c r="GJ14" i="55"/>
  <c r="FZ15" i="55"/>
  <c r="DW15" i="55"/>
  <c r="DF14" i="55"/>
  <c r="CV11" i="55"/>
  <c r="H37" i="67"/>
  <c r="WG15" i="55"/>
  <c r="WC11" i="55"/>
  <c r="UM15" i="55"/>
  <c r="VG11" i="55"/>
  <c r="TC15" i="55"/>
  <c r="SA15" i="55"/>
  <c r="SY11" i="55"/>
  <c r="QW15" i="55"/>
  <c r="J36" i="37"/>
  <c r="PU15" i="55"/>
  <c r="OX14" i="55"/>
  <c r="OU11" i="55"/>
  <c r="AE22" i="35"/>
  <c r="NF14" i="55"/>
  <c r="MB14" i="55"/>
  <c r="KY14" i="55"/>
  <c r="KV11" i="55"/>
  <c r="AB22" i="31"/>
  <c r="JX15" i="55"/>
  <c r="JR12" i="55"/>
  <c r="H40" i="29"/>
  <c r="JG15" i="55"/>
  <c r="IH14" i="55"/>
  <c r="IE11" i="55"/>
  <c r="GJ15" i="55"/>
  <c r="J36" i="23"/>
  <c r="FH14" i="55"/>
  <c r="DV15" i="55"/>
  <c r="DF15" i="55"/>
  <c r="CU11" i="55"/>
  <c r="BX11" i="55"/>
  <c r="VJ15" i="55"/>
  <c r="VF11" i="55"/>
  <c r="TZ15" i="55"/>
  <c r="TV11" i="55"/>
  <c r="X22" i="39"/>
  <c r="SX15" i="55"/>
  <c r="RD15" i="55"/>
  <c r="QZ11" i="55"/>
  <c r="QJ15" i="55"/>
  <c r="PB11" i="55"/>
  <c r="OD15" i="55"/>
  <c r="OH11" i="55"/>
  <c r="MK15" i="55"/>
  <c r="AI22" i="32"/>
  <c r="LO15" i="55"/>
  <c r="LK11" i="55"/>
  <c r="KE15" i="55"/>
  <c r="JM14" i="55"/>
  <c r="HR15" i="55"/>
  <c r="HN11" i="55"/>
  <c r="HF14" i="55"/>
  <c r="FW14" i="55"/>
  <c r="ER14" i="55"/>
  <c r="DU15" i="55"/>
  <c r="DR11" i="55"/>
  <c r="VW15" i="55"/>
  <c r="WI11" i="55"/>
  <c r="UR14" i="55"/>
  <c r="T22" i="40"/>
  <c r="M35" i="40"/>
  <c r="M36" i="40"/>
  <c r="TA15" i="55"/>
  <c r="SE14" i="55"/>
  <c r="RY11" i="55"/>
  <c r="RR14" i="55"/>
  <c r="Z22" i="37"/>
  <c r="QG14" i="55"/>
  <c r="QI11" i="55"/>
  <c r="PE15" i="55"/>
  <c r="PA11" i="55"/>
  <c r="AK22" i="35"/>
  <c r="NU15" i="55"/>
  <c r="NQ11" i="55"/>
  <c r="P22" i="33"/>
  <c r="I35" i="33"/>
  <c r="I36" i="33"/>
  <c r="MR15" i="55"/>
  <c r="LM14" i="55"/>
  <c r="KL15" i="55"/>
  <c r="AC22" i="29"/>
  <c r="IV14" i="55"/>
  <c r="HQ15" i="55"/>
  <c r="GO14" i="55"/>
  <c r="FG15" i="55"/>
  <c r="ER15" i="55"/>
  <c r="DS14" i="55"/>
  <c r="CN14" i="55"/>
  <c r="WF13" i="55"/>
  <c r="L36" i="42"/>
  <c r="G35" i="31"/>
  <c r="BR14" i="55"/>
  <c r="AV14" i="55"/>
  <c r="AD14" i="55"/>
  <c r="AA36" i="42"/>
  <c r="K36" i="42"/>
  <c r="U36" i="27"/>
  <c r="T36" i="25"/>
  <c r="L35" i="25"/>
  <c r="P35" i="20"/>
  <c r="W35" i="19"/>
  <c r="AG35" i="13"/>
  <c r="BE14" i="55"/>
  <c r="BC14" i="55"/>
  <c r="BE11" i="55"/>
  <c r="AO11" i="55"/>
  <c r="AC14" i="55"/>
  <c r="HV13" i="55"/>
  <c r="AB35" i="23"/>
  <c r="BL11" i="55"/>
  <c r="D14" i="55"/>
  <c r="S36" i="27"/>
  <c r="AA35" i="23"/>
  <c r="AW14" i="55"/>
  <c r="T15" i="55"/>
  <c r="R12" i="55"/>
  <c r="U39" i="2"/>
  <c r="G35" i="35"/>
  <c r="IJ12" i="55"/>
  <c r="AG40" i="25"/>
  <c r="AB35" i="19"/>
  <c r="BV14" i="55"/>
  <c r="AF11" i="55"/>
  <c r="AG35" i="27"/>
  <c r="HK13" i="55"/>
  <c r="GW12" i="55"/>
  <c r="Y40" i="23"/>
  <c r="CA14" i="55"/>
  <c r="AQ15" i="55"/>
  <c r="I14" i="55"/>
  <c r="X36" i="27"/>
  <c r="H36" i="27"/>
  <c r="HZ13" i="55"/>
  <c r="G36" i="25"/>
  <c r="AF35" i="23"/>
  <c r="AK12" i="55"/>
  <c r="I39" i="1"/>
  <c r="Y15" i="55"/>
  <c r="GU13" i="55"/>
  <c r="G35" i="23"/>
  <c r="BE15" i="55"/>
  <c r="P15" i="55"/>
  <c r="Y23" i="68"/>
  <c r="AC23" i="68"/>
  <c r="XH15" i="55"/>
  <c r="AC36" i="67"/>
  <c r="AC37" i="67"/>
  <c r="AJ23" i="67"/>
  <c r="X23" i="64"/>
  <c r="I35" i="58"/>
  <c r="XF14" i="55"/>
  <c r="AI23" i="66"/>
  <c r="W23" i="65"/>
  <c r="W23" i="64"/>
  <c r="K36" i="63"/>
  <c r="K37" i="63"/>
  <c r="R23" i="63"/>
  <c r="AH23" i="62"/>
  <c r="WP15" i="55"/>
  <c r="Z22" i="43"/>
  <c r="XD14" i="55"/>
  <c r="X23" i="67"/>
  <c r="Q36" i="67"/>
  <c r="Q37" i="67"/>
  <c r="P36" i="67"/>
  <c r="W35" i="61"/>
  <c r="XJ14" i="55"/>
  <c r="XG11" i="55"/>
  <c r="W23" i="66"/>
  <c r="P36" i="66"/>
  <c r="P37" i="66"/>
  <c r="AA23" i="64"/>
  <c r="T36" i="64"/>
  <c r="T37" i="64"/>
  <c r="T36" i="60"/>
  <c r="AA22" i="60"/>
  <c r="T35" i="60"/>
  <c r="XN11" i="55"/>
  <c r="V22" i="43"/>
  <c r="V22" i="58"/>
  <c r="XH14" i="55"/>
  <c r="XE11" i="55"/>
  <c r="AC22" i="43"/>
  <c r="WM12" i="55"/>
  <c r="G40" i="43"/>
  <c r="UJ15" i="55"/>
  <c r="TO14" i="55"/>
  <c r="TL11" i="55"/>
  <c r="SL14" i="55"/>
  <c r="RB15" i="55"/>
  <c r="QN14" i="55"/>
  <c r="QH11" i="55"/>
  <c r="PK14" i="55"/>
  <c r="PH11" i="55"/>
  <c r="NL15" i="55"/>
  <c r="MY15" i="55"/>
  <c r="LM15" i="55"/>
  <c r="KS15" i="55"/>
  <c r="JK14" i="55"/>
  <c r="JH11" i="55"/>
  <c r="HW14" i="55"/>
  <c r="HT11" i="55"/>
  <c r="GG15" i="55"/>
  <c r="HI11" i="55"/>
  <c r="FM14" i="55"/>
  <c r="FK11" i="55"/>
  <c r="EY15" i="55"/>
  <c r="DR14" i="55"/>
  <c r="DP11" i="55"/>
  <c r="VU15" i="55"/>
  <c r="VF14" i="55"/>
  <c r="UE15" i="55"/>
  <c r="UA11" i="55"/>
  <c r="SU15" i="55"/>
  <c r="RI15" i="55"/>
  <c r="QW11" i="55"/>
  <c r="PY15" i="55"/>
  <c r="PJ14" i="55"/>
  <c r="PG11" i="55"/>
  <c r="AI22" i="35"/>
  <c r="NS15" i="55"/>
  <c r="AE35" i="33"/>
  <c r="AE36" i="33"/>
  <c r="MP15" i="55"/>
  <c r="LD15" i="55"/>
  <c r="JZ14" i="55"/>
  <c r="KB11" i="55"/>
  <c r="JJ14" i="55"/>
  <c r="JG11" i="55"/>
  <c r="GF15" i="55"/>
  <c r="HH11" i="55"/>
  <c r="FD14" i="55"/>
  <c r="DZ15" i="55"/>
  <c r="DW11" i="55"/>
  <c r="CS14" i="55"/>
  <c r="BO15" i="55"/>
  <c r="WJ15" i="55"/>
  <c r="VL14" i="55"/>
  <c r="UW14" i="55"/>
  <c r="VB11" i="55"/>
  <c r="TF15" i="55"/>
  <c r="T22" i="39"/>
  <c r="M35" i="39"/>
  <c r="M36" i="39"/>
  <c r="SZ14" i="55"/>
  <c r="ST11" i="55"/>
  <c r="P35" i="38"/>
  <c r="P36" i="38"/>
  <c r="W22" i="38"/>
  <c r="QZ15" i="55"/>
  <c r="O22" i="37"/>
  <c r="H35" i="37"/>
  <c r="H36" i="37"/>
  <c r="QF15" i="55"/>
  <c r="AI35" i="36"/>
  <c r="AI36" i="36"/>
  <c r="PJ15" i="55"/>
  <c r="PF11" i="55"/>
  <c r="NZ15" i="55"/>
  <c r="NV11" i="55"/>
  <c r="ME14" i="55"/>
  <c r="LJ14" i="55"/>
  <c r="W22" i="31"/>
  <c r="KQ15" i="55"/>
  <c r="IT15" i="55"/>
  <c r="IP11" i="55"/>
  <c r="HU14" i="55"/>
  <c r="HB14" i="55"/>
  <c r="FD15" i="55"/>
  <c r="FA11" i="55"/>
  <c r="DY15" i="55"/>
  <c r="DV11" i="55"/>
  <c r="DP14" i="55"/>
  <c r="CK14" i="55"/>
  <c r="J37" i="67"/>
  <c r="AE36" i="42"/>
  <c r="AE35" i="42"/>
  <c r="VO11" i="55"/>
  <c r="UO15" i="55"/>
  <c r="US11" i="55"/>
  <c r="I36" i="40"/>
  <c r="P22" i="40"/>
  <c r="I35" i="40"/>
  <c r="TU15" i="55"/>
  <c r="TQ11" i="55"/>
  <c r="AI22" i="39"/>
  <c r="SK15" i="55"/>
  <c r="QX14" i="55"/>
  <c r="QE15" i="55"/>
  <c r="J35" i="36"/>
  <c r="J36" i="36"/>
  <c r="Q22" i="36"/>
  <c r="OK15" i="55"/>
  <c r="OO11" i="55"/>
  <c r="R36" i="35"/>
  <c r="Y22" i="35"/>
  <c r="OG15" i="55"/>
  <c r="OC11" i="55"/>
  <c r="MD14" i="55"/>
  <c r="V22" i="32"/>
  <c r="LB15" i="55"/>
  <c r="JX14" i="55"/>
  <c r="JR11" i="55"/>
  <c r="IZ14" i="55"/>
  <c r="HM15" i="55"/>
  <c r="GS14" i="55"/>
  <c r="FC15" i="55"/>
  <c r="EZ11" i="55"/>
  <c r="DW14" i="55"/>
  <c r="CY14" i="55"/>
  <c r="BU15" i="55"/>
  <c r="BR11" i="55"/>
  <c r="AG37" i="67"/>
  <c r="VR15" i="55"/>
  <c r="TS14" i="55"/>
  <c r="TP11" i="55"/>
  <c r="SR15" i="55"/>
  <c r="SR11" i="55"/>
  <c r="RN15" i="55"/>
  <c r="QL15" i="55"/>
  <c r="OQ14" i="55"/>
  <c r="NG14" i="55"/>
  <c r="ND11" i="55"/>
  <c r="MM15" i="55"/>
  <c r="LP14" i="55"/>
  <c r="LM11" i="55"/>
  <c r="KM14" i="55"/>
  <c r="KG11" i="55"/>
  <c r="JH15" i="55"/>
  <c r="HL15" i="55"/>
  <c r="FR15" i="55"/>
  <c r="ET14" i="55"/>
  <c r="ER11" i="55"/>
  <c r="CX14" i="55"/>
  <c r="H36" i="67"/>
  <c r="WG14" i="55"/>
  <c r="VB14" i="55"/>
  <c r="UY11" i="55"/>
  <c r="TZ14" i="55"/>
  <c r="UE11" i="55"/>
  <c r="SW14" i="55"/>
  <c r="SQ11" i="55"/>
  <c r="RT14" i="55"/>
  <c r="RQ11" i="55"/>
  <c r="QQ14" i="55"/>
  <c r="QK11" i="55"/>
  <c r="OP14" i="55"/>
  <c r="OM11" i="55"/>
  <c r="W22" i="35"/>
  <c r="OE15" i="55"/>
  <c r="NB15" i="55"/>
  <c r="LX15" i="55"/>
  <c r="M35" i="31"/>
  <c r="M36" i="31"/>
  <c r="T22" i="31"/>
  <c r="KT14" i="55"/>
  <c r="KN11" i="55"/>
  <c r="IY15" i="55"/>
  <c r="HZ14" i="55"/>
  <c r="HW11" i="55"/>
  <c r="HG14" i="55"/>
  <c r="HD11" i="55"/>
  <c r="GD11" i="55"/>
  <c r="ES14" i="55"/>
  <c r="CX15" i="55"/>
  <c r="BP11" i="55"/>
  <c r="VX15" i="55"/>
  <c r="WJ11" i="55"/>
  <c r="VB15" i="55"/>
  <c r="UX11" i="55"/>
  <c r="AK22" i="40"/>
  <c r="AK35" i="40" s="1"/>
  <c r="TR15" i="55"/>
  <c r="TN11" i="55"/>
  <c r="P22" i="39"/>
  <c r="I35" i="39"/>
  <c r="I36" i="39"/>
  <c r="SP15" i="55"/>
  <c r="QV15" i="55"/>
  <c r="QR11" i="55"/>
  <c r="AI22" i="37"/>
  <c r="QB15" i="55"/>
  <c r="PF15" i="55"/>
  <c r="OT11" i="55"/>
  <c r="NV15" i="55"/>
  <c r="NZ11" i="55"/>
  <c r="MC15" i="55"/>
  <c r="NA11" i="55"/>
  <c r="AA22" i="32"/>
  <c r="LG15" i="55"/>
  <c r="LC11" i="55"/>
  <c r="JW15" i="55"/>
  <c r="I36" i="29"/>
  <c r="W36" i="29"/>
  <c r="AD22" i="29"/>
  <c r="JE14" i="55"/>
  <c r="HJ15" i="55"/>
  <c r="GX14" i="55"/>
  <c r="FO14" i="55"/>
  <c r="EJ14" i="55"/>
  <c r="DM15" i="55"/>
  <c r="DJ11" i="55"/>
  <c r="VW14" i="55"/>
  <c r="UJ14" i="55"/>
  <c r="TX14" i="55"/>
  <c r="AE22" i="39"/>
  <c r="RW14" i="55"/>
  <c r="RJ14" i="55"/>
  <c r="R22" i="37"/>
  <c r="K35" i="37"/>
  <c r="K36" i="37"/>
  <c r="PY14" i="55"/>
  <c r="QA11" i="55"/>
  <c r="OW15" i="55"/>
  <c r="OS11" i="55"/>
  <c r="AC22" i="35"/>
  <c r="NM15" i="55"/>
  <c r="NI11" i="55"/>
  <c r="MJ15" i="55"/>
  <c r="LE14" i="55"/>
  <c r="KD15" i="55"/>
  <c r="U22" i="29"/>
  <c r="IN14" i="55"/>
  <c r="IF14" i="55"/>
  <c r="GG14" i="55"/>
  <c r="GD14" i="55"/>
  <c r="EJ15" i="55"/>
  <c r="DK14" i="55"/>
  <c r="CF14" i="55"/>
  <c r="WF12" i="55"/>
  <c r="AB40" i="42"/>
  <c r="L35" i="42"/>
  <c r="HP13" i="55"/>
  <c r="DX12" i="55"/>
  <c r="I39" i="20"/>
  <c r="CH15" i="55"/>
  <c r="AY11" i="55"/>
  <c r="BL15" i="55"/>
  <c r="AQ12" i="55"/>
  <c r="O39" i="1"/>
  <c r="V14" i="55"/>
  <c r="AA35" i="42"/>
  <c r="K35" i="42"/>
  <c r="AB36" i="25"/>
  <c r="T35" i="25"/>
  <c r="J35" i="22"/>
  <c r="CM14" i="55"/>
  <c r="BO11" i="55"/>
  <c r="U14" i="55"/>
  <c r="T36" i="27"/>
  <c r="AI35" i="25"/>
  <c r="AI40" i="25" s="1"/>
  <c r="ID13" i="55"/>
  <c r="K35" i="25"/>
  <c r="AJ36" i="23"/>
  <c r="Q35" i="22"/>
  <c r="W35" i="20"/>
  <c r="BA14" i="55"/>
  <c r="AV11" i="55"/>
  <c r="AC15" i="55"/>
  <c r="Z11" i="55"/>
  <c r="AI36" i="27"/>
  <c r="S35" i="27"/>
  <c r="AI36" i="23"/>
  <c r="P35" i="22"/>
  <c r="N35" i="13"/>
  <c r="BU12" i="55"/>
  <c r="O39" i="13"/>
  <c r="AJ12" i="55"/>
  <c r="H39" i="1"/>
  <c r="BA15" i="55"/>
  <c r="L15" i="55"/>
  <c r="M35" i="2"/>
  <c r="R35" i="42"/>
  <c r="HL13" i="55"/>
  <c r="M35" i="20"/>
  <c r="CL15" i="55"/>
  <c r="AZ15" i="55"/>
  <c r="BC12" i="55"/>
  <c r="AA39" i="1"/>
  <c r="AA15" i="55"/>
  <c r="X11" i="55"/>
  <c r="HS13" i="55"/>
  <c r="V35" i="22"/>
  <c r="AB35" i="20"/>
  <c r="AC35" i="13"/>
  <c r="AJ22" i="13"/>
  <c r="CA11" i="55"/>
  <c r="AQ14" i="55"/>
  <c r="AE11" i="55"/>
  <c r="X35" i="27"/>
  <c r="H35" i="27"/>
  <c r="IH13" i="55"/>
  <c r="O36" i="25"/>
  <c r="G35" i="25"/>
  <c r="GF13" i="55"/>
  <c r="M35" i="22"/>
  <c r="S35" i="20"/>
  <c r="Z35" i="19"/>
  <c r="Q15" i="55"/>
  <c r="W36" i="27"/>
  <c r="HC13" i="55"/>
  <c r="O35" i="23"/>
  <c r="S35" i="13"/>
  <c r="H15" i="55"/>
  <c r="BD12" i="55"/>
  <c r="AB39" i="1"/>
  <c r="T12" i="55"/>
  <c r="W39" i="2"/>
  <c r="AA12" i="55"/>
  <c r="AD39" i="2"/>
  <c r="BJ12" i="55"/>
  <c r="AH39" i="1"/>
  <c r="AS12" i="55"/>
  <c r="Q39" i="1"/>
  <c r="BH12" i="55"/>
  <c r="AF39" i="1"/>
  <c r="X12" i="55"/>
  <c r="AA39" i="2"/>
  <c r="O12" i="55"/>
  <c r="R39" i="2"/>
  <c r="BF12" i="55"/>
  <c r="AD39" i="1"/>
  <c r="AW12" i="55"/>
  <c r="U39" i="1"/>
  <c r="M12" i="55"/>
  <c r="P39" i="2"/>
  <c r="Q23" i="68"/>
  <c r="J36" i="68"/>
  <c r="J37" i="68"/>
  <c r="U23" i="68"/>
  <c r="AG22" i="60"/>
  <c r="WZ15" i="55"/>
  <c r="T37" i="67"/>
  <c r="T36" i="67"/>
  <c r="AA23" i="67"/>
  <c r="P23" i="64"/>
  <c r="I36" i="64"/>
  <c r="I37" i="64"/>
  <c r="WX14" i="55"/>
  <c r="AA23" i="66"/>
  <c r="H36" i="65"/>
  <c r="H37" i="65"/>
  <c r="O23" i="65"/>
  <c r="O23" i="64"/>
  <c r="H36" i="64"/>
  <c r="H37" i="64"/>
  <c r="Z23" i="62"/>
  <c r="XM14" i="55"/>
  <c r="R22" i="43"/>
  <c r="K35" i="43"/>
  <c r="K36" i="43"/>
  <c r="O36" i="67"/>
  <c r="O37" i="67"/>
  <c r="V23" i="67"/>
  <c r="G36" i="66"/>
  <c r="AD23" i="65"/>
  <c r="AD23" i="64"/>
  <c r="AE36" i="60"/>
  <c r="WV14" i="55"/>
  <c r="AG23" i="66"/>
  <c r="XL15" i="55"/>
  <c r="XB14" i="55"/>
  <c r="WY11" i="55"/>
  <c r="O23" i="66"/>
  <c r="H36" i="66"/>
  <c r="H37" i="66"/>
  <c r="S23" i="64"/>
  <c r="L36" i="64"/>
  <c r="L37" i="64"/>
  <c r="AD23" i="62"/>
  <c r="W36" i="62"/>
  <c r="AG22" i="61"/>
  <c r="Z35" i="61"/>
  <c r="Z36" i="61"/>
  <c r="L36" i="60"/>
  <c r="S22" i="60"/>
  <c r="L35" i="60"/>
  <c r="XF11" i="55"/>
  <c r="G35" i="58"/>
  <c r="N22" i="58"/>
  <c r="G36" i="58"/>
  <c r="WZ14" i="55"/>
  <c r="WW11" i="55"/>
  <c r="U22" i="43"/>
  <c r="N35" i="43"/>
  <c r="N36" i="43"/>
  <c r="VV15" i="55"/>
  <c r="WD13" i="55"/>
  <c r="VG14" i="55"/>
  <c r="VD11" i="55"/>
  <c r="TG14" i="55"/>
  <c r="TD11" i="55"/>
  <c r="SD14" i="55"/>
  <c r="QT15" i="55"/>
  <c r="RN11" i="55"/>
  <c r="QF14" i="55"/>
  <c r="PZ11" i="55"/>
  <c r="PC14" i="55"/>
  <c r="OZ11" i="55"/>
  <c r="ND15" i="55"/>
  <c r="OF11" i="55"/>
  <c r="MQ15" i="55"/>
  <c r="LE15" i="55"/>
  <c r="KK15" i="55"/>
  <c r="JC14" i="55"/>
  <c r="IZ11" i="55"/>
  <c r="HO14" i="55"/>
  <c r="HL11" i="55"/>
  <c r="HD14" i="55"/>
  <c r="HA11" i="55"/>
  <c r="FE14" i="55"/>
  <c r="FC11" i="55"/>
  <c r="EQ15" i="55"/>
  <c r="DJ14" i="55"/>
  <c r="DH11" i="55"/>
  <c r="WK14" i="55"/>
  <c r="UX14" i="55"/>
  <c r="TW15" i="55"/>
  <c r="TS11" i="55"/>
  <c r="AK22" i="39"/>
  <c r="AK35" i="39" s="1"/>
  <c r="AD35" i="39"/>
  <c r="AD36" i="39"/>
  <c r="SM15" i="55"/>
  <c r="RA15" i="55"/>
  <c r="PQ15" i="55"/>
  <c r="PB14" i="55"/>
  <c r="OY11" i="55"/>
  <c r="AA22" i="35"/>
  <c r="NK15" i="55"/>
  <c r="OE11" i="55"/>
  <c r="AD22" i="33"/>
  <c r="MH15" i="55"/>
  <c r="KV15" i="55"/>
  <c r="LX11" i="55"/>
  <c r="AF22" i="31"/>
  <c r="JR14" i="55"/>
  <c r="JT11" i="55"/>
  <c r="JB14" i="55"/>
  <c r="IY11" i="55"/>
  <c r="IE15" i="55"/>
  <c r="HC14" i="55"/>
  <c r="GZ11" i="55"/>
  <c r="GC15" i="55"/>
  <c r="FZ11" i="55"/>
  <c r="EW14" i="55"/>
  <c r="DR15" i="55"/>
  <c r="DO11" i="55"/>
  <c r="CJ11" i="55"/>
  <c r="VL15" i="55"/>
  <c r="WF11" i="55"/>
  <c r="UO14" i="55"/>
  <c r="UT11" i="55"/>
  <c r="UC14" i="55"/>
  <c r="TZ11" i="55"/>
  <c r="SR14" i="55"/>
  <c r="SL11" i="55"/>
  <c r="H35" i="38"/>
  <c r="H36" i="38"/>
  <c r="O22" i="38"/>
  <c r="QR15" i="55"/>
  <c r="RT11" i="55"/>
  <c r="PX15" i="55"/>
  <c r="PT13" i="55"/>
  <c r="AH22" i="36"/>
  <c r="PB15" i="55"/>
  <c r="OX11" i="55"/>
  <c r="NR15" i="55"/>
  <c r="NN11" i="55"/>
  <c r="LB14" i="55"/>
  <c r="O22" i="31"/>
  <c r="H35" i="31"/>
  <c r="H36" i="31"/>
  <c r="KI15" i="55"/>
  <c r="IL15" i="55"/>
  <c r="HM14" i="55"/>
  <c r="GT14" i="55"/>
  <c r="GA14" i="55"/>
  <c r="EV14" i="55"/>
  <c r="DH14" i="55"/>
  <c r="CC14" i="55"/>
  <c r="VS14" i="55"/>
  <c r="W36" i="42"/>
  <c r="W35" i="42"/>
  <c r="AD22" i="42"/>
  <c r="UG15" i="55"/>
  <c r="UK11" i="55"/>
  <c r="TM15" i="55"/>
  <c r="TI11" i="55"/>
  <c r="AA22" i="39"/>
  <c r="SC15" i="55"/>
  <c r="RS11" i="55"/>
  <c r="AD22" i="37"/>
  <c r="PW15" i="55"/>
  <c r="PS13" i="55"/>
  <c r="PH14" i="55"/>
  <c r="J36" i="35"/>
  <c r="Q22" i="35"/>
  <c r="J35" i="35"/>
  <c r="NY15" i="55"/>
  <c r="NU11" i="55"/>
  <c r="G35" i="32"/>
  <c r="G36" i="32"/>
  <c r="N22" i="32"/>
  <c r="LQ14" i="55"/>
  <c r="Z35" i="29"/>
  <c r="Z36" i="29"/>
  <c r="AG22" i="29"/>
  <c r="IR14" i="55"/>
  <c r="IJ14" i="55"/>
  <c r="GK14" i="55"/>
  <c r="FZ14" i="55"/>
  <c r="EV15" i="55"/>
  <c r="ES11" i="55"/>
  <c r="DU11" i="55"/>
  <c r="BM15" i="55"/>
  <c r="AG36" i="67"/>
  <c r="WH14" i="55"/>
  <c r="WD11" i="55"/>
  <c r="VD15" i="55"/>
  <c r="TK14" i="55"/>
  <c r="TH11" i="55"/>
  <c r="SJ15" i="55"/>
  <c r="SJ11" i="55"/>
  <c r="RF15" i="55"/>
  <c r="QD15" i="55"/>
  <c r="OF15" i="55"/>
  <c r="ME15" i="55"/>
  <c r="NC11" i="55"/>
  <c r="LH14" i="55"/>
  <c r="LE11" i="55"/>
  <c r="KE14" i="55"/>
  <c r="JY11" i="55"/>
  <c r="IZ15" i="55"/>
  <c r="II14" i="55"/>
  <c r="IF11" i="55"/>
  <c r="FJ15" i="55"/>
  <c r="EL14" i="55"/>
  <c r="EJ11" i="55"/>
  <c r="UT14" i="55"/>
  <c r="UQ11" i="55"/>
  <c r="TR14" i="55"/>
  <c r="TW11" i="55"/>
  <c r="SO14" i="55"/>
  <c r="SI11" i="55"/>
  <c r="RL14" i="55"/>
  <c r="RI11" i="55"/>
  <c r="QI14" i="55"/>
  <c r="QC11" i="55"/>
  <c r="H35" i="35"/>
  <c r="H36" i="35"/>
  <c r="O22" i="35"/>
  <c r="NW15" i="55"/>
  <c r="MT15" i="55"/>
  <c r="LP15" i="55"/>
  <c r="KL14" i="55"/>
  <c r="KF11" i="55"/>
  <c r="IQ15" i="55"/>
  <c r="J36" i="27"/>
  <c r="HR14" i="55"/>
  <c r="HO11" i="55"/>
  <c r="GY14" i="55"/>
  <c r="GV11" i="55"/>
  <c r="FY15" i="55"/>
  <c r="FV11" i="55"/>
  <c r="EK14" i="55"/>
  <c r="DM14" i="55"/>
  <c r="VX14" i="55"/>
  <c r="UT15" i="55"/>
  <c r="UP11" i="55"/>
  <c r="AC22" i="40"/>
  <c r="TJ15" i="55"/>
  <c r="TF11" i="55"/>
  <c r="SH15" i="55"/>
  <c r="RS14" i="55"/>
  <c r="AA22" i="37"/>
  <c r="PT15" i="55"/>
  <c r="W36" i="36"/>
  <c r="AD22" i="36"/>
  <c r="W35" i="36"/>
  <c r="OX15" i="55"/>
  <c r="OL11" i="55"/>
  <c r="AD22" i="35"/>
  <c r="NN15" i="55"/>
  <c r="NR11" i="55"/>
  <c r="MY14" i="55"/>
  <c r="MS11" i="55"/>
  <c r="L36" i="32"/>
  <c r="S22" i="32"/>
  <c r="L35" i="32"/>
  <c r="KY15" i="55"/>
  <c r="KU11" i="55"/>
  <c r="KS14" i="55"/>
  <c r="KM11" i="55"/>
  <c r="V22" i="29"/>
  <c r="IW14" i="55"/>
  <c r="IG14" i="55"/>
  <c r="GP14" i="55"/>
  <c r="FG14" i="55"/>
  <c r="EB14" i="55"/>
  <c r="DE15" i="55"/>
  <c r="DB11" i="55"/>
  <c r="WA11" i="55"/>
  <c r="VI15" i="55"/>
  <c r="VE11" i="55"/>
  <c r="TP14" i="55"/>
  <c r="W22" i="39"/>
  <c r="SW15" i="55"/>
  <c r="RB14" i="55"/>
  <c r="PQ14" i="55"/>
  <c r="PS11" i="55"/>
  <c r="OO15" i="55"/>
  <c r="OK11" i="55"/>
  <c r="U22" i="35"/>
  <c r="N35" i="35"/>
  <c r="N36" i="35"/>
  <c r="NE15" i="55"/>
  <c r="MB15" i="55"/>
  <c r="MZ11" i="55"/>
  <c r="KW14" i="55"/>
  <c r="JV15" i="55"/>
  <c r="JM15" i="55"/>
  <c r="HX14" i="55"/>
  <c r="HF15" i="55"/>
  <c r="FV14" i="55"/>
  <c r="EB15" i="55"/>
  <c r="DC14" i="55"/>
  <c r="BX14" i="55"/>
  <c r="G36" i="31"/>
  <c r="CH14" i="55"/>
  <c r="BL14" i="55"/>
  <c r="AN15" i="55"/>
  <c r="N14" i="55"/>
  <c r="AB35" i="25"/>
  <c r="M36" i="23"/>
  <c r="P22" i="13"/>
  <c r="I35" i="13"/>
  <c r="AU15" i="55"/>
  <c r="M14" i="55"/>
  <c r="AJ36" i="27"/>
  <c r="T35" i="27"/>
  <c r="S35" i="25"/>
  <c r="AJ35" i="23"/>
  <c r="N35" i="19"/>
  <c r="AU11" i="55"/>
  <c r="BJ14" i="55"/>
  <c r="U15" i="55"/>
  <c r="R11" i="55"/>
  <c r="AI35" i="27"/>
  <c r="AI35" i="23"/>
  <c r="AQ11" i="55"/>
  <c r="D15" i="55"/>
  <c r="AG11" i="55"/>
  <c r="CL14" i="55"/>
  <c r="BN15" i="55"/>
  <c r="AZ14" i="55"/>
  <c r="S15" i="55"/>
  <c r="P11" i="55"/>
  <c r="Y36" i="27"/>
  <c r="I36" i="27"/>
  <c r="IA13" i="55"/>
  <c r="H36" i="25"/>
  <c r="HE12" i="55"/>
  <c r="AG40" i="23"/>
  <c r="AI35" i="19"/>
  <c r="K35" i="19"/>
  <c r="CI14" i="55"/>
  <c r="BG15" i="55"/>
  <c r="BA11" i="55"/>
  <c r="Z15" i="55"/>
  <c r="W11" i="55"/>
  <c r="W36" i="25"/>
  <c r="O35" i="25"/>
  <c r="GN13" i="55"/>
  <c r="BF14" i="55"/>
  <c r="BH11" i="55"/>
  <c r="I15" i="55"/>
  <c r="J35" i="42"/>
  <c r="W35" i="23"/>
  <c r="G36" i="23"/>
  <c r="AJ35" i="22"/>
  <c r="L35" i="22"/>
  <c r="AD35" i="13"/>
  <c r="AW15" i="55"/>
  <c r="AE14" i="55"/>
  <c r="AC11" i="55"/>
  <c r="F35" i="2"/>
  <c r="F37" i="68"/>
  <c r="M23" i="68"/>
  <c r="F36" i="68"/>
  <c r="L37" i="65"/>
  <c r="G37" i="63"/>
  <c r="Y22" i="60"/>
  <c r="U22" i="58"/>
  <c r="WR15" i="55"/>
  <c r="K36" i="67"/>
  <c r="R23" i="67"/>
  <c r="K37" i="67"/>
  <c r="K40" i="61"/>
  <c r="WP14" i="55"/>
  <c r="AJ35" i="43"/>
  <c r="AJ36" i="43"/>
  <c r="S23" i="66"/>
  <c r="L36" i="66"/>
  <c r="L37" i="66"/>
  <c r="R23" i="62"/>
  <c r="K36" i="62"/>
  <c r="K37" i="62"/>
  <c r="AI22" i="59"/>
  <c r="XE14" i="55"/>
  <c r="W23" i="68"/>
  <c r="V23" i="65"/>
  <c r="V23" i="64"/>
  <c r="AH36" i="63"/>
  <c r="I36" i="60"/>
  <c r="W35" i="60"/>
  <c r="W36" i="60"/>
  <c r="AD22" i="60"/>
  <c r="WN14" i="55"/>
  <c r="Y23" i="66"/>
  <c r="AF23" i="62"/>
  <c r="H35" i="61"/>
  <c r="XD15" i="55"/>
  <c r="WS12" i="55"/>
  <c r="M40" i="43"/>
  <c r="Y36" i="43"/>
  <c r="AF22" i="43"/>
  <c r="F37" i="67"/>
  <c r="G35" i="61"/>
  <c r="I36" i="58"/>
  <c r="WT14" i="55"/>
  <c r="WQ11" i="55"/>
  <c r="AJ36" i="65"/>
  <c r="V23" i="62"/>
  <c r="O36" i="62"/>
  <c r="O37" i="62"/>
  <c r="Y22" i="61"/>
  <c r="R35" i="61"/>
  <c r="R36" i="61"/>
  <c r="AE22" i="59"/>
  <c r="XJ15" i="55"/>
  <c r="WX11" i="55"/>
  <c r="AH23" i="65"/>
  <c r="WR14" i="55"/>
  <c r="WO11" i="55"/>
  <c r="VV14" i="55"/>
  <c r="UY14" i="55"/>
  <c r="UV11" i="55"/>
  <c r="SV11" i="55"/>
  <c r="RQ14" i="55"/>
  <c r="RF11" i="55"/>
  <c r="PX14" i="55"/>
  <c r="PR11" i="55"/>
  <c r="OU14" i="55"/>
  <c r="OR11" i="55"/>
  <c r="OA14" i="55"/>
  <c r="NX11" i="55"/>
  <c r="MI15" i="55"/>
  <c r="KW15" i="55"/>
  <c r="LQ11" i="55"/>
  <c r="KC15" i="55"/>
  <c r="IU14" i="55"/>
  <c r="IR11" i="55"/>
  <c r="GV14" i="55"/>
  <c r="GS11" i="55"/>
  <c r="EI15" i="55"/>
  <c r="EG12" i="55"/>
  <c r="DB14" i="55"/>
  <c r="CZ11" i="55"/>
  <c r="WK15" i="55"/>
  <c r="VM14" i="55"/>
  <c r="WG11" i="55"/>
  <c r="UP14" i="55"/>
  <c r="TO15" i="55"/>
  <c r="TK11" i="55"/>
  <c r="AC22" i="39"/>
  <c r="V35" i="39"/>
  <c r="V36" i="39"/>
  <c r="SE15" i="55"/>
  <c r="I40" i="38"/>
  <c r="QS15" i="55"/>
  <c r="QM14" i="55"/>
  <c r="QO11" i="55"/>
  <c r="OT14" i="55"/>
  <c r="OQ11" i="55"/>
  <c r="S22" i="35"/>
  <c r="L35" i="35"/>
  <c r="L36" i="35"/>
  <c r="NZ14" i="55"/>
  <c r="NW11" i="55"/>
  <c r="V22" i="33"/>
  <c r="LZ15" i="55"/>
  <c r="MX11" i="55"/>
  <c r="LS14" i="55"/>
  <c r="LP11" i="55"/>
  <c r="X22" i="31"/>
  <c r="KR15" i="55"/>
  <c r="IT14" i="55"/>
  <c r="IQ11" i="55"/>
  <c r="HW15" i="55"/>
  <c r="GU14" i="55"/>
  <c r="GR11" i="55"/>
  <c r="FU15" i="55"/>
  <c r="FR11" i="55"/>
  <c r="EO14" i="55"/>
  <c r="DJ15" i="55"/>
  <c r="DG11" i="55"/>
  <c r="CB11" i="55"/>
  <c r="WB14" i="55"/>
  <c r="UG14" i="55"/>
  <c r="UL11" i="55"/>
  <c r="TU14" i="55"/>
  <c r="TR11" i="55"/>
  <c r="SJ14" i="55"/>
  <c r="SD11" i="55"/>
  <c r="RO14" i="55"/>
  <c r="RL11" i="55"/>
  <c r="PP15" i="55"/>
  <c r="QN11" i="55"/>
  <c r="Z22" i="36"/>
  <c r="OT15" i="55"/>
  <c r="OP11" i="55"/>
  <c r="NJ15" i="55"/>
  <c r="NF11" i="55"/>
  <c r="MW15" i="55"/>
  <c r="LW11" i="55"/>
  <c r="KA15" i="55"/>
  <c r="M36" i="29"/>
  <c r="JI14" i="55"/>
  <c r="IH11" i="55"/>
  <c r="GL14" i="55"/>
  <c r="FS14" i="55"/>
  <c r="EN14" i="55"/>
  <c r="CZ14" i="55"/>
  <c r="BU14" i="55"/>
  <c r="VS15" i="55"/>
  <c r="O36" i="42"/>
  <c r="O35" i="42"/>
  <c r="V22" i="42"/>
  <c r="VD14" i="55"/>
  <c r="TE15" i="55"/>
  <c r="TA11" i="55"/>
  <c r="L36" i="39"/>
  <c r="S22" i="39"/>
  <c r="L35" i="39"/>
  <c r="SY14" i="55"/>
  <c r="SS11" i="55"/>
  <c r="RK11" i="55"/>
  <c r="O36" i="37"/>
  <c r="V22" i="37"/>
  <c r="PO15" i="55"/>
  <c r="QM11" i="55"/>
  <c r="OZ14" i="55"/>
  <c r="NQ15" i="55"/>
  <c r="NM11" i="55"/>
  <c r="MV15" i="55"/>
  <c r="LI14" i="55"/>
  <c r="KP15" i="55"/>
  <c r="Y22" i="29"/>
  <c r="JM11" i="55"/>
  <c r="IB14" i="55"/>
  <c r="HF11" i="55"/>
  <c r="FR14" i="55"/>
  <c r="EN15" i="55"/>
  <c r="EK11" i="55"/>
  <c r="DP15" i="55"/>
  <c r="DM11" i="55"/>
  <c r="CJ14" i="55"/>
  <c r="WH15" i="55"/>
  <c r="UV15" i="55"/>
  <c r="TC14" i="55"/>
  <c r="SB15" i="55"/>
  <c r="SB11" i="55"/>
  <c r="QX15" i="55"/>
  <c r="J35" i="37"/>
  <c r="PV15" i="55"/>
  <c r="PH15" i="55"/>
  <c r="NX15" i="55"/>
  <c r="NA14" i="55"/>
  <c r="MU11" i="55"/>
  <c r="KZ14" i="55"/>
  <c r="KW11" i="55"/>
  <c r="JW14" i="55"/>
  <c r="JQ11" i="55"/>
  <c r="IR15" i="55"/>
  <c r="J35" i="27"/>
  <c r="IA14" i="55"/>
  <c r="HX11" i="55"/>
  <c r="J35" i="23"/>
  <c r="FB15" i="55"/>
  <c r="G35" i="22"/>
  <c r="ED14" i="55"/>
  <c r="EB11" i="55"/>
  <c r="DO15" i="55"/>
  <c r="VY15" i="55"/>
  <c r="UL14" i="55"/>
  <c r="UI11" i="55"/>
  <c r="TJ14" i="55"/>
  <c r="TO11" i="55"/>
  <c r="SG14" i="55"/>
  <c r="SA11" i="55"/>
  <c r="RD14" i="55"/>
  <c r="RA11" i="55"/>
  <c r="QA14" i="55"/>
  <c r="PU11" i="55"/>
  <c r="PG15" i="55"/>
  <c r="NO15" i="55"/>
  <c r="ML15" i="55"/>
  <c r="LH15" i="55"/>
  <c r="KD14" i="55"/>
  <c r="JX11" i="55"/>
  <c r="JN14" i="55"/>
  <c r="JK11" i="55"/>
  <c r="HJ14" i="55"/>
  <c r="GQ14" i="55"/>
  <c r="GN11" i="55"/>
  <c r="FQ15" i="55"/>
  <c r="FN11" i="55"/>
  <c r="EC14" i="55"/>
  <c r="DE14" i="55"/>
  <c r="CI15" i="55"/>
  <c r="WB11" i="55"/>
  <c r="UL15" i="55"/>
  <c r="UH11" i="55"/>
  <c r="U22" i="40"/>
  <c r="N35" i="40"/>
  <c r="N36" i="40"/>
  <c r="TB15" i="55"/>
  <c r="RZ15" i="55"/>
  <c r="L35" i="38"/>
  <c r="RK14" i="55"/>
  <c r="S22" i="37"/>
  <c r="L35" i="37"/>
  <c r="L36" i="37"/>
  <c r="QP14" i="55"/>
  <c r="QJ11" i="55"/>
  <c r="V22" i="36"/>
  <c r="OP15" i="55"/>
  <c r="V22" i="35"/>
  <c r="NF15" i="55"/>
  <c r="NJ11" i="55"/>
  <c r="MQ14" i="55"/>
  <c r="MK11" i="55"/>
  <c r="LV14" i="55"/>
  <c r="AI22" i="31"/>
  <c r="KK14" i="55"/>
  <c r="KE11" i="55"/>
  <c r="G36" i="29"/>
  <c r="N22" i="29"/>
  <c r="G35" i="29"/>
  <c r="IO14" i="55"/>
  <c r="HY14" i="55"/>
  <c r="GH14" i="55"/>
  <c r="GC11" i="55"/>
  <c r="EX11" i="55"/>
  <c r="CW15" i="55"/>
  <c r="CT11" i="55"/>
  <c r="CO14" i="55"/>
  <c r="VR11" i="55"/>
  <c r="VO15" i="55"/>
  <c r="VA15" i="55"/>
  <c r="UW11" i="55"/>
  <c r="TH14" i="55"/>
  <c r="O22" i="39"/>
  <c r="H35" i="39"/>
  <c r="H36" i="39"/>
  <c r="SO15" i="55"/>
  <c r="QT14" i="55"/>
  <c r="QQ15" i="55"/>
  <c r="PL14" i="55"/>
  <c r="OB14" i="55"/>
  <c r="MX14" i="55"/>
  <c r="MR11" i="55"/>
  <c r="LV15" i="55"/>
  <c r="LR11" i="55"/>
  <c r="AH22" i="31"/>
  <c r="KR14" i="55"/>
  <c r="KT11" i="55"/>
  <c r="JE15" i="55"/>
  <c r="HP14" i="55"/>
  <c r="GX15" i="55"/>
  <c r="FN14" i="55"/>
  <c r="EY14" i="55"/>
  <c r="CU14" i="55"/>
  <c r="BP14" i="55"/>
  <c r="G36" i="33"/>
  <c r="M36" i="25"/>
  <c r="Y35" i="20"/>
  <c r="AN14" i="55"/>
  <c r="AI12" i="55"/>
  <c r="G39" i="1"/>
  <c r="F14" i="55"/>
  <c r="M35" i="23"/>
  <c r="Z35" i="22"/>
  <c r="AF35" i="20"/>
  <c r="H35" i="20"/>
  <c r="O35" i="19"/>
  <c r="BW11" i="55"/>
  <c r="BO14" i="55"/>
  <c r="AU14" i="55"/>
  <c r="E14" i="55"/>
  <c r="T35" i="2"/>
  <c r="AJ35" i="27"/>
  <c r="AA35" i="25"/>
  <c r="K36" i="25"/>
  <c r="GJ13" i="55"/>
  <c r="M15" i="55"/>
  <c r="J11" i="55"/>
  <c r="GI13" i="55"/>
  <c r="CK12" i="55"/>
  <c r="AE39" i="13"/>
  <c r="AS15" i="55"/>
  <c r="AA14" i="55"/>
  <c r="Y11" i="55"/>
  <c r="AC35" i="20"/>
  <c r="T35" i="19"/>
  <c r="BN14" i="55"/>
  <c r="AP11" i="55"/>
  <c r="AU12" i="55"/>
  <c r="S39" i="1"/>
  <c r="BB11" i="55"/>
  <c r="K15" i="55"/>
  <c r="H11" i="55"/>
  <c r="Y35" i="27"/>
  <c r="I35" i="27"/>
  <c r="II13" i="55"/>
  <c r="P36" i="25"/>
  <c r="H35" i="25"/>
  <c r="GG13" i="55"/>
  <c r="CI11" i="55"/>
  <c r="BF15" i="55"/>
  <c r="BG14" i="55"/>
  <c r="AL12" i="55"/>
  <c r="J39" i="1"/>
  <c r="R15" i="55"/>
  <c r="O11" i="55"/>
  <c r="W35" i="25"/>
  <c r="GV13" i="55"/>
  <c r="H36" i="23"/>
  <c r="AC35" i="22"/>
  <c r="L35" i="13"/>
  <c r="AR11" i="55"/>
  <c r="AF14" i="55"/>
  <c r="VQ13" i="55"/>
  <c r="O35" i="27"/>
  <c r="O36" i="23"/>
  <c r="W14" i="55"/>
  <c r="U11" i="55"/>
  <c r="AV12" i="55"/>
  <c r="T39" i="1"/>
  <c r="L12" i="55"/>
  <c r="O39" i="2"/>
  <c r="K12" i="55"/>
  <c r="N39" i="2"/>
  <c r="BB12" i="55"/>
  <c r="Z39" i="1"/>
  <c r="AG12" i="55"/>
  <c r="AJ39" i="2"/>
  <c r="AZ12" i="55"/>
  <c r="X39" i="1"/>
  <c r="P12" i="55"/>
  <c r="S39" i="2"/>
  <c r="G12" i="55"/>
  <c r="J39" i="2"/>
  <c r="AO12" i="55"/>
  <c r="M39" i="1"/>
  <c r="E12" i="55"/>
  <c r="H39" i="2"/>
  <c r="AA36" i="68"/>
  <c r="AA37" i="68"/>
  <c r="U36" i="67"/>
  <c r="U37" i="67"/>
  <c r="AB23" i="67"/>
  <c r="AH37" i="64"/>
  <c r="J35" i="60"/>
  <c r="J36" i="60"/>
  <c r="Q22" i="60"/>
  <c r="XO14" i="55"/>
  <c r="XL11" i="55"/>
  <c r="AF23" i="65"/>
  <c r="XO15" i="55"/>
  <c r="XK11" i="55"/>
  <c r="AI22" i="43"/>
  <c r="AB35" i="43"/>
  <c r="AB36" i="43"/>
  <c r="AK22" i="61"/>
  <c r="AK36" i="61" s="1"/>
  <c r="AD35" i="61"/>
  <c r="AD36" i="61"/>
  <c r="AA22" i="59"/>
  <c r="WW14" i="55"/>
  <c r="AE36" i="67"/>
  <c r="AE37" i="67"/>
  <c r="AH23" i="66"/>
  <c r="G36" i="65"/>
  <c r="G37" i="65"/>
  <c r="N23" i="65"/>
  <c r="G37" i="64"/>
  <c r="N23" i="64"/>
  <c r="G36" i="64"/>
  <c r="AG23" i="63"/>
  <c r="AG23" i="62"/>
  <c r="O35" i="60"/>
  <c r="V22" i="60"/>
  <c r="XM15" i="55"/>
  <c r="XI11" i="55"/>
  <c r="G37" i="66"/>
  <c r="J36" i="66"/>
  <c r="J37" i="66"/>
  <c r="Q23" i="66"/>
  <c r="K37" i="64"/>
  <c r="AF23" i="63"/>
  <c r="X23" i="62"/>
  <c r="AI22" i="61"/>
  <c r="Y36" i="58"/>
  <c r="WV15" i="55"/>
  <c r="XP11" i="55"/>
  <c r="Q35" i="43"/>
  <c r="Q36" i="43"/>
  <c r="X22" i="43"/>
  <c r="F36" i="67"/>
  <c r="AD37" i="66"/>
  <c r="M35" i="58"/>
  <c r="AE22" i="43"/>
  <c r="O36" i="63"/>
  <c r="AJ37" i="62"/>
  <c r="Q22" i="61"/>
  <c r="J35" i="61"/>
  <c r="J36" i="61"/>
  <c r="W22" i="59"/>
  <c r="P35" i="58"/>
  <c r="W22" i="58"/>
  <c r="P36" i="58"/>
  <c r="XB15" i="55"/>
  <c r="WP11" i="55"/>
  <c r="AF37" i="67"/>
  <c r="Z23" i="65"/>
  <c r="H37" i="63"/>
  <c r="AF22" i="61"/>
  <c r="XQ15" i="55"/>
  <c r="WL15" i="55"/>
  <c r="UQ14" i="55"/>
  <c r="UN11" i="55"/>
  <c r="SV15" i="55"/>
  <c r="SN11" i="55"/>
  <c r="RI14" i="55"/>
  <c r="QX11" i="55"/>
  <c r="PP14" i="55"/>
  <c r="OM14" i="55"/>
  <c r="OJ11" i="55"/>
  <c r="NS14" i="55"/>
  <c r="NP11" i="55"/>
  <c r="MA15" i="55"/>
  <c r="MY11" i="55"/>
  <c r="LT14" i="55"/>
  <c r="LI11" i="55"/>
  <c r="JU15" i="55"/>
  <c r="KS11" i="55"/>
  <c r="IM14" i="55"/>
  <c r="GN14" i="55"/>
  <c r="GK11" i="55"/>
  <c r="FV15" i="55"/>
  <c r="EA15" i="55"/>
  <c r="CT14" i="55"/>
  <c r="CR11" i="55"/>
  <c r="VM15" i="55"/>
  <c r="VU12" i="55"/>
  <c r="Q40" i="42"/>
  <c r="UH14" i="55"/>
  <c r="AI35" i="40"/>
  <c r="AI36" i="40"/>
  <c r="TG15" i="55"/>
  <c r="TC11" i="55"/>
  <c r="U22" i="39"/>
  <c r="N35" i="39"/>
  <c r="N36" i="39"/>
  <c r="RW15" i="55"/>
  <c r="SU11" i="55"/>
  <c r="RP14" i="55"/>
  <c r="QE14" i="55"/>
  <c r="QG11" i="55"/>
  <c r="OL14" i="55"/>
  <c r="OI11" i="55"/>
  <c r="NR14" i="55"/>
  <c r="NO11" i="55"/>
  <c r="MV14" i="55"/>
  <c r="MP11" i="55"/>
  <c r="LK14" i="55"/>
  <c r="LH11" i="55"/>
  <c r="P22" i="31"/>
  <c r="I35" i="31"/>
  <c r="I36" i="31"/>
  <c r="KJ15" i="55"/>
  <c r="IL14" i="55"/>
  <c r="HO15" i="55"/>
  <c r="II11" i="55"/>
  <c r="GM14" i="55"/>
  <c r="GJ11" i="55"/>
  <c r="FM15" i="55"/>
  <c r="FJ11" i="55"/>
  <c r="EG14" i="55"/>
  <c r="DB15" i="55"/>
  <c r="CY11" i="55"/>
  <c r="BT11" i="55"/>
  <c r="WB15" i="55"/>
  <c r="VT13" i="55"/>
  <c r="VX11" i="55"/>
  <c r="VF15" i="55"/>
  <c r="AH35" i="40"/>
  <c r="AH36" i="40"/>
  <c r="TM14" i="55"/>
  <c r="TJ11" i="55"/>
  <c r="SB14" i="55"/>
  <c r="RG14" i="55"/>
  <c r="RD11" i="55"/>
  <c r="QL14" i="55"/>
  <c r="QF11" i="55"/>
  <c r="K35" i="36"/>
  <c r="K36" i="36"/>
  <c r="R22" i="36"/>
  <c r="OL15" i="55"/>
  <c r="AH22" i="35"/>
  <c r="OG14" i="55"/>
  <c r="AK22" i="33"/>
  <c r="AK36" i="33" s="1"/>
  <c r="MO15" i="55"/>
  <c r="AF36" i="32"/>
  <c r="LS15" i="55"/>
  <c r="LO11" i="55"/>
  <c r="JS15" i="55"/>
  <c r="KQ11" i="55"/>
  <c r="AH22" i="29"/>
  <c r="JA14" i="55"/>
  <c r="ID15" i="55"/>
  <c r="HZ11" i="55"/>
  <c r="HG11" i="55"/>
  <c r="FK14" i="55"/>
  <c r="EF14" i="55"/>
  <c r="CR14" i="55"/>
  <c r="BM14" i="55"/>
  <c r="WI14" i="55"/>
  <c r="G36" i="42"/>
  <c r="G35" i="42"/>
  <c r="N22" i="42"/>
  <c r="UV14" i="55"/>
  <c r="UB14" i="55"/>
  <c r="SQ14" i="55"/>
  <c r="SK11" i="55"/>
  <c r="RO15" i="55"/>
  <c r="RC11" i="55"/>
  <c r="QK14" i="55"/>
  <c r="QE11" i="55"/>
  <c r="OR14" i="55"/>
  <c r="NI15" i="55"/>
  <c r="NE11" i="55"/>
  <c r="AJ22" i="33"/>
  <c r="AC35" i="33"/>
  <c r="MN15" i="55"/>
  <c r="Q36" i="32"/>
  <c r="LA14" i="55"/>
  <c r="KH15" i="55"/>
  <c r="T36" i="29"/>
  <c r="J35" i="29"/>
  <c r="J36" i="29"/>
  <c r="Q22" i="29"/>
  <c r="JE11" i="55"/>
  <c r="HT14" i="55"/>
  <c r="GX11" i="55"/>
  <c r="FJ14" i="55"/>
  <c r="EF15" i="55"/>
  <c r="EC11" i="55"/>
  <c r="DH15" i="55"/>
  <c r="DE11" i="55"/>
  <c r="CB14" i="55"/>
  <c r="G37" i="62"/>
  <c r="AD36" i="42"/>
  <c r="AD35" i="42"/>
  <c r="VV11" i="55"/>
  <c r="UN15" i="55"/>
  <c r="L35" i="40"/>
  <c r="UB15" i="55"/>
  <c r="SX14" i="55"/>
  <c r="RU14" i="55"/>
  <c r="RR11" i="55"/>
  <c r="PN15" i="55"/>
  <c r="QL11" i="55"/>
  <c r="OZ15" i="55"/>
  <c r="M40" i="35"/>
  <c r="NP15" i="55"/>
  <c r="MS14" i="55"/>
  <c r="MM11" i="55"/>
  <c r="LY15" i="55"/>
  <c r="JO14" i="55"/>
  <c r="JL11" i="55"/>
  <c r="HS14" i="55"/>
  <c r="HP11" i="55"/>
  <c r="HE11" i="55"/>
  <c r="FY14" i="55"/>
  <c r="FW11" i="55"/>
  <c r="DV14" i="55"/>
  <c r="DG15" i="55"/>
  <c r="M35" i="19"/>
  <c r="VY14" i="55"/>
  <c r="TB14" i="55"/>
  <c r="TG11" i="55"/>
  <c r="RY14" i="55"/>
  <c r="QV14" i="55"/>
  <c r="QS11" i="55"/>
  <c r="PS14" i="55"/>
  <c r="OY15" i="55"/>
  <c r="NG15" i="55"/>
  <c r="H36" i="33"/>
  <c r="MD15" i="55"/>
  <c r="NB11" i="55"/>
  <c r="KZ15" i="55"/>
  <c r="J36" i="31"/>
  <c r="JV14" i="55"/>
  <c r="JF14" i="55"/>
  <c r="JC11" i="55"/>
  <c r="II15" i="55"/>
  <c r="GI14" i="55"/>
  <c r="GF11" i="55"/>
  <c r="FI15" i="55"/>
  <c r="FF11" i="55"/>
  <c r="EY11" i="55"/>
  <c r="CW14" i="55"/>
  <c r="CA15" i="55"/>
  <c r="VU11" i="55"/>
  <c r="VP15" i="55"/>
  <c r="VI14" i="55"/>
  <c r="TY14" i="55"/>
  <c r="SV14" i="55"/>
  <c r="SX11" i="55"/>
  <c r="RC14" i="55"/>
  <c r="QH14" i="55"/>
  <c r="QB11" i="55"/>
  <c r="G36" i="36"/>
  <c r="N22" i="36"/>
  <c r="G35" i="36"/>
  <c r="PE14" i="55"/>
  <c r="OC14" i="55"/>
  <c r="MI14" i="55"/>
  <c r="MC11" i="55"/>
  <c r="LN14" i="55"/>
  <c r="AA22" i="31"/>
  <c r="KC14" i="55"/>
  <c r="JW11" i="55"/>
  <c r="JN15" i="55"/>
  <c r="JJ11" i="55"/>
  <c r="HQ14" i="55"/>
  <c r="HG15" i="55"/>
  <c r="HC11" i="55"/>
  <c r="FX15" i="55"/>
  <c r="FU11" i="55"/>
  <c r="EP11" i="55"/>
  <c r="DT14" i="55"/>
  <c r="CG14" i="55"/>
  <c r="VO14" i="55"/>
  <c r="VS11" i="55"/>
  <c r="US15" i="55"/>
  <c r="UO11" i="55"/>
  <c r="UC11" i="55"/>
  <c r="SG15" i="55"/>
  <c r="M36" i="38"/>
  <c r="RS15" i="55"/>
  <c r="RO11" i="55"/>
  <c r="QI15" i="55"/>
  <c r="AC22" i="36"/>
  <c r="V35" i="36"/>
  <c r="PD14" i="55"/>
  <c r="NT14" i="55"/>
  <c r="MP14" i="55"/>
  <c r="MJ11" i="55"/>
  <c r="AH22" i="32"/>
  <c r="LN15" i="55"/>
  <c r="LJ11" i="55"/>
  <c r="Z22" i="31"/>
  <c r="KJ14" i="55"/>
  <c r="KL11" i="55"/>
  <c r="IW15" i="55"/>
  <c r="IK11" i="55"/>
  <c r="GP15" i="55"/>
  <c r="FF14" i="55"/>
  <c r="EQ14" i="55"/>
  <c r="DT15" i="55"/>
  <c r="DQ11" i="55"/>
  <c r="CO15" i="55"/>
  <c r="CL11" i="55"/>
  <c r="VX13" i="55"/>
  <c r="G35" i="33"/>
  <c r="M35" i="25"/>
  <c r="H35" i="19"/>
  <c r="BZ15" i="55"/>
  <c r="BD15" i="55"/>
  <c r="AE15" i="55"/>
  <c r="AB11" i="55"/>
  <c r="S36" i="42"/>
  <c r="IR13" i="55"/>
  <c r="X22" i="13"/>
  <c r="Q35" i="13"/>
  <c r="BK15" i="55"/>
  <c r="AW11" i="55"/>
  <c r="AD15" i="55"/>
  <c r="AA11" i="55"/>
  <c r="S36" i="25"/>
  <c r="GR13" i="55"/>
  <c r="AG35" i="22"/>
  <c r="I35" i="22"/>
  <c r="O35" i="20"/>
  <c r="AD35" i="19"/>
  <c r="BB14" i="55"/>
  <c r="E15" i="55"/>
  <c r="AA36" i="27"/>
  <c r="K36" i="27"/>
  <c r="GQ13" i="55"/>
  <c r="AF35" i="22"/>
  <c r="H35" i="22"/>
  <c r="BM12" i="55"/>
  <c r="G39" i="13"/>
  <c r="S14" i="55"/>
  <c r="Q11" i="55"/>
  <c r="G36" i="37"/>
  <c r="I36" i="25"/>
  <c r="CD15" i="55"/>
  <c r="AR15" i="55"/>
  <c r="C15" i="55"/>
  <c r="X36" i="25"/>
  <c r="P35" i="25"/>
  <c r="FG12" i="55"/>
  <c r="N39" i="22"/>
  <c r="T35" i="20"/>
  <c r="AA35" i="19"/>
  <c r="AO14" i="55"/>
  <c r="J15" i="55"/>
  <c r="G11" i="55"/>
  <c r="P36" i="27"/>
  <c r="AE36" i="25"/>
  <c r="HD13" i="55"/>
  <c r="P36" i="23"/>
  <c r="H35" i="23"/>
  <c r="AI35" i="20"/>
  <c r="K35" i="20"/>
  <c r="R35" i="19"/>
  <c r="AX14" i="55"/>
  <c r="X14" i="55"/>
  <c r="VQ12" i="55"/>
  <c r="M40" i="42"/>
  <c r="AE35" i="27"/>
  <c r="AE35" i="23"/>
  <c r="W36" i="23"/>
  <c r="AB35" i="22"/>
  <c r="AI35" i="13"/>
  <c r="K35" i="13"/>
  <c r="AO15" i="55"/>
  <c r="O14" i="55"/>
  <c r="M11" i="55"/>
  <c r="R22" i="59"/>
  <c r="Q22" i="59"/>
  <c r="G36" i="59"/>
  <c r="P35" i="59"/>
  <c r="P36" i="59"/>
  <c r="J8" i="46"/>
  <c r="O22" i="59"/>
  <c r="N22" i="59"/>
  <c r="L36" i="59"/>
  <c r="L35" i="59"/>
  <c r="L40" i="59" s="1"/>
  <c r="K35" i="59"/>
  <c r="K36" i="59"/>
  <c r="J35" i="59"/>
  <c r="J36" i="59"/>
  <c r="I40" i="59"/>
  <c r="H36" i="59"/>
  <c r="H35" i="59"/>
  <c r="G40" i="59"/>
  <c r="J8" i="54"/>
  <c r="AJ22" i="58"/>
  <c r="AI22" i="58"/>
  <c r="AH35" i="58"/>
  <c r="AH36" i="58"/>
  <c r="AG36" i="58"/>
  <c r="AG35" i="58"/>
  <c r="O11" i="51"/>
  <c r="O11" i="46"/>
  <c r="M12" i="54"/>
  <c r="M11" i="51"/>
  <c r="M11" i="46"/>
  <c r="M12" i="51"/>
  <c r="M12" i="46"/>
  <c r="O14" i="54"/>
  <c r="O13" i="46"/>
  <c r="O13" i="51"/>
  <c r="O11" i="54"/>
  <c r="O10" i="51"/>
  <c r="O9" i="46"/>
  <c r="M9" i="51"/>
  <c r="M11" i="54"/>
  <c r="M10" i="51"/>
  <c r="M9" i="46"/>
  <c r="N15" i="75"/>
  <c r="AA22" i="58"/>
  <c r="T35" i="58"/>
  <c r="AD35" i="58"/>
  <c r="AD36" i="58"/>
  <c r="Y40" i="58"/>
  <c r="AC22" i="58"/>
  <c r="AF35" i="58"/>
  <c r="AF36" i="58"/>
  <c r="AB22" i="58"/>
  <c r="Z22" i="58"/>
  <c r="AE35" i="58"/>
  <c r="AE36" i="58"/>
  <c r="P15" i="75" l="1"/>
  <c r="V39" i="13"/>
  <c r="I40" i="32"/>
  <c r="V40" i="27"/>
  <c r="AI39" i="22"/>
  <c r="W35" i="29"/>
  <c r="DI12" i="55"/>
  <c r="N37" i="63"/>
  <c r="J40" i="38"/>
  <c r="M40" i="38"/>
  <c r="VM12" i="55"/>
  <c r="T35" i="29"/>
  <c r="KD12" i="55" s="1"/>
  <c r="U36" i="37"/>
  <c r="T36" i="32"/>
  <c r="P36" i="35"/>
  <c r="UG12" i="55"/>
  <c r="H40" i="36"/>
  <c r="DA12" i="55"/>
  <c r="S35" i="40"/>
  <c r="AH36" i="64"/>
  <c r="AH39" i="64" s="1"/>
  <c r="Y35" i="43"/>
  <c r="XE12" i="55" s="1"/>
  <c r="U35" i="27"/>
  <c r="AE37" i="62"/>
  <c r="AF36" i="35"/>
  <c r="PH13" i="55" s="1"/>
  <c r="KT13" i="55"/>
  <c r="AG37" i="65"/>
  <c r="AE36" i="62"/>
  <c r="AF35" i="35"/>
  <c r="PH12" i="55" s="1"/>
  <c r="AG36" i="65"/>
  <c r="U35" i="37"/>
  <c r="RF12" i="55" s="1"/>
  <c r="P35" i="60"/>
  <c r="WC13" i="55"/>
  <c r="WC12" i="55"/>
  <c r="AE37" i="63"/>
  <c r="U40" i="23"/>
  <c r="OK13" i="55"/>
  <c r="T35" i="32"/>
  <c r="AE36" i="63"/>
  <c r="AH36" i="59"/>
  <c r="AE35" i="60"/>
  <c r="H40" i="42"/>
  <c r="VL18" i="55" s="1"/>
  <c r="AH35" i="59"/>
  <c r="U36" i="31"/>
  <c r="LI13" i="55" s="1"/>
  <c r="AJ36" i="61"/>
  <c r="U35" i="31"/>
  <c r="AD39" i="20"/>
  <c r="X36" i="58"/>
  <c r="AJ35" i="61"/>
  <c r="AJ40" i="61" s="1"/>
  <c r="AF36" i="38"/>
  <c r="AA35" i="33"/>
  <c r="AJ36" i="37"/>
  <c r="AF35" i="38"/>
  <c r="AF40" i="38" s="1"/>
  <c r="X35" i="58"/>
  <c r="M13" i="46"/>
  <c r="N13" i="79"/>
  <c r="M13" i="51"/>
  <c r="M14" i="54"/>
  <c r="W36" i="37"/>
  <c r="J40" i="43"/>
  <c r="WP18" i="55" s="1"/>
  <c r="AH36" i="61"/>
  <c r="AH36" i="33"/>
  <c r="OE13" i="55" s="1"/>
  <c r="AE36" i="38"/>
  <c r="SU13" i="55" s="1"/>
  <c r="DY12" i="55"/>
  <c r="AH35" i="33"/>
  <c r="OE12" i="55" s="1"/>
  <c r="AE35" i="38"/>
  <c r="AI37" i="63"/>
  <c r="W35" i="37"/>
  <c r="RH12" i="55" s="1"/>
  <c r="AI36" i="63"/>
  <c r="N13" i="75"/>
  <c r="AF35" i="32"/>
  <c r="AF35" i="59"/>
  <c r="AH35" i="61"/>
  <c r="WM13" i="55"/>
  <c r="HI12" i="55"/>
  <c r="T36" i="62"/>
  <c r="AB35" i="61"/>
  <c r="KT12" i="55"/>
  <c r="AD40" i="27"/>
  <c r="J39" i="20"/>
  <c r="I40" i="36"/>
  <c r="T37" i="62"/>
  <c r="N13" i="80"/>
  <c r="AC31" i="80"/>
  <c r="FH12" i="55"/>
  <c r="N12" i="55"/>
  <c r="G40" i="40"/>
  <c r="UF18" i="55" s="1"/>
  <c r="O35" i="36"/>
  <c r="PV12" i="55" s="1"/>
  <c r="AJ37" i="65"/>
  <c r="V36" i="63"/>
  <c r="U35" i="61"/>
  <c r="AF36" i="29"/>
  <c r="AG36" i="59"/>
  <c r="O36" i="36"/>
  <c r="PV13" i="55" s="1"/>
  <c r="P40" i="42"/>
  <c r="VT18" i="55" s="1"/>
  <c r="AI36" i="65"/>
  <c r="AI39" i="65" s="1"/>
  <c r="Y36" i="39"/>
  <c r="TS13" i="55" s="1"/>
  <c r="V37" i="63"/>
  <c r="U36" i="61"/>
  <c r="VV13" i="55"/>
  <c r="AI36" i="33"/>
  <c r="OF13" i="55" s="1"/>
  <c r="V36" i="40"/>
  <c r="Q40" i="38"/>
  <c r="AI37" i="65"/>
  <c r="Y35" i="39"/>
  <c r="AB37" i="65"/>
  <c r="AJ36" i="59"/>
  <c r="X36" i="66"/>
  <c r="AI35" i="33"/>
  <c r="OF12" i="55" s="1"/>
  <c r="V35" i="40"/>
  <c r="UU12" i="55" s="1"/>
  <c r="Y40" i="42"/>
  <c r="WC18" i="55" s="1"/>
  <c r="H40" i="40"/>
  <c r="UG18" i="55" s="1"/>
  <c r="AG36" i="39"/>
  <c r="UA13" i="55" s="1"/>
  <c r="AC37" i="66"/>
  <c r="AG35" i="59"/>
  <c r="AF35" i="29"/>
  <c r="KP12" i="55" s="1"/>
  <c r="AB36" i="65"/>
  <c r="AB36" i="39"/>
  <c r="TV13" i="55" s="1"/>
  <c r="AA36" i="43"/>
  <c r="AG35" i="39"/>
  <c r="UA12" i="55" s="1"/>
  <c r="AC36" i="66"/>
  <c r="AA30" i="80"/>
  <c r="RF13" i="55"/>
  <c r="Z37" i="68"/>
  <c r="O36" i="33"/>
  <c r="LB12" i="55"/>
  <c r="S37" i="62"/>
  <c r="Z36" i="68"/>
  <c r="AI36" i="38"/>
  <c r="AA35" i="36"/>
  <c r="QH12" i="55" s="1"/>
  <c r="P40" i="60"/>
  <c r="S39" i="22"/>
  <c r="FL18" i="55" s="1"/>
  <c r="R40" i="25"/>
  <c r="W37" i="62"/>
  <c r="Y37" i="65"/>
  <c r="Y36" i="65"/>
  <c r="I39" i="66"/>
  <c r="K39" i="22"/>
  <c r="FD18" i="55" s="1"/>
  <c r="AD36" i="33"/>
  <c r="R36" i="29"/>
  <c r="KB13" i="55" s="1"/>
  <c r="N37" i="66"/>
  <c r="W35" i="40"/>
  <c r="W40" i="40" s="1"/>
  <c r="AD35" i="33"/>
  <c r="AD40" i="33" s="1"/>
  <c r="R35" i="29"/>
  <c r="R40" i="29" s="1"/>
  <c r="AE39" i="22"/>
  <c r="N36" i="66"/>
  <c r="Q37" i="65"/>
  <c r="W36" i="40"/>
  <c r="M39" i="64"/>
  <c r="AB35" i="39"/>
  <c r="TV12" i="55" s="1"/>
  <c r="Q36" i="65"/>
  <c r="O35" i="33"/>
  <c r="N35" i="58"/>
  <c r="T36" i="35"/>
  <c r="OV13" i="55" s="1"/>
  <c r="S36" i="62"/>
  <c r="X36" i="35"/>
  <c r="OZ13" i="55" s="1"/>
  <c r="Q40" i="25"/>
  <c r="T35" i="35"/>
  <c r="I39" i="2"/>
  <c r="F18" i="55" s="1"/>
  <c r="W39" i="22"/>
  <c r="FP18" i="55" s="1"/>
  <c r="AE36" i="64"/>
  <c r="AA37" i="62"/>
  <c r="X35" i="35"/>
  <c r="OZ12" i="55" s="1"/>
  <c r="AJ37" i="64"/>
  <c r="W36" i="63"/>
  <c r="W41" i="63" s="1"/>
  <c r="AA36" i="62"/>
  <c r="AE35" i="29"/>
  <c r="KO12" i="55" s="1"/>
  <c r="AJ36" i="64"/>
  <c r="R40" i="23"/>
  <c r="AB36" i="37"/>
  <c r="AE36" i="29"/>
  <c r="U35" i="58"/>
  <c r="AB35" i="37"/>
  <c r="RM12" i="55" s="1"/>
  <c r="U36" i="58"/>
  <c r="AJ40" i="29"/>
  <c r="KT18" i="55" s="1"/>
  <c r="R39" i="20"/>
  <c r="N40" i="31"/>
  <c r="LB18" i="55" s="1"/>
  <c r="R35" i="35"/>
  <c r="OT12" i="55" s="1"/>
  <c r="AI35" i="38"/>
  <c r="SY12" i="55" s="1"/>
  <c r="AA36" i="36"/>
  <c r="AG37" i="64"/>
  <c r="AG36" i="64"/>
  <c r="AJ35" i="37"/>
  <c r="RU12" i="55" s="1"/>
  <c r="CS12" i="55"/>
  <c r="X36" i="68"/>
  <c r="X39" i="68" s="1"/>
  <c r="AC36" i="31"/>
  <c r="LQ13" i="55" s="1"/>
  <c r="N39" i="20"/>
  <c r="S36" i="65"/>
  <c r="AC35" i="31"/>
  <c r="J39" i="65"/>
  <c r="AC35" i="37"/>
  <c r="M40" i="32"/>
  <c r="MF18" i="55" s="1"/>
  <c r="R40" i="27"/>
  <c r="IW18" i="55" s="1"/>
  <c r="N40" i="37"/>
  <c r="QY18" i="55" s="1"/>
  <c r="Z36" i="59"/>
  <c r="X37" i="68"/>
  <c r="J39" i="13"/>
  <c r="BP18" i="55" s="1"/>
  <c r="V36" i="66"/>
  <c r="AC36" i="37"/>
  <c r="RN13" i="55" s="1"/>
  <c r="P36" i="36"/>
  <c r="S37" i="65"/>
  <c r="X36" i="32"/>
  <c r="AA36" i="40"/>
  <c r="UZ13" i="55" s="1"/>
  <c r="P35" i="36"/>
  <c r="PW12" i="55" s="1"/>
  <c r="AG36" i="31"/>
  <c r="AH39" i="20"/>
  <c r="EW18" i="55" s="1"/>
  <c r="Z35" i="59"/>
  <c r="X35" i="32"/>
  <c r="MQ12" i="55" s="1"/>
  <c r="AA35" i="40"/>
  <c r="Q36" i="31"/>
  <c r="LE13" i="55" s="1"/>
  <c r="AG35" i="31"/>
  <c r="LU12" i="55" s="1"/>
  <c r="S36" i="29"/>
  <c r="Q35" i="31"/>
  <c r="LE12" i="55" s="1"/>
  <c r="S35" i="29"/>
  <c r="V37" i="66"/>
  <c r="J8" i="79"/>
  <c r="J8" i="80"/>
  <c r="K22" i="80"/>
  <c r="K21" i="80"/>
  <c r="M22" i="80"/>
  <c r="M21" i="80"/>
  <c r="K21" i="79"/>
  <c r="K20" i="80"/>
  <c r="M21" i="79"/>
  <c r="M20" i="80"/>
  <c r="N14" i="79"/>
  <c r="N14" i="80"/>
  <c r="AB41" i="63"/>
  <c r="PS12" i="55"/>
  <c r="MF13" i="55"/>
  <c r="AG35" i="20"/>
  <c r="EV12" i="55" s="1"/>
  <c r="IS12" i="55"/>
  <c r="X36" i="60"/>
  <c r="AF36" i="66"/>
  <c r="AC37" i="68"/>
  <c r="R35" i="60"/>
  <c r="R40" i="60" s="1"/>
  <c r="Z39" i="13"/>
  <c r="AC36" i="27"/>
  <c r="AC36" i="68"/>
  <c r="AH39" i="13"/>
  <c r="CN18" i="55" s="1"/>
  <c r="AE35" i="37"/>
  <c r="AE40" i="37" s="1"/>
  <c r="AI36" i="29"/>
  <c r="N36" i="60"/>
  <c r="AH40" i="42"/>
  <c r="WL18" i="55" s="1"/>
  <c r="AF37" i="66"/>
  <c r="AI35" i="29"/>
  <c r="W36" i="33"/>
  <c r="AH36" i="60"/>
  <c r="AH35" i="22"/>
  <c r="N35" i="60"/>
  <c r="AI37" i="62"/>
  <c r="L39" i="68"/>
  <c r="AB36" i="31"/>
  <c r="W35" i="33"/>
  <c r="NT12" i="55" s="1"/>
  <c r="Z37" i="66"/>
  <c r="AH35" i="60"/>
  <c r="AI36" i="62"/>
  <c r="T36" i="58"/>
  <c r="Q37" i="62"/>
  <c r="Q36" i="62"/>
  <c r="AB35" i="31"/>
  <c r="Z36" i="66"/>
  <c r="Z39" i="66" s="1"/>
  <c r="JA13" i="55"/>
  <c r="AA36" i="33"/>
  <c r="NX13" i="55" s="1"/>
  <c r="W36" i="64"/>
  <c r="W39" i="64" s="1"/>
  <c r="X37" i="66"/>
  <c r="AJ35" i="59"/>
  <c r="S36" i="58"/>
  <c r="S35" i="58"/>
  <c r="N37" i="68"/>
  <c r="Z37" i="62"/>
  <c r="AC39" i="19"/>
  <c r="TD13" i="55"/>
  <c r="NI12" i="55"/>
  <c r="M40" i="29"/>
  <c r="JW18" i="55" s="1"/>
  <c r="X36" i="39"/>
  <c r="TR13" i="55" s="1"/>
  <c r="I40" i="35"/>
  <c r="OK18" i="55" s="1"/>
  <c r="AA35" i="43"/>
  <c r="S36" i="38"/>
  <c r="SI13" i="55" s="1"/>
  <c r="V36" i="36"/>
  <c r="N36" i="68"/>
  <c r="X35" i="39"/>
  <c r="AE36" i="35"/>
  <c r="AE35" i="36"/>
  <c r="QL12" i="55" s="1"/>
  <c r="O37" i="64"/>
  <c r="R36" i="60"/>
  <c r="AE35" i="35"/>
  <c r="AE36" i="36"/>
  <c r="QL13" i="55" s="1"/>
  <c r="AH40" i="23"/>
  <c r="HF18" i="55" s="1"/>
  <c r="AI36" i="67"/>
  <c r="X36" i="29"/>
  <c r="Z36" i="62"/>
  <c r="X35" i="59"/>
  <c r="X40" i="59" s="1"/>
  <c r="P35" i="35"/>
  <c r="L40" i="33"/>
  <c r="NI18" i="55" s="1"/>
  <c r="HF12" i="55"/>
  <c r="Y36" i="33"/>
  <c r="AC36" i="33"/>
  <c r="NZ13" i="55" s="1"/>
  <c r="X36" i="59"/>
  <c r="AH36" i="62"/>
  <c r="W35" i="35"/>
  <c r="OY12" i="55" s="1"/>
  <c r="Y35" i="33"/>
  <c r="Y40" i="33" s="1"/>
  <c r="AA27" i="75"/>
  <c r="AC26" i="75"/>
  <c r="AC26" i="79"/>
  <c r="AA26" i="79"/>
  <c r="AC27" i="79"/>
  <c r="AA27" i="79"/>
  <c r="M40" i="60"/>
  <c r="H33" i="76"/>
  <c r="H32" i="76"/>
  <c r="J32" i="76"/>
  <c r="J33" i="76"/>
  <c r="L32" i="76"/>
  <c r="L33" i="76"/>
  <c r="T37" i="63"/>
  <c r="R37" i="64"/>
  <c r="W37" i="63"/>
  <c r="R36" i="64"/>
  <c r="R39" i="64" s="1"/>
  <c r="AJ36" i="63"/>
  <c r="AJ41" i="63" s="1"/>
  <c r="T36" i="63"/>
  <c r="AJ37" i="63"/>
  <c r="DE12" i="55"/>
  <c r="AH40" i="25"/>
  <c r="M37" i="66"/>
  <c r="AA36" i="66"/>
  <c r="Z40" i="27"/>
  <c r="JE18" i="55" s="1"/>
  <c r="X40" i="58"/>
  <c r="AA37" i="66"/>
  <c r="T35" i="39"/>
  <c r="Z39" i="20"/>
  <c r="EO18" i="55" s="1"/>
  <c r="Y37" i="64"/>
  <c r="V36" i="58"/>
  <c r="AA36" i="29"/>
  <c r="KK13" i="55" s="1"/>
  <c r="O35" i="29"/>
  <c r="AJ35" i="35"/>
  <c r="Y36" i="64"/>
  <c r="AI39" i="1"/>
  <c r="BK18" i="55" s="1"/>
  <c r="V40" i="23"/>
  <c r="X35" i="60"/>
  <c r="U39" i="19"/>
  <c r="P36" i="39"/>
  <c r="T36" i="39"/>
  <c r="TN13" i="55" s="1"/>
  <c r="X36" i="38"/>
  <c r="SN13" i="55" s="1"/>
  <c r="V35" i="58"/>
  <c r="AF36" i="36"/>
  <c r="QM13" i="55" s="1"/>
  <c r="P35" i="39"/>
  <c r="O36" i="29"/>
  <c r="JY13" i="55" s="1"/>
  <c r="PP13" i="55"/>
  <c r="X35" i="38"/>
  <c r="I40" i="29"/>
  <c r="K21" i="75"/>
  <c r="L39" i="67"/>
  <c r="I8" i="51"/>
  <c r="J8" i="75"/>
  <c r="M21" i="75"/>
  <c r="M14" i="46"/>
  <c r="N14" i="75"/>
  <c r="SW13" i="55"/>
  <c r="AF36" i="68"/>
  <c r="AD36" i="36"/>
  <c r="O36" i="64"/>
  <c r="WK13" i="55"/>
  <c r="S35" i="38"/>
  <c r="S40" i="38" s="1"/>
  <c r="AG36" i="40"/>
  <c r="Y36" i="37"/>
  <c r="RJ13" i="55" s="1"/>
  <c r="AA39" i="22"/>
  <c r="FT18" i="55" s="1"/>
  <c r="AF37" i="68"/>
  <c r="AJ36" i="31"/>
  <c r="IS13" i="55"/>
  <c r="Y35" i="37"/>
  <c r="AJ35" i="36"/>
  <c r="QQ12" i="55" s="1"/>
  <c r="AF35" i="19"/>
  <c r="I40" i="60"/>
  <c r="AE35" i="61"/>
  <c r="Y39" i="2"/>
  <c r="V18" i="55" s="1"/>
  <c r="AJ36" i="36"/>
  <c r="AK36" i="27"/>
  <c r="JP13" i="55" s="1"/>
  <c r="AK40" i="27"/>
  <c r="AE36" i="61"/>
  <c r="AG36" i="43"/>
  <c r="T40" i="29"/>
  <c r="KD18" i="55" s="1"/>
  <c r="S36" i="36"/>
  <c r="PZ13" i="55" s="1"/>
  <c r="Y37" i="62"/>
  <c r="AG35" i="43"/>
  <c r="XM12" i="55" s="1"/>
  <c r="O36" i="43"/>
  <c r="WU13" i="55" s="1"/>
  <c r="AF35" i="60"/>
  <c r="S35" i="36"/>
  <c r="Y36" i="62"/>
  <c r="O35" i="43"/>
  <c r="AG35" i="40"/>
  <c r="VF12" i="55" s="1"/>
  <c r="AB36" i="36"/>
  <c r="QI13" i="55" s="1"/>
  <c r="MV12" i="55"/>
  <c r="AC40" i="32"/>
  <c r="MV18" i="55" s="1"/>
  <c r="AG40" i="32"/>
  <c r="MZ18" i="55" s="1"/>
  <c r="MZ12" i="55"/>
  <c r="PT12" i="55"/>
  <c r="AD12" i="55"/>
  <c r="EK12" i="55"/>
  <c r="JV12" i="55"/>
  <c r="S37" i="68"/>
  <c r="AB35" i="36"/>
  <c r="AB36" i="59"/>
  <c r="Z35" i="35"/>
  <c r="PB12" i="55" s="1"/>
  <c r="AC36" i="61"/>
  <c r="AA36" i="38"/>
  <c r="SQ13" i="55" s="1"/>
  <c r="MC13" i="55"/>
  <c r="M40" i="37"/>
  <c r="S36" i="68"/>
  <c r="S39" i="68" s="1"/>
  <c r="AC36" i="32"/>
  <c r="AB35" i="59"/>
  <c r="AB40" i="59" s="1"/>
  <c r="AE37" i="65"/>
  <c r="Z36" i="35"/>
  <c r="PB13" i="55" s="1"/>
  <c r="M36" i="66"/>
  <c r="AC35" i="27"/>
  <c r="JH12" i="55" s="1"/>
  <c r="AE36" i="65"/>
  <c r="O36" i="68"/>
  <c r="WK12" i="55"/>
  <c r="T40" i="42"/>
  <c r="AI36" i="32"/>
  <c r="M40" i="36"/>
  <c r="PT18" i="55" s="1"/>
  <c r="O37" i="68"/>
  <c r="AG39" i="2"/>
  <c r="AD18" i="55" s="1"/>
  <c r="V39" i="20"/>
  <c r="L40" i="29"/>
  <c r="JV18" i="55" s="1"/>
  <c r="AG36" i="37"/>
  <c r="AF35" i="36"/>
  <c r="AA35" i="38"/>
  <c r="AG35" i="37"/>
  <c r="Q35" i="32"/>
  <c r="MJ12" i="55" s="1"/>
  <c r="H41" i="62"/>
  <c r="N36" i="63"/>
  <c r="N41" i="63" s="1"/>
  <c r="Q36" i="37"/>
  <c r="AJ36" i="60"/>
  <c r="AA36" i="32"/>
  <c r="MT13" i="55" s="1"/>
  <c r="AH37" i="63"/>
  <c r="Q35" i="37"/>
  <c r="X35" i="19"/>
  <c r="DH12" i="55" s="1"/>
  <c r="S36" i="40"/>
  <c r="UR13" i="55" s="1"/>
  <c r="HM12" i="55"/>
  <c r="TE12" i="55"/>
  <c r="AG39" i="19"/>
  <c r="DQ18" i="55" s="1"/>
  <c r="P35" i="19"/>
  <c r="CZ12" i="55" s="1"/>
  <c r="X36" i="37"/>
  <c r="S36" i="33"/>
  <c r="R37" i="66"/>
  <c r="AB36" i="35"/>
  <c r="S35" i="33"/>
  <c r="M41" i="63"/>
  <c r="Z37" i="63"/>
  <c r="R36" i="66"/>
  <c r="AB35" i="35"/>
  <c r="S36" i="43"/>
  <c r="WY13" i="55" s="1"/>
  <c r="AF36" i="39"/>
  <c r="TZ13" i="55" s="1"/>
  <c r="Z36" i="63"/>
  <c r="S35" i="43"/>
  <c r="WY12" i="55" s="1"/>
  <c r="AF35" i="39"/>
  <c r="AF40" i="39" s="1"/>
  <c r="AK36" i="31"/>
  <c r="LY13" i="55" s="1"/>
  <c r="AD36" i="63"/>
  <c r="V36" i="61"/>
  <c r="AA35" i="32"/>
  <c r="MT12" i="55" s="1"/>
  <c r="AJ35" i="60"/>
  <c r="AD37" i="63"/>
  <c r="V35" i="61"/>
  <c r="V40" i="61" s="1"/>
  <c r="AG35" i="61"/>
  <c r="AG36" i="61"/>
  <c r="IC12" i="55"/>
  <c r="Y35" i="40"/>
  <c r="UX12" i="55" s="1"/>
  <c r="AD40" i="25"/>
  <c r="Y39" i="67"/>
  <c r="O36" i="61"/>
  <c r="Y36" i="59"/>
  <c r="O35" i="61"/>
  <c r="Q36" i="39"/>
  <c r="TK13" i="55" s="1"/>
  <c r="Y36" i="40"/>
  <c r="UX13" i="55" s="1"/>
  <c r="Z40" i="23"/>
  <c r="GX18" i="55" s="1"/>
  <c r="R37" i="68"/>
  <c r="Q35" i="39"/>
  <c r="TK12" i="55" s="1"/>
  <c r="AB36" i="62"/>
  <c r="AB37" i="62"/>
  <c r="P37" i="65"/>
  <c r="R36" i="68"/>
  <c r="Y35" i="59"/>
  <c r="P36" i="65"/>
  <c r="Q36" i="33"/>
  <c r="NN13" i="55" s="1"/>
  <c r="P36" i="32"/>
  <c r="AC35" i="61"/>
  <c r="AC40" i="61" s="1"/>
  <c r="M39" i="65"/>
  <c r="P35" i="29"/>
  <c r="Y35" i="38"/>
  <c r="AJ36" i="35"/>
  <c r="Q35" i="33"/>
  <c r="NN12" i="55" s="1"/>
  <c r="P35" i="32"/>
  <c r="MI12" i="55" s="1"/>
  <c r="AA35" i="29"/>
  <c r="AA37" i="65"/>
  <c r="AH37" i="62"/>
  <c r="N36" i="58"/>
  <c r="AF36" i="59"/>
  <c r="AD36" i="40"/>
  <c r="VC13" i="55" s="1"/>
  <c r="O36" i="32"/>
  <c r="AJ37" i="66"/>
  <c r="R35" i="22"/>
  <c r="Z37" i="64"/>
  <c r="AD35" i="40"/>
  <c r="O35" i="32"/>
  <c r="MH12" i="55" s="1"/>
  <c r="V36" i="68"/>
  <c r="AJ36" i="66"/>
  <c r="AD36" i="68"/>
  <c r="AD39" i="68" s="1"/>
  <c r="AC40" i="23"/>
  <c r="Z36" i="64"/>
  <c r="T35" i="36"/>
  <c r="X35" i="36"/>
  <c r="J40" i="32"/>
  <c r="W37" i="65"/>
  <c r="AD37" i="68"/>
  <c r="T36" i="36"/>
  <c r="Y36" i="31"/>
  <c r="LM13" i="55" s="1"/>
  <c r="W36" i="65"/>
  <c r="AG35" i="38"/>
  <c r="Y35" i="31"/>
  <c r="LM12" i="55" s="1"/>
  <c r="M40" i="59"/>
  <c r="I40" i="42"/>
  <c r="VM18" i="55" s="1"/>
  <c r="P36" i="29"/>
  <c r="X35" i="29"/>
  <c r="AG36" i="32"/>
  <c r="O36" i="60"/>
  <c r="AA36" i="65"/>
  <c r="M15" i="54"/>
  <c r="S36" i="31"/>
  <c r="LG13" i="55" s="1"/>
  <c r="KL12" i="55"/>
  <c r="T36" i="59"/>
  <c r="P36" i="68"/>
  <c r="P39" i="68" s="1"/>
  <c r="AE37" i="64"/>
  <c r="AB36" i="32"/>
  <c r="MU13" i="55" s="1"/>
  <c r="AB35" i="60"/>
  <c r="AG36" i="33"/>
  <c r="OD13" i="55" s="1"/>
  <c r="S35" i="31"/>
  <c r="LG12" i="55" s="1"/>
  <c r="T36" i="37"/>
  <c r="W36" i="43"/>
  <c r="Y40" i="25"/>
  <c r="IB18" i="55" s="1"/>
  <c r="AG35" i="33"/>
  <c r="AA36" i="35"/>
  <c r="T35" i="59"/>
  <c r="P37" i="68"/>
  <c r="T35" i="37"/>
  <c r="RE12" i="55" s="1"/>
  <c r="AB37" i="66"/>
  <c r="Y40" i="32"/>
  <c r="MR18" i="55" s="1"/>
  <c r="W35" i="43"/>
  <c r="XC12" i="55" s="1"/>
  <c r="AB36" i="60"/>
  <c r="X37" i="65"/>
  <c r="AA35" i="35"/>
  <c r="PC12" i="55" s="1"/>
  <c r="AI36" i="35"/>
  <c r="PK13" i="55" s="1"/>
  <c r="AB36" i="66"/>
  <c r="X36" i="65"/>
  <c r="X39" i="65" s="1"/>
  <c r="T36" i="31"/>
  <c r="LH13" i="55" s="1"/>
  <c r="Y37" i="63"/>
  <c r="AI35" i="35"/>
  <c r="PK12" i="55" s="1"/>
  <c r="T37" i="66"/>
  <c r="AF40" i="29"/>
  <c r="AD36" i="38"/>
  <c r="T35" i="31"/>
  <c r="LH12" i="55" s="1"/>
  <c r="AD35" i="38"/>
  <c r="AD40" i="38" s="1"/>
  <c r="Y36" i="63"/>
  <c r="T36" i="66"/>
  <c r="AE36" i="32"/>
  <c r="AG40" i="42"/>
  <c r="WK18" i="55" s="1"/>
  <c r="AI35" i="32"/>
  <c r="AI40" i="32" s="1"/>
  <c r="W36" i="35"/>
  <c r="OY13" i="55" s="1"/>
  <c r="AB35" i="32"/>
  <c r="MU12" i="55" s="1"/>
  <c r="AI37" i="67"/>
  <c r="AE35" i="32"/>
  <c r="Q36" i="64"/>
  <c r="Q39" i="64" s="1"/>
  <c r="AJ35" i="39"/>
  <c r="Y36" i="61"/>
  <c r="AJ36" i="39"/>
  <c r="UD13" i="55" s="1"/>
  <c r="Y35" i="61"/>
  <c r="AB36" i="61"/>
  <c r="AD35" i="36"/>
  <c r="QK12" i="55" s="1"/>
  <c r="AC36" i="59"/>
  <c r="AJ35" i="31"/>
  <c r="LX12" i="55" s="1"/>
  <c r="AH36" i="39"/>
  <c r="AH35" i="39"/>
  <c r="O35" i="35"/>
  <c r="OQ12" i="55" s="1"/>
  <c r="W36" i="32"/>
  <c r="O37" i="65"/>
  <c r="W35" i="32"/>
  <c r="O36" i="65"/>
  <c r="Q37" i="64"/>
  <c r="AC35" i="59"/>
  <c r="M14" i="51"/>
  <c r="O35" i="37"/>
  <c r="O40" i="37" s="1"/>
  <c r="AF35" i="43"/>
  <c r="AI37" i="66"/>
  <c r="O35" i="58"/>
  <c r="Q36" i="40"/>
  <c r="UP13" i="55" s="1"/>
  <c r="P35" i="37"/>
  <c r="RA12" i="55" s="1"/>
  <c r="AJ35" i="38"/>
  <c r="AJ36" i="38"/>
  <c r="O36" i="35"/>
  <c r="U35" i="32"/>
  <c r="U36" i="32"/>
  <c r="O36" i="40"/>
  <c r="O35" i="40"/>
  <c r="Z36" i="39"/>
  <c r="Z35" i="39"/>
  <c r="AE36" i="37"/>
  <c r="RP13" i="55" s="1"/>
  <c r="AK35" i="37"/>
  <c r="AK36" i="37"/>
  <c r="X36" i="43"/>
  <c r="XD13" i="55" s="1"/>
  <c r="W37" i="64"/>
  <c r="V37" i="68"/>
  <c r="P36" i="43"/>
  <c r="X35" i="43"/>
  <c r="XD12" i="55" s="1"/>
  <c r="AF36" i="37"/>
  <c r="P35" i="43"/>
  <c r="WV12" i="55" s="1"/>
  <c r="AB35" i="38"/>
  <c r="AB36" i="38"/>
  <c r="T36" i="38"/>
  <c r="T35" i="38"/>
  <c r="AE35" i="31"/>
  <c r="LS12" i="55" s="1"/>
  <c r="Z36" i="60"/>
  <c r="O36" i="58"/>
  <c r="Q35" i="40"/>
  <c r="UP12" i="55" s="1"/>
  <c r="AF35" i="37"/>
  <c r="RQ12" i="55" s="1"/>
  <c r="AE36" i="40"/>
  <c r="AE35" i="40"/>
  <c r="AE36" i="31"/>
  <c r="AF36" i="43"/>
  <c r="AI36" i="66"/>
  <c r="Z35" i="60"/>
  <c r="P36" i="37"/>
  <c r="RA13" i="55" s="1"/>
  <c r="R35" i="39"/>
  <c r="R36" i="39"/>
  <c r="VJ12" i="55"/>
  <c r="AK40" i="40"/>
  <c r="OH13" i="55"/>
  <c r="UE12" i="55"/>
  <c r="AK40" i="39"/>
  <c r="CO12" i="55"/>
  <c r="AI39" i="13"/>
  <c r="GF12" i="55"/>
  <c r="H40" i="23"/>
  <c r="QE13" i="55"/>
  <c r="WH13" i="55"/>
  <c r="JT12" i="55"/>
  <c r="J40" i="29"/>
  <c r="NZ12" i="55"/>
  <c r="AC40" i="33"/>
  <c r="PR13" i="55"/>
  <c r="O40" i="60"/>
  <c r="AE39" i="67"/>
  <c r="Q36" i="60"/>
  <c r="Q35" i="60"/>
  <c r="AA39" i="68"/>
  <c r="K18" i="55"/>
  <c r="DD12" i="55"/>
  <c r="T39" i="19"/>
  <c r="CK18" i="55"/>
  <c r="Q12" i="55"/>
  <c r="T39" i="2"/>
  <c r="EN12" i="55"/>
  <c r="Y39" i="20"/>
  <c r="GH12" i="55"/>
  <c r="J40" i="23"/>
  <c r="S36" i="39"/>
  <c r="S35" i="39"/>
  <c r="Q40" i="31"/>
  <c r="TP13" i="55"/>
  <c r="GB18" i="55"/>
  <c r="IK18" i="55"/>
  <c r="AG37" i="63"/>
  <c r="K41" i="62"/>
  <c r="XP12" i="55"/>
  <c r="AJ40" i="43"/>
  <c r="DS12" i="55"/>
  <c r="AI39" i="19"/>
  <c r="IN13" i="55"/>
  <c r="OP13" i="55"/>
  <c r="KJ13" i="55"/>
  <c r="KV12" i="55"/>
  <c r="H40" i="31"/>
  <c r="RX13" i="55"/>
  <c r="MB18" i="55"/>
  <c r="OV12" i="55"/>
  <c r="T40" i="35"/>
  <c r="PS18" i="55"/>
  <c r="H39" i="66"/>
  <c r="AG36" i="62"/>
  <c r="J39" i="68"/>
  <c r="AS18" i="55"/>
  <c r="HJ12" i="55"/>
  <c r="G40" i="25"/>
  <c r="J12" i="55"/>
  <c r="M39" i="2"/>
  <c r="BU18" i="55"/>
  <c r="JN13" i="55"/>
  <c r="IY13" i="55"/>
  <c r="HW12" i="55"/>
  <c r="T40" i="25"/>
  <c r="AQ18" i="55"/>
  <c r="MM13" i="55"/>
  <c r="AH36" i="29"/>
  <c r="Y36" i="35"/>
  <c r="Y35" i="35"/>
  <c r="Q35" i="36"/>
  <c r="Q36" i="36"/>
  <c r="P35" i="40"/>
  <c r="P36" i="40"/>
  <c r="P36" i="31"/>
  <c r="OB12" i="55"/>
  <c r="AE40" i="33"/>
  <c r="AA37" i="64"/>
  <c r="AA36" i="64"/>
  <c r="P39" i="67"/>
  <c r="P37" i="64"/>
  <c r="AJ37" i="67"/>
  <c r="AJ36" i="67"/>
  <c r="HD12" i="55"/>
  <c r="AF40" i="23"/>
  <c r="DL12" i="55"/>
  <c r="AB39" i="19"/>
  <c r="GZ12" i="55"/>
  <c r="AB40" i="23"/>
  <c r="CM12" i="55"/>
  <c r="AG39" i="13"/>
  <c r="VO13" i="55"/>
  <c r="V35" i="29"/>
  <c r="R36" i="36"/>
  <c r="UD12" i="55"/>
  <c r="U35" i="39"/>
  <c r="PL12" i="55"/>
  <c r="AJ40" i="35"/>
  <c r="AE37" i="66"/>
  <c r="AE36" i="66"/>
  <c r="N37" i="64"/>
  <c r="AH35" i="43"/>
  <c r="AH36" i="43"/>
  <c r="BE18" i="55"/>
  <c r="BL18" i="55"/>
  <c r="FM12" i="55"/>
  <c r="T39" i="22"/>
  <c r="EA12" i="55"/>
  <c r="L39" i="20"/>
  <c r="IV12" i="55"/>
  <c r="Q40" i="27"/>
  <c r="AA36" i="37"/>
  <c r="R35" i="38"/>
  <c r="R36" i="38"/>
  <c r="NG12" i="55"/>
  <c r="J40" i="33"/>
  <c r="LQ12" i="55"/>
  <c r="RW12" i="55"/>
  <c r="G40" i="38"/>
  <c r="UI12" i="55"/>
  <c r="J40" i="40"/>
  <c r="UJ12" i="55"/>
  <c r="K40" i="40"/>
  <c r="DA18" i="55"/>
  <c r="IS18" i="55"/>
  <c r="AJ39" i="64"/>
  <c r="V36" i="64"/>
  <c r="AI36" i="43"/>
  <c r="AF36" i="65"/>
  <c r="J39" i="64"/>
  <c r="GJ12" i="55"/>
  <c r="L40" i="23"/>
  <c r="AC35" i="40"/>
  <c r="JU13" i="55"/>
  <c r="DI18" i="55"/>
  <c r="W36" i="59"/>
  <c r="P35" i="61"/>
  <c r="P36" i="61"/>
  <c r="WN13" i="55"/>
  <c r="S35" i="61"/>
  <c r="S36" i="61"/>
  <c r="AK37" i="64"/>
  <c r="AK36" i="64"/>
  <c r="J41" i="63"/>
  <c r="H39" i="68"/>
  <c r="AC39" i="66"/>
  <c r="H18" i="55"/>
  <c r="T35" i="13"/>
  <c r="AM18" i="55"/>
  <c r="JF12" i="55"/>
  <c r="AA40" i="27"/>
  <c r="IR18" i="55"/>
  <c r="N36" i="36"/>
  <c r="Z36" i="33"/>
  <c r="V36" i="38"/>
  <c r="V35" i="42"/>
  <c r="U36" i="33"/>
  <c r="KC12" i="55"/>
  <c r="S40" i="29"/>
  <c r="QX18" i="55"/>
  <c r="AE35" i="59"/>
  <c r="X35" i="61"/>
  <c r="X36" i="61"/>
  <c r="H40" i="58"/>
  <c r="WO13" i="55"/>
  <c r="P37" i="62"/>
  <c r="P36" i="62"/>
  <c r="AD39" i="66"/>
  <c r="AA37" i="67"/>
  <c r="AB36" i="68"/>
  <c r="AB37" i="68"/>
  <c r="DU18" i="55"/>
  <c r="FU12" i="55"/>
  <c r="AB39" i="22"/>
  <c r="HS12" i="55"/>
  <c r="P40" i="25"/>
  <c r="UK12" i="55"/>
  <c r="L40" i="40"/>
  <c r="AJ36" i="33"/>
  <c r="AJ35" i="33"/>
  <c r="OA13" i="55"/>
  <c r="PR12" i="55"/>
  <c r="K40" i="36"/>
  <c r="VH13" i="55"/>
  <c r="O41" i="63"/>
  <c r="F39" i="67"/>
  <c r="X37" i="62"/>
  <c r="X36" i="62"/>
  <c r="G39" i="65"/>
  <c r="U39" i="67"/>
  <c r="G18" i="55"/>
  <c r="IN12" i="55"/>
  <c r="I40" i="27"/>
  <c r="AU18" i="55"/>
  <c r="ER12" i="55"/>
  <c r="AC39" i="20"/>
  <c r="AA36" i="31"/>
  <c r="JQ12" i="55"/>
  <c r="G40" i="29"/>
  <c r="UM13" i="55"/>
  <c r="TF13" i="55"/>
  <c r="TP12" i="55"/>
  <c r="V40" i="39"/>
  <c r="AG36" i="63"/>
  <c r="AG39" i="65"/>
  <c r="Y36" i="60"/>
  <c r="Y35" i="60"/>
  <c r="GU12" i="55"/>
  <c r="W40" i="23"/>
  <c r="JD13" i="55"/>
  <c r="HH12" i="55"/>
  <c r="AJ40" i="23"/>
  <c r="BO12" i="55"/>
  <c r="I39" i="13"/>
  <c r="OP12" i="55"/>
  <c r="N40" i="35"/>
  <c r="KJ12" i="55"/>
  <c r="Z40" i="29"/>
  <c r="N35" i="32"/>
  <c r="N36" i="32"/>
  <c r="QH13" i="55"/>
  <c r="RX12" i="55"/>
  <c r="H40" i="38"/>
  <c r="WT13" i="55"/>
  <c r="O37" i="66"/>
  <c r="O36" i="66"/>
  <c r="WQ13" i="55"/>
  <c r="T39" i="67"/>
  <c r="Q37" i="68"/>
  <c r="Q36" i="68"/>
  <c r="AW18" i="55"/>
  <c r="T18" i="55"/>
  <c r="EL12" i="55"/>
  <c r="W39" i="20"/>
  <c r="QV13" i="55"/>
  <c r="KG12" i="55"/>
  <c r="W40" i="29"/>
  <c r="TC13" i="55"/>
  <c r="AH35" i="29"/>
  <c r="OT13" i="55"/>
  <c r="PQ13" i="55"/>
  <c r="UH13" i="55"/>
  <c r="P35" i="31"/>
  <c r="PD12" i="55"/>
  <c r="AB40" i="35"/>
  <c r="V36" i="43"/>
  <c r="AH40" i="61"/>
  <c r="AH37" i="66"/>
  <c r="P36" i="64"/>
  <c r="WE13" i="55"/>
  <c r="AC36" i="29"/>
  <c r="AC35" i="29"/>
  <c r="R35" i="36"/>
  <c r="X35" i="40"/>
  <c r="X36" i="40"/>
  <c r="GL18" i="55"/>
  <c r="AE40" i="61"/>
  <c r="U35" i="60"/>
  <c r="U36" i="60"/>
  <c r="N36" i="64"/>
  <c r="X37" i="64"/>
  <c r="G39" i="68"/>
  <c r="AF18" i="55"/>
  <c r="EY12" i="55"/>
  <c r="AJ39" i="20"/>
  <c r="JL13" i="55"/>
  <c r="DF12" i="55"/>
  <c r="V39" i="19"/>
  <c r="AD35" i="29"/>
  <c r="AA35" i="37"/>
  <c r="SA13" i="55"/>
  <c r="NC12" i="55"/>
  <c r="AJ40" i="32"/>
  <c r="AF35" i="40"/>
  <c r="AF36" i="40"/>
  <c r="S35" i="60"/>
  <c r="V41" i="63"/>
  <c r="T41" i="62"/>
  <c r="AI35" i="43"/>
  <c r="GV12" i="55"/>
  <c r="X40" i="23"/>
  <c r="AI36" i="37"/>
  <c r="AJ36" i="40"/>
  <c r="AJ35" i="40"/>
  <c r="AH36" i="36"/>
  <c r="JU12" i="55"/>
  <c r="K40" i="29"/>
  <c r="HM18" i="55"/>
  <c r="TE18" i="55"/>
  <c r="WN12" i="55"/>
  <c r="H40" i="43"/>
  <c r="AD37" i="64"/>
  <c r="V35" i="59"/>
  <c r="BI18" i="55"/>
  <c r="GN12" i="55"/>
  <c r="P40" i="23"/>
  <c r="BS12" i="55"/>
  <c r="M39" i="13"/>
  <c r="BG18" i="55"/>
  <c r="Z35" i="33"/>
  <c r="V35" i="38"/>
  <c r="AE36" i="59"/>
  <c r="WV13" i="55"/>
  <c r="AJ41" i="62"/>
  <c r="WO12" i="55"/>
  <c r="I40" i="43"/>
  <c r="Q36" i="58"/>
  <c r="Q35" i="58"/>
  <c r="R37" i="62"/>
  <c r="S37" i="66"/>
  <c r="AA36" i="67"/>
  <c r="U37" i="68"/>
  <c r="QR13" i="55"/>
  <c r="FA12" i="55"/>
  <c r="H39" i="22"/>
  <c r="SY13" i="55"/>
  <c r="CW12" i="55"/>
  <c r="M39" i="19"/>
  <c r="KD13" i="55"/>
  <c r="VH12" i="55"/>
  <c r="AI40" i="40"/>
  <c r="VU18" i="55"/>
  <c r="Z37" i="65"/>
  <c r="Z36" i="65"/>
  <c r="Q37" i="66"/>
  <c r="Q36" i="66"/>
  <c r="Z41" i="62"/>
  <c r="XH13" i="55"/>
  <c r="J40" i="60"/>
  <c r="AG18" i="55"/>
  <c r="FV12" i="55"/>
  <c r="AC39" i="22"/>
  <c r="JD12" i="55"/>
  <c r="Y40" i="27"/>
  <c r="CY12" i="55"/>
  <c r="O39" i="19"/>
  <c r="AI18" i="55"/>
  <c r="ND13" i="55"/>
  <c r="AA35" i="31"/>
  <c r="LP13" i="55"/>
  <c r="SB12" i="55"/>
  <c r="L40" i="38"/>
  <c r="UM12" i="55"/>
  <c r="N40" i="40"/>
  <c r="Y36" i="29"/>
  <c r="Y35" i="29"/>
  <c r="RY18" i="55"/>
  <c r="R40" i="61"/>
  <c r="AJ39" i="65"/>
  <c r="WS18" i="55"/>
  <c r="AI36" i="59"/>
  <c r="AI35" i="59"/>
  <c r="VN12" i="55"/>
  <c r="J40" i="42"/>
  <c r="HE18" i="55"/>
  <c r="HV12" i="55"/>
  <c r="S40" i="25"/>
  <c r="P35" i="13"/>
  <c r="KU13" i="55"/>
  <c r="AI36" i="31"/>
  <c r="U36" i="35"/>
  <c r="U35" i="35"/>
  <c r="LZ13" i="55"/>
  <c r="TX13" i="55"/>
  <c r="WT12" i="55"/>
  <c r="N40" i="43"/>
  <c r="AE41" i="63"/>
  <c r="AG37" i="66"/>
  <c r="AG36" i="66"/>
  <c r="WQ12" i="55"/>
  <c r="K40" i="43"/>
  <c r="H39" i="64"/>
  <c r="X18" i="55"/>
  <c r="DJ12" i="55"/>
  <c r="Z39" i="19"/>
  <c r="FJ12" i="55"/>
  <c r="Q39" i="22"/>
  <c r="IZ12" i="55"/>
  <c r="U40" i="27"/>
  <c r="DX18" i="55"/>
  <c r="QV12" i="55"/>
  <c r="K40" i="37"/>
  <c r="RM13" i="55"/>
  <c r="TC12" i="55"/>
  <c r="I40" i="39"/>
  <c r="H39" i="67"/>
  <c r="PQ12" i="55"/>
  <c r="J40" i="36"/>
  <c r="WI12" i="55"/>
  <c r="AE40" i="42"/>
  <c r="QS13" i="55"/>
  <c r="V35" i="43"/>
  <c r="AH36" i="66"/>
  <c r="AC39" i="67"/>
  <c r="IJ18" i="55"/>
  <c r="DG12" i="55"/>
  <c r="W39" i="19"/>
  <c r="KU12" i="55"/>
  <c r="G40" i="31"/>
  <c r="V36" i="29"/>
  <c r="S36" i="37"/>
  <c r="QU13" i="55"/>
  <c r="AD35" i="32"/>
  <c r="AD36" i="32"/>
  <c r="TD18" i="55"/>
  <c r="L41" i="62"/>
  <c r="X36" i="64"/>
  <c r="S18" i="55"/>
  <c r="CT12" i="55"/>
  <c r="J39" i="19"/>
  <c r="GO18" i="55"/>
  <c r="OI13" i="55"/>
  <c r="GQ12" i="55"/>
  <c r="S40" i="23"/>
  <c r="DV12" i="55"/>
  <c r="G39" i="20"/>
  <c r="AD36" i="29"/>
  <c r="AH35" i="37"/>
  <c r="AH36" i="37"/>
  <c r="NC13" i="55"/>
  <c r="EC18" i="55"/>
  <c r="AC36" i="63"/>
  <c r="AC37" i="63"/>
  <c r="AC35" i="60"/>
  <c r="AC36" i="60"/>
  <c r="AC36" i="65"/>
  <c r="AC37" i="65"/>
  <c r="K40" i="58"/>
  <c r="K39" i="64"/>
  <c r="AA41" i="63"/>
  <c r="IV13" i="55"/>
  <c r="CV12" i="55"/>
  <c r="L39" i="19"/>
  <c r="AI35" i="37"/>
  <c r="Z35" i="38"/>
  <c r="Z36" i="38"/>
  <c r="O35" i="31"/>
  <c r="AH35" i="36"/>
  <c r="AK36" i="39"/>
  <c r="R36" i="40"/>
  <c r="UR12" i="55"/>
  <c r="S40" i="40"/>
  <c r="M39" i="67"/>
  <c r="AA35" i="60"/>
  <c r="V37" i="62"/>
  <c r="L40" i="61"/>
  <c r="AD36" i="64"/>
  <c r="J41" i="62"/>
  <c r="WR13" i="55"/>
  <c r="V36" i="59"/>
  <c r="AC18" i="55"/>
  <c r="AN18" i="55"/>
  <c r="AX12" i="55"/>
  <c r="V39" i="1"/>
  <c r="EM12" i="55"/>
  <c r="X39" i="20"/>
  <c r="HX18" i="55"/>
  <c r="W35" i="31"/>
  <c r="UZ12" i="55"/>
  <c r="AA40" i="40"/>
  <c r="AD37" i="62"/>
  <c r="AF39" i="67"/>
  <c r="J40" i="58"/>
  <c r="I41" i="62"/>
  <c r="U36" i="68"/>
  <c r="JP18" i="55"/>
  <c r="FY12" i="55"/>
  <c r="AF39" i="22"/>
  <c r="JH13" i="55"/>
  <c r="KX13" i="55"/>
  <c r="MY13" i="55"/>
  <c r="IC18" i="55"/>
  <c r="WW13" i="55"/>
  <c r="Q41" i="62"/>
  <c r="G39" i="64"/>
  <c r="AA36" i="59"/>
  <c r="AA35" i="59"/>
  <c r="XH12" i="55"/>
  <c r="AB40" i="43"/>
  <c r="E18" i="55"/>
  <c r="L18" i="55"/>
  <c r="DW12" i="55"/>
  <c r="H39" i="20"/>
  <c r="AH35" i="31"/>
  <c r="AH36" i="31"/>
  <c r="JQ13" i="55"/>
  <c r="LP12" i="55"/>
  <c r="AB40" i="31"/>
  <c r="OQ13" i="55"/>
  <c r="QW13" i="55"/>
  <c r="KS12" i="55"/>
  <c r="AI40" i="29"/>
  <c r="EG18" i="55"/>
  <c r="MC18" i="55"/>
  <c r="AH36" i="65"/>
  <c r="AH37" i="65"/>
  <c r="H40" i="61"/>
  <c r="Y37" i="66"/>
  <c r="Y36" i="66"/>
  <c r="AH41" i="63"/>
  <c r="HR12" i="55"/>
  <c r="O40" i="25"/>
  <c r="IY12" i="55"/>
  <c r="T40" i="27"/>
  <c r="AI35" i="31"/>
  <c r="JY12" i="55"/>
  <c r="O40" i="29"/>
  <c r="W40" i="35"/>
  <c r="QD12" i="55"/>
  <c r="W40" i="36"/>
  <c r="OJ13" i="55"/>
  <c r="AG39" i="67"/>
  <c r="LZ12" i="55"/>
  <c r="G40" i="32"/>
  <c r="AD36" i="37"/>
  <c r="AD35" i="37"/>
  <c r="TX12" i="55"/>
  <c r="AD40" i="39"/>
  <c r="UV18" i="55"/>
  <c r="RZ18" i="55"/>
  <c r="U35" i="43"/>
  <c r="U36" i="43"/>
  <c r="Z40" i="61"/>
  <c r="R36" i="43"/>
  <c r="R35" i="43"/>
  <c r="AJ40" i="59"/>
  <c r="I39" i="64"/>
  <c r="BJ18" i="55"/>
  <c r="EH12" i="55"/>
  <c r="S39" i="20"/>
  <c r="IM12" i="55"/>
  <c r="H40" i="27"/>
  <c r="AJ35" i="13"/>
  <c r="BT12" i="55"/>
  <c r="N39" i="13"/>
  <c r="N35" i="29"/>
  <c r="V36" i="35"/>
  <c r="R35" i="37"/>
  <c r="R36" i="37"/>
  <c r="KG13" i="55"/>
  <c r="V35" i="32"/>
  <c r="V36" i="32"/>
  <c r="WI13" i="55"/>
  <c r="QS12" i="55"/>
  <c r="H40" i="37"/>
  <c r="AC35" i="43"/>
  <c r="AC36" i="43"/>
  <c r="P39" i="66"/>
  <c r="Z36" i="43"/>
  <c r="Z35" i="43"/>
  <c r="AK18" i="55"/>
  <c r="JL12" i="55"/>
  <c r="AG40" i="27"/>
  <c r="EE12" i="55"/>
  <c r="P39" i="20"/>
  <c r="VP13" i="55"/>
  <c r="NF13" i="55"/>
  <c r="S35" i="37"/>
  <c r="U37" i="63"/>
  <c r="U36" i="63"/>
  <c r="AB39" i="64"/>
  <c r="U36" i="65"/>
  <c r="U37" i="65"/>
  <c r="AG37" i="68"/>
  <c r="AG36" i="68"/>
  <c r="AE18" i="55"/>
  <c r="DR12" i="55"/>
  <c r="AH39" i="19"/>
  <c r="Z18" i="55"/>
  <c r="ET12" i="55"/>
  <c r="AE39" i="20"/>
  <c r="HI18" i="55"/>
  <c r="TS12" i="55"/>
  <c r="Y40" i="39"/>
  <c r="RB13" i="55"/>
  <c r="S36" i="60"/>
  <c r="V36" i="60"/>
  <c r="V37" i="65"/>
  <c r="AD36" i="67"/>
  <c r="AD37" i="67"/>
  <c r="AB36" i="67"/>
  <c r="DT12" i="55"/>
  <c r="AJ39" i="19"/>
  <c r="CC12" i="55"/>
  <c r="W39" i="13"/>
  <c r="AH18" i="55"/>
  <c r="CQ18" i="55"/>
  <c r="WD12" i="55"/>
  <c r="Z40" i="42"/>
  <c r="LY12" i="55"/>
  <c r="AK40" i="31"/>
  <c r="V35" i="31"/>
  <c r="V36" i="31"/>
  <c r="R35" i="40"/>
  <c r="V36" i="62"/>
  <c r="K39" i="66"/>
  <c r="WR12" i="55"/>
  <c r="L40" i="43"/>
  <c r="K39" i="68"/>
  <c r="AR18" i="55"/>
  <c r="IT13" i="55"/>
  <c r="KY13" i="55"/>
  <c r="AK36" i="40"/>
  <c r="ES18" i="55"/>
  <c r="AD35" i="31"/>
  <c r="AD36" i="31"/>
  <c r="W36" i="38"/>
  <c r="Z36" i="40"/>
  <c r="AI35" i="60"/>
  <c r="AD36" i="62"/>
  <c r="G40" i="60"/>
  <c r="N36" i="67"/>
  <c r="N37" i="67"/>
  <c r="Q39" i="65"/>
  <c r="HC12" i="55"/>
  <c r="AE40" i="23"/>
  <c r="DK12" i="55"/>
  <c r="AA39" i="19"/>
  <c r="DN12" i="55"/>
  <c r="AD39" i="19"/>
  <c r="BW12" i="55"/>
  <c r="Q39" i="13"/>
  <c r="VW13" i="55"/>
  <c r="QC12" i="55"/>
  <c r="V40" i="36"/>
  <c r="SC13" i="55"/>
  <c r="MJ13" i="55"/>
  <c r="MY12" i="55"/>
  <c r="AF40" i="32"/>
  <c r="AF36" i="61"/>
  <c r="AF35" i="61"/>
  <c r="W35" i="58"/>
  <c r="W36" i="58"/>
  <c r="J40" i="61"/>
  <c r="WW12" i="55"/>
  <c r="Q40" i="43"/>
  <c r="J39" i="66"/>
  <c r="P18" i="55"/>
  <c r="AL18" i="55"/>
  <c r="EU12" i="55"/>
  <c r="AF39" i="20"/>
  <c r="QW12" i="55"/>
  <c r="L40" i="37"/>
  <c r="DE18" i="55"/>
  <c r="VS12" i="55"/>
  <c r="O40" i="42"/>
  <c r="XL12" i="55"/>
  <c r="AF40" i="43"/>
  <c r="G40" i="61"/>
  <c r="AF37" i="62"/>
  <c r="AF36" i="62"/>
  <c r="W40" i="60"/>
  <c r="L39" i="66"/>
  <c r="R36" i="67"/>
  <c r="R37" i="67"/>
  <c r="HG12" i="55"/>
  <c r="AI40" i="23"/>
  <c r="JO13" i="55"/>
  <c r="LX13" i="55"/>
  <c r="ME12" i="55"/>
  <c r="L40" i="32"/>
  <c r="OJ12" i="55"/>
  <c r="H40" i="35"/>
  <c r="RH13" i="55"/>
  <c r="SG18" i="55"/>
  <c r="G40" i="58"/>
  <c r="L39" i="64"/>
  <c r="G39" i="66"/>
  <c r="BF18" i="55"/>
  <c r="BD18" i="55"/>
  <c r="BY12" i="55"/>
  <c r="S39" i="13"/>
  <c r="FF12" i="55"/>
  <c r="M39" i="22"/>
  <c r="JC12" i="55"/>
  <c r="X40" i="27"/>
  <c r="CI12" i="55"/>
  <c r="AC39" i="13"/>
  <c r="FI12" i="55"/>
  <c r="P39" i="22"/>
  <c r="VO12" i="55"/>
  <c r="K40" i="42"/>
  <c r="U36" i="29"/>
  <c r="U35" i="29"/>
  <c r="V35" i="35"/>
  <c r="TR12" i="55"/>
  <c r="PG13" i="55"/>
  <c r="QP13" i="55"/>
  <c r="T40" i="60"/>
  <c r="AE41" i="62"/>
  <c r="W37" i="66"/>
  <c r="W36" i="66"/>
  <c r="IM13" i="55"/>
  <c r="GA12" i="55"/>
  <c r="NF12" i="55"/>
  <c r="I40" i="33"/>
  <c r="AD36" i="35"/>
  <c r="Z35" i="37"/>
  <c r="Z36" i="37"/>
  <c r="UL13" i="55"/>
  <c r="PO18" i="55"/>
  <c r="MP12" i="55"/>
  <c r="SO13" i="55"/>
  <c r="X36" i="31"/>
  <c r="CS18" i="55"/>
  <c r="AD36" i="43"/>
  <c r="AI36" i="64"/>
  <c r="AI37" i="64"/>
  <c r="N37" i="65"/>
  <c r="BA18" i="55"/>
  <c r="IL12" i="55"/>
  <c r="G40" i="27"/>
  <c r="AB35" i="13"/>
  <c r="GR12" i="55"/>
  <c r="T40" i="23"/>
  <c r="AH35" i="35"/>
  <c r="AG35" i="36"/>
  <c r="AG36" i="36"/>
  <c r="MA13" i="55"/>
  <c r="RB12" i="55"/>
  <c r="Q40" i="37"/>
  <c r="V35" i="60"/>
  <c r="V36" i="65"/>
  <c r="R36" i="58"/>
  <c r="R35" i="58"/>
  <c r="H40" i="60"/>
  <c r="AF37" i="64"/>
  <c r="AB37" i="67"/>
  <c r="CG18" i="55"/>
  <c r="EJ12" i="55"/>
  <c r="U39" i="20"/>
  <c r="FQ12" i="55"/>
  <c r="X39" i="22"/>
  <c r="BX18" i="55"/>
  <c r="X39" i="19"/>
  <c r="NV13" i="55"/>
  <c r="R36" i="33"/>
  <c r="U36" i="38"/>
  <c r="U35" i="38"/>
  <c r="O36" i="31"/>
  <c r="AA36" i="60"/>
  <c r="AC37" i="62"/>
  <c r="AC36" i="62"/>
  <c r="P37" i="63"/>
  <c r="P36" i="63"/>
  <c r="AD37" i="65"/>
  <c r="N40" i="61"/>
  <c r="AT18" i="55"/>
  <c r="JJ13" i="55"/>
  <c r="IQ13" i="55"/>
  <c r="VW12" i="55"/>
  <c r="S40" i="42"/>
  <c r="KY12" i="55"/>
  <c r="K40" i="31"/>
  <c r="S35" i="32"/>
  <c r="NE12" i="55"/>
  <c r="H40" i="33"/>
  <c r="W36" i="31"/>
  <c r="W35" i="38"/>
  <c r="Z35" i="40"/>
  <c r="AI36" i="60"/>
  <c r="AK37" i="62"/>
  <c r="AK36" i="62"/>
  <c r="AA35" i="61"/>
  <c r="AA36" i="61"/>
  <c r="X37" i="63"/>
  <c r="X36" i="63"/>
  <c r="R37" i="63"/>
  <c r="WZ13" i="55"/>
  <c r="AK36" i="59"/>
  <c r="AK35" i="59"/>
  <c r="GD18" i="55"/>
  <c r="DB12" i="55"/>
  <c r="R39" i="19"/>
  <c r="IU13" i="55"/>
  <c r="EI12" i="55"/>
  <c r="T39" i="20"/>
  <c r="ED12" i="55"/>
  <c r="O39" i="20"/>
  <c r="X35" i="13"/>
  <c r="CR12" i="55"/>
  <c r="H39" i="19"/>
  <c r="AC36" i="36"/>
  <c r="AC35" i="36"/>
  <c r="PN12" i="55"/>
  <c r="G40" i="36"/>
  <c r="VK12" i="55"/>
  <c r="G40" i="42"/>
  <c r="VG13" i="55"/>
  <c r="KW13" i="55"/>
  <c r="TH13" i="55"/>
  <c r="P40" i="58"/>
  <c r="AI36" i="61"/>
  <c r="AI35" i="61"/>
  <c r="AF37" i="63"/>
  <c r="AF36" i="63"/>
  <c r="BB18" i="55"/>
  <c r="FS12" i="55"/>
  <c r="Z39" i="22"/>
  <c r="TB13" i="55"/>
  <c r="EZ12" i="55"/>
  <c r="G39" i="22"/>
  <c r="QU12" i="55"/>
  <c r="J40" i="37"/>
  <c r="AK35" i="33"/>
  <c r="V36" i="37"/>
  <c r="V35" i="37"/>
  <c r="VS13" i="55"/>
  <c r="JW13" i="55"/>
  <c r="O39" i="64"/>
  <c r="K39" i="67"/>
  <c r="C12" i="55"/>
  <c r="F39" i="2"/>
  <c r="CJ12" i="55"/>
  <c r="AD39" i="13"/>
  <c r="JN12" i="55"/>
  <c r="AI40" i="27"/>
  <c r="CF18" i="55"/>
  <c r="TJ12" i="55"/>
  <c r="P40" i="39"/>
  <c r="QD13" i="55"/>
  <c r="RE13" i="55"/>
  <c r="IO13" i="55"/>
  <c r="OL12" i="55"/>
  <c r="J40" i="35"/>
  <c r="WA12" i="55"/>
  <c r="W40" i="42"/>
  <c r="S37" i="64"/>
  <c r="S36" i="64"/>
  <c r="V36" i="67"/>
  <c r="V37" i="67"/>
  <c r="BH18" i="55"/>
  <c r="GM12" i="55"/>
  <c r="O40" i="23"/>
  <c r="EB12" i="55"/>
  <c r="M39" i="20"/>
  <c r="AJ18" i="55"/>
  <c r="HN12" i="55"/>
  <c r="K40" i="25"/>
  <c r="WE12" i="55"/>
  <c r="AA40" i="42"/>
  <c r="N36" i="29"/>
  <c r="AC36" i="35"/>
  <c r="AC35" i="35"/>
  <c r="AE35" i="39"/>
  <c r="AE36" i="39"/>
  <c r="JS13" i="55"/>
  <c r="PG12" i="55"/>
  <c r="AE40" i="35"/>
  <c r="QP12" i="55"/>
  <c r="AI40" i="36"/>
  <c r="SF13" i="55"/>
  <c r="TG13" i="55"/>
  <c r="W40" i="61"/>
  <c r="Q39" i="67"/>
  <c r="Y37" i="68"/>
  <c r="Y36" i="68"/>
  <c r="JC13" i="55"/>
  <c r="GW18" i="55"/>
  <c r="OI12" i="55"/>
  <c r="G40" i="35"/>
  <c r="HO12" i="55"/>
  <c r="L40" i="25"/>
  <c r="P35" i="33"/>
  <c r="P36" i="33"/>
  <c r="AD35" i="35"/>
  <c r="UL12" i="55"/>
  <c r="M40" i="40"/>
  <c r="JM18" i="55"/>
  <c r="X35" i="31"/>
  <c r="AD35" i="43"/>
  <c r="N36" i="65"/>
  <c r="Z37" i="67"/>
  <c r="Z36" i="67"/>
  <c r="U18" i="55"/>
  <c r="AB18" i="55"/>
  <c r="JB12" i="55"/>
  <c r="W40" i="27"/>
  <c r="CA12" i="55"/>
  <c r="U39" i="13"/>
  <c r="AY18" i="55"/>
  <c r="X35" i="33"/>
  <c r="X36" i="33"/>
  <c r="U36" i="40"/>
  <c r="NH13" i="55"/>
  <c r="TA12" i="55"/>
  <c r="G40" i="39"/>
  <c r="AH36" i="35"/>
  <c r="Z36" i="36"/>
  <c r="AF36" i="31"/>
  <c r="MA12" i="55"/>
  <c r="H40" i="32"/>
  <c r="AC36" i="39"/>
  <c r="AE36" i="43"/>
  <c r="W39" i="67"/>
  <c r="AF36" i="64"/>
  <c r="U39" i="66"/>
  <c r="JK12" i="55"/>
  <c r="AF40" i="27"/>
  <c r="GI12" i="55"/>
  <c r="K40" i="23"/>
  <c r="IQ12" i="55"/>
  <c r="L40" i="27"/>
  <c r="EF12" i="55"/>
  <c r="Q39" i="20"/>
  <c r="MD12" i="55"/>
  <c r="K40" i="32"/>
  <c r="PO13" i="55"/>
  <c r="R35" i="33"/>
  <c r="N36" i="38"/>
  <c r="N36" i="42"/>
  <c r="NJ12" i="55"/>
  <c r="M40" i="33"/>
  <c r="O36" i="38"/>
  <c r="OM13" i="55"/>
  <c r="SB13" i="55"/>
  <c r="AD36" i="60"/>
  <c r="AD36" i="65"/>
  <c r="Y40" i="59"/>
  <c r="I39" i="65"/>
  <c r="W36" i="68"/>
  <c r="T36" i="68"/>
  <c r="T37" i="68"/>
  <c r="AP18" i="55"/>
  <c r="IH12" i="55"/>
  <c r="AE40" i="25"/>
  <c r="IA12" i="55"/>
  <c r="X40" i="25"/>
  <c r="JG13" i="55"/>
  <c r="VX18" i="55"/>
  <c r="R36" i="31"/>
  <c r="R35" i="31"/>
  <c r="Z36" i="32"/>
  <c r="Z35" i="32"/>
  <c r="SQ12" i="55"/>
  <c r="AA40" i="38"/>
  <c r="MQ13" i="55"/>
  <c r="S36" i="35"/>
  <c r="WJ18" i="55"/>
  <c r="T36" i="61"/>
  <c r="Q37" i="63"/>
  <c r="AK35" i="61"/>
  <c r="R36" i="63"/>
  <c r="G39" i="67"/>
  <c r="WZ12" i="55"/>
  <c r="T40" i="43"/>
  <c r="AD35" i="59"/>
  <c r="JJ12" i="55"/>
  <c r="AE40" i="27"/>
  <c r="VQ18" i="55"/>
  <c r="DZ12" i="55"/>
  <c r="K39" i="20"/>
  <c r="FG18" i="55"/>
  <c r="IP13" i="55"/>
  <c r="FB12" i="55"/>
  <c r="I39" i="22"/>
  <c r="HP12" i="55"/>
  <c r="M40" i="25"/>
  <c r="Z36" i="31"/>
  <c r="Z35" i="31"/>
  <c r="AH36" i="32"/>
  <c r="AH35" i="32"/>
  <c r="QC13" i="55"/>
  <c r="OO18" i="55"/>
  <c r="Q36" i="29"/>
  <c r="Q35" i="29"/>
  <c r="VK13" i="55"/>
  <c r="VG12" i="55"/>
  <c r="AH40" i="40"/>
  <c r="KW12" i="55"/>
  <c r="I40" i="31"/>
  <c r="TH12" i="55"/>
  <c r="N40" i="39"/>
  <c r="AO18" i="55"/>
  <c r="AV18" i="55"/>
  <c r="IT12" i="55"/>
  <c r="O40" i="27"/>
  <c r="BR12" i="55"/>
  <c r="L39" i="13"/>
  <c r="HK12" i="55"/>
  <c r="H40" i="25"/>
  <c r="ID12" i="55"/>
  <c r="AA40" i="25"/>
  <c r="GK12" i="55"/>
  <c r="M40" i="23"/>
  <c r="TB12" i="55"/>
  <c r="H40" i="39"/>
  <c r="IO12" i="55"/>
  <c r="J40" i="27"/>
  <c r="QZ13" i="55"/>
  <c r="NL12" i="55"/>
  <c r="O40" i="33"/>
  <c r="ON13" i="55"/>
  <c r="O41" i="62"/>
  <c r="FE12" i="55"/>
  <c r="L39" i="22"/>
  <c r="CX12" i="55"/>
  <c r="N39" i="19"/>
  <c r="IE12" i="55"/>
  <c r="AB40" i="25"/>
  <c r="W36" i="39"/>
  <c r="W35" i="39"/>
  <c r="ME13" i="55"/>
  <c r="FH18" i="55"/>
  <c r="Q36" i="35"/>
  <c r="Q35" i="35"/>
  <c r="TN12" i="55"/>
  <c r="T40" i="39"/>
  <c r="WA13" i="55"/>
  <c r="L40" i="60"/>
  <c r="S41" i="62"/>
  <c r="M18" i="55"/>
  <c r="AA18" i="55"/>
  <c r="EQ12" i="55"/>
  <c r="AB39" i="20"/>
  <c r="BC18" i="55"/>
  <c r="VP12" i="55"/>
  <c r="L40" i="42"/>
  <c r="MM12" i="55"/>
  <c r="T40" i="32"/>
  <c r="LA13" i="55"/>
  <c r="OR13" i="55"/>
  <c r="SF12" i="55"/>
  <c r="P40" i="38"/>
  <c r="TG12" i="55"/>
  <c r="M40" i="39"/>
  <c r="WM18" i="55"/>
  <c r="X36" i="67"/>
  <c r="X37" i="67"/>
  <c r="K41" i="63"/>
  <c r="GE12" i="55"/>
  <c r="G40" i="23"/>
  <c r="R18" i="55"/>
  <c r="GY12" i="55"/>
  <c r="AA40" i="23"/>
  <c r="AK35" i="35"/>
  <c r="AK36" i="35"/>
  <c r="T35" i="40"/>
  <c r="T36" i="40"/>
  <c r="JR18" i="55"/>
  <c r="LI12" i="55"/>
  <c r="WB18" i="55"/>
  <c r="QT13" i="55"/>
  <c r="AK36" i="43"/>
  <c r="AK35" i="43"/>
  <c r="K40" i="60"/>
  <c r="M40" i="61"/>
  <c r="XG13" i="55"/>
  <c r="S39" i="67"/>
  <c r="W18" i="55"/>
  <c r="BN18" i="55"/>
  <c r="U35" i="40"/>
  <c r="NH12" i="55"/>
  <c r="K40" i="33"/>
  <c r="AF40" i="35"/>
  <c r="SC18" i="55"/>
  <c r="HY18" i="55"/>
  <c r="Z35" i="36"/>
  <c r="J39" i="67"/>
  <c r="AF35" i="31"/>
  <c r="X35" i="37"/>
  <c r="AC35" i="39"/>
  <c r="N41" i="62"/>
  <c r="AE35" i="43"/>
  <c r="AC37" i="64"/>
  <c r="AC36" i="64"/>
  <c r="U35" i="59"/>
  <c r="EP12" i="55"/>
  <c r="AA39" i="20"/>
  <c r="FW12" i="55"/>
  <c r="AD39" i="22"/>
  <c r="HT18" i="55"/>
  <c r="JG12" i="55"/>
  <c r="AB40" i="27"/>
  <c r="CE12" i="55"/>
  <c r="Y39" i="13"/>
  <c r="DO12" i="55"/>
  <c r="AE39" i="19"/>
  <c r="R36" i="32"/>
  <c r="R35" i="32"/>
  <c r="AF35" i="33"/>
  <c r="AF36" i="33"/>
  <c r="N35" i="38"/>
  <c r="U35" i="42"/>
  <c r="U36" i="42"/>
  <c r="T36" i="33"/>
  <c r="T35" i="33"/>
  <c r="O35" i="38"/>
  <c r="NK13" i="55"/>
  <c r="OM12" i="55"/>
  <c r="K40" i="35"/>
  <c r="RJ12" i="55"/>
  <c r="Y40" i="37"/>
  <c r="HB18" i="55"/>
  <c r="L39" i="65"/>
  <c r="AD35" i="60"/>
  <c r="I41" i="63"/>
  <c r="M37" i="68"/>
  <c r="I18" i="55"/>
  <c r="IU12" i="55"/>
  <c r="P40" i="27"/>
  <c r="S36" i="32"/>
  <c r="N35" i="36"/>
  <c r="AH35" i="38"/>
  <c r="AH36" i="38"/>
  <c r="KZ13" i="55"/>
  <c r="NX12" i="55"/>
  <c r="AA40" i="33"/>
  <c r="V36" i="42"/>
  <c r="U35" i="33"/>
  <c r="X40" i="32"/>
  <c r="V36" i="33"/>
  <c r="S35" i="35"/>
  <c r="RR12" i="55"/>
  <c r="JI18" i="55"/>
  <c r="Q36" i="61"/>
  <c r="K39" i="65"/>
  <c r="G41" i="63"/>
  <c r="T35" i="61"/>
  <c r="Q36" i="63"/>
  <c r="S36" i="59"/>
  <c r="S35" i="59"/>
  <c r="AD36" i="59"/>
  <c r="AE36" i="68"/>
  <c r="BQ12" i="55"/>
  <c r="K39" i="13"/>
  <c r="EX12" i="55"/>
  <c r="AI39" i="20"/>
  <c r="BM18" i="55"/>
  <c r="JF13" i="55"/>
  <c r="FZ12" i="55"/>
  <c r="AG39" i="22"/>
  <c r="CB18" i="55"/>
  <c r="ND12" i="55"/>
  <c r="G40" i="33"/>
  <c r="PN13" i="55"/>
  <c r="NE13" i="55"/>
  <c r="WH12" i="55"/>
  <c r="AD40" i="42"/>
  <c r="JT13" i="55"/>
  <c r="LS13" i="55"/>
  <c r="SU12" i="55"/>
  <c r="AE40" i="38"/>
  <c r="KK12" i="55"/>
  <c r="AA40" i="29"/>
  <c r="KL18" i="55"/>
  <c r="M40" i="58"/>
  <c r="AD40" i="61"/>
  <c r="AZ18" i="55"/>
  <c r="HZ12" i="55"/>
  <c r="W40" i="25"/>
  <c r="JO12" i="55"/>
  <c r="AJ40" i="27"/>
  <c r="O36" i="39"/>
  <c r="O35" i="39"/>
  <c r="PP18" i="55"/>
  <c r="TF12" i="55"/>
  <c r="L40" i="39"/>
  <c r="PZ12" i="55"/>
  <c r="S40" i="36"/>
  <c r="ON12" i="55"/>
  <c r="L40" i="35"/>
  <c r="XE13" i="55"/>
  <c r="AH41" i="62"/>
  <c r="XP13" i="55"/>
  <c r="F39" i="68"/>
  <c r="GC12" i="55"/>
  <c r="AJ39" i="22"/>
  <c r="CU12" i="55"/>
  <c r="K39" i="19"/>
  <c r="UU13" i="55"/>
  <c r="DM18" i="55"/>
  <c r="AG35" i="29"/>
  <c r="AG36" i="29"/>
  <c r="OL13" i="55"/>
  <c r="AA35" i="39"/>
  <c r="AA36" i="39"/>
  <c r="KV13" i="55"/>
  <c r="W41" i="62"/>
  <c r="AG37" i="62"/>
  <c r="O39" i="67"/>
  <c r="H39" i="65"/>
  <c r="AG36" i="60"/>
  <c r="AG35" i="60"/>
  <c r="O18" i="55"/>
  <c r="JB13" i="55"/>
  <c r="FO12" i="55"/>
  <c r="V39" i="22"/>
  <c r="VV12" i="55"/>
  <c r="R40" i="42"/>
  <c r="IX12" i="55"/>
  <c r="S40" i="27"/>
  <c r="FC12" i="55"/>
  <c r="J39" i="22"/>
  <c r="WF18" i="55"/>
  <c r="LA12" i="55"/>
  <c r="M40" i="31"/>
  <c r="OR12" i="55"/>
  <c r="P40" i="35"/>
  <c r="AI35" i="39"/>
  <c r="AI36" i="39"/>
  <c r="UH12" i="55"/>
  <c r="I40" i="40"/>
  <c r="OB13" i="55"/>
  <c r="WU12" i="55"/>
  <c r="O40" i="43"/>
  <c r="T39" i="64"/>
  <c r="I40" i="58"/>
  <c r="N18" i="55"/>
  <c r="IX13" i="55"/>
  <c r="IZ13" i="55"/>
  <c r="FX18" i="55"/>
  <c r="HQ18" i="55"/>
  <c r="AG36" i="35"/>
  <c r="AG35" i="35"/>
  <c r="Y35" i="36"/>
  <c r="Y36" i="36"/>
  <c r="SN12" i="55"/>
  <c r="U36" i="39"/>
  <c r="PL13" i="55"/>
  <c r="QT12" i="55"/>
  <c r="I40" i="37"/>
  <c r="XC13" i="55"/>
  <c r="U37" i="64"/>
  <c r="U36" i="64"/>
  <c r="F39" i="66"/>
  <c r="XG12" i="55"/>
  <c r="Z40" i="59"/>
  <c r="S41" i="63"/>
  <c r="Y18" i="55"/>
  <c r="DC12" i="55"/>
  <c r="S39" i="19"/>
  <c r="II12" i="55"/>
  <c r="AF40" i="25"/>
  <c r="SA12" i="55"/>
  <c r="K40" i="38"/>
  <c r="AB35" i="40"/>
  <c r="AB36" i="40"/>
  <c r="NG13" i="55"/>
  <c r="UK13" i="55"/>
  <c r="KX12" i="55"/>
  <c r="J40" i="31"/>
  <c r="RW13" i="55"/>
  <c r="SV13" i="55"/>
  <c r="UI13" i="55"/>
  <c r="UJ13" i="55"/>
  <c r="U37" i="62"/>
  <c r="U36" i="62"/>
  <c r="V37" i="64"/>
  <c r="I39" i="67"/>
  <c r="AF37" i="65"/>
  <c r="FN12" i="55"/>
  <c r="U39" i="22"/>
  <c r="GG12" i="55"/>
  <c r="I40" i="23"/>
  <c r="FR12" i="55"/>
  <c r="Y39" i="22"/>
  <c r="AF35" i="13"/>
  <c r="IF18" i="55"/>
  <c r="MD13" i="55"/>
  <c r="AC36" i="40"/>
  <c r="NP13" i="55"/>
  <c r="N35" i="42"/>
  <c r="NJ13" i="55"/>
  <c r="NK12" i="55"/>
  <c r="N40" i="33"/>
  <c r="JA18" i="55"/>
  <c r="W35" i="59"/>
  <c r="I40" i="61"/>
  <c r="W37" i="68"/>
  <c r="M36" i="68"/>
  <c r="D18" i="55"/>
  <c r="JK13" i="55"/>
  <c r="HL12" i="55"/>
  <c r="I40" i="25"/>
  <c r="IP12" i="55"/>
  <c r="K40" i="27"/>
  <c r="U36" i="36"/>
  <c r="U35" i="36"/>
  <c r="KZ12" i="55"/>
  <c r="L40" i="31"/>
  <c r="KP18" i="55"/>
  <c r="AC36" i="38"/>
  <c r="AC35" i="38"/>
  <c r="AC35" i="42"/>
  <c r="AC36" i="42"/>
  <c r="AB36" i="33"/>
  <c r="AB35" i="33"/>
  <c r="V35" i="33"/>
  <c r="Q35" i="61"/>
  <c r="R36" i="65"/>
  <c r="R37" i="65"/>
  <c r="T39" i="65"/>
  <c r="R36" i="62"/>
  <c r="S36" i="66"/>
  <c r="AH36" i="67"/>
  <c r="AH37" i="67"/>
  <c r="AE37" i="68"/>
  <c r="QR18" i="55"/>
  <c r="R36" i="59"/>
  <c r="R35" i="59"/>
  <c r="Q36" i="59"/>
  <c r="Q35" i="59"/>
  <c r="P40" i="59"/>
  <c r="O35" i="59"/>
  <c r="O36" i="59"/>
  <c r="N36" i="59"/>
  <c r="N35" i="59"/>
  <c r="K40" i="59"/>
  <c r="J40" i="59"/>
  <c r="H40" i="59"/>
  <c r="I8" i="46"/>
  <c r="B23" i="55"/>
  <c r="C23" i="55" s="1"/>
  <c r="I8" i="54"/>
  <c r="AJ35" i="58"/>
  <c r="AJ36" i="58"/>
  <c r="AI35" i="58"/>
  <c r="AI36" i="58"/>
  <c r="AH40" i="58"/>
  <c r="AG40" i="58"/>
  <c r="M16" i="54"/>
  <c r="M15" i="46"/>
  <c r="M15" i="51"/>
  <c r="AF40" i="58"/>
  <c r="AC35" i="58"/>
  <c r="AC36" i="58"/>
  <c r="AD40" i="58"/>
  <c r="AE40" i="58"/>
  <c r="Z36" i="58"/>
  <c r="Z35" i="58"/>
  <c r="AB35" i="58"/>
  <c r="AB36" i="58"/>
  <c r="S40" i="58"/>
  <c r="T40" i="58"/>
  <c r="AA35" i="58"/>
  <c r="AA36" i="58"/>
  <c r="ST13" i="55" l="1"/>
  <c r="KC13" i="55"/>
  <c r="SI12" i="55"/>
  <c r="AD41" i="63"/>
  <c r="O40" i="61"/>
  <c r="V40" i="40"/>
  <c r="DY18" i="55"/>
  <c r="Y39" i="64"/>
  <c r="S39" i="65"/>
  <c r="RU13" i="55"/>
  <c r="AB40" i="39"/>
  <c r="AB41" i="62"/>
  <c r="U40" i="61"/>
  <c r="GP18" i="55"/>
  <c r="NB12" i="55"/>
  <c r="Y40" i="40"/>
  <c r="P40" i="36"/>
  <c r="UV12" i="55"/>
  <c r="U40" i="37"/>
  <c r="GS18" i="55"/>
  <c r="AG39" i="20"/>
  <c r="Y40" i="43"/>
  <c r="AA40" i="32"/>
  <c r="SV12" i="55"/>
  <c r="AE40" i="36"/>
  <c r="W40" i="37"/>
  <c r="MX13" i="55"/>
  <c r="AH40" i="60"/>
  <c r="AA40" i="43"/>
  <c r="XG18" i="55" s="1"/>
  <c r="AG40" i="37"/>
  <c r="U40" i="31"/>
  <c r="NL13" i="55"/>
  <c r="N40" i="60"/>
  <c r="AE40" i="60"/>
  <c r="IG18" i="55"/>
  <c r="T40" i="59"/>
  <c r="EK18" i="55"/>
  <c r="KO13" i="55"/>
  <c r="AE39" i="64"/>
  <c r="OA12" i="55"/>
  <c r="AB40" i="61"/>
  <c r="AB39" i="65"/>
  <c r="T40" i="37"/>
  <c r="AI41" i="63"/>
  <c r="V39" i="68"/>
  <c r="S40" i="31"/>
  <c r="LG18" i="55" s="1"/>
  <c r="W39" i="65"/>
  <c r="AA40" i="35"/>
  <c r="O40" i="35"/>
  <c r="OQ18" i="55" s="1"/>
  <c r="O40" i="36"/>
  <c r="AH40" i="59"/>
  <c r="PD13" i="55"/>
  <c r="Z39" i="68"/>
  <c r="NT13" i="55"/>
  <c r="AF40" i="59"/>
  <c r="RP12" i="55"/>
  <c r="KH13" i="55"/>
  <c r="AA40" i="36"/>
  <c r="QH18" i="55" s="1"/>
  <c r="FK12" i="55"/>
  <c r="AH40" i="33"/>
  <c r="OE18" i="55" s="1"/>
  <c r="Q40" i="32"/>
  <c r="O39" i="68"/>
  <c r="AI40" i="33"/>
  <c r="AE40" i="29"/>
  <c r="AB40" i="37"/>
  <c r="AJ40" i="37"/>
  <c r="RU18" i="55" s="1"/>
  <c r="AG40" i="39"/>
  <c r="AJ40" i="60"/>
  <c r="AC40" i="31"/>
  <c r="AJ39" i="66"/>
  <c r="X39" i="66"/>
  <c r="AF39" i="66"/>
  <c r="V39" i="66"/>
  <c r="N39" i="66"/>
  <c r="X40" i="39"/>
  <c r="TJ13" i="55"/>
  <c r="HU18" i="55"/>
  <c r="HA18" i="55"/>
  <c r="KS13" i="55"/>
  <c r="AG39" i="64"/>
  <c r="VF13" i="55"/>
  <c r="N40" i="58"/>
  <c r="AI40" i="35"/>
  <c r="PK18" i="55" s="1"/>
  <c r="Q40" i="33"/>
  <c r="AI40" i="38"/>
  <c r="SY18" i="55" s="1"/>
  <c r="W40" i="33"/>
  <c r="NT18" i="55" s="1"/>
  <c r="Y39" i="65"/>
  <c r="AG40" i="43"/>
  <c r="AG40" i="59"/>
  <c r="KP13" i="55"/>
  <c r="R39" i="22"/>
  <c r="FK18" i="55" s="1"/>
  <c r="Y41" i="62"/>
  <c r="AH39" i="22"/>
  <c r="M10" i="80"/>
  <c r="N17" i="80"/>
  <c r="N18" i="80"/>
  <c r="AE39" i="65"/>
  <c r="TZ12" i="55"/>
  <c r="KB12" i="55"/>
  <c r="XM13" i="55"/>
  <c r="R40" i="35"/>
  <c r="NB13" i="55"/>
  <c r="UV13" i="55"/>
  <c r="RR13" i="55"/>
  <c r="AG40" i="31"/>
  <c r="LU18" i="55" s="1"/>
  <c r="U40" i="58"/>
  <c r="RQ13" i="55"/>
  <c r="AA39" i="66"/>
  <c r="GT18" i="55"/>
  <c r="X40" i="35"/>
  <c r="OZ18" i="55" s="1"/>
  <c r="AA41" i="62"/>
  <c r="AI39" i="67"/>
  <c r="LU13" i="55"/>
  <c r="PW13" i="55"/>
  <c r="AC39" i="68"/>
  <c r="AC40" i="59"/>
  <c r="AI41" i="62"/>
  <c r="RN12" i="55"/>
  <c r="AC40" i="37"/>
  <c r="P40" i="37"/>
  <c r="RA18" i="55" s="1"/>
  <c r="T41" i="63"/>
  <c r="AE40" i="31"/>
  <c r="LS18" i="55" s="1"/>
  <c r="I8" i="79"/>
  <c r="I8" i="80"/>
  <c r="J22" i="80"/>
  <c r="J21" i="80"/>
  <c r="M39" i="66"/>
  <c r="P39" i="65"/>
  <c r="J21" i="79"/>
  <c r="J20" i="80"/>
  <c r="K13" i="79"/>
  <c r="K13" i="80"/>
  <c r="K12" i="79"/>
  <c r="K12" i="80"/>
  <c r="M12" i="79"/>
  <c r="M12" i="80"/>
  <c r="M13" i="79"/>
  <c r="M13" i="80"/>
  <c r="K20" i="79"/>
  <c r="K19" i="80"/>
  <c r="M11" i="79"/>
  <c r="M11" i="80"/>
  <c r="K11" i="79"/>
  <c r="K11" i="80"/>
  <c r="M20" i="79"/>
  <c r="M19" i="80"/>
  <c r="M14" i="79"/>
  <c r="M14" i="80"/>
  <c r="K14" i="79"/>
  <c r="K14" i="80"/>
  <c r="K10" i="79"/>
  <c r="K10" i="80"/>
  <c r="V40" i="58"/>
  <c r="NV12" i="55"/>
  <c r="N39" i="68"/>
  <c r="S40" i="43"/>
  <c r="NP12" i="55"/>
  <c r="AG40" i="40"/>
  <c r="VF18" i="55" s="1"/>
  <c r="N17" i="75"/>
  <c r="N17" i="79"/>
  <c r="N18" i="75"/>
  <c r="N18" i="79"/>
  <c r="M10" i="75"/>
  <c r="M10" i="79"/>
  <c r="Z41" i="63"/>
  <c r="AF39" i="19"/>
  <c r="DP18" i="55" s="1"/>
  <c r="O40" i="58"/>
  <c r="AF39" i="68"/>
  <c r="X40" i="43"/>
  <c r="XD18" i="55" s="1"/>
  <c r="AC40" i="27"/>
  <c r="JH18" i="55" s="1"/>
  <c r="O39" i="65"/>
  <c r="JS18" i="55"/>
  <c r="Z40" i="35"/>
  <c r="DP12" i="55"/>
  <c r="MI13" i="55"/>
  <c r="S40" i="33"/>
  <c r="NP18" i="55" s="1"/>
  <c r="VC12" i="55"/>
  <c r="AF40" i="37"/>
  <c r="AJ40" i="36"/>
  <c r="X40" i="60"/>
  <c r="X40" i="38"/>
  <c r="W40" i="32"/>
  <c r="MP18" i="55" s="1"/>
  <c r="P39" i="19"/>
  <c r="AJ40" i="39"/>
  <c r="UD18" i="55" s="1"/>
  <c r="L9" i="46"/>
  <c r="L11" i="54"/>
  <c r="J21" i="75"/>
  <c r="L10" i="51"/>
  <c r="H8" i="46"/>
  <c r="I8" i="75"/>
  <c r="J15" i="46"/>
  <c r="K15" i="75"/>
  <c r="J11" i="54"/>
  <c r="K10" i="75"/>
  <c r="L12" i="46"/>
  <c r="M12" i="75"/>
  <c r="L14" i="54"/>
  <c r="M13" i="75"/>
  <c r="J21" i="54"/>
  <c r="K20" i="75"/>
  <c r="J15" i="54"/>
  <c r="K14" i="75"/>
  <c r="J13" i="51"/>
  <c r="K13" i="75"/>
  <c r="L12" i="54"/>
  <c r="M11" i="75"/>
  <c r="J12" i="51"/>
  <c r="K12" i="75"/>
  <c r="L20" i="51"/>
  <c r="M20" i="75"/>
  <c r="J11" i="51"/>
  <c r="K11" i="75"/>
  <c r="L15" i="51"/>
  <c r="M15" i="75"/>
  <c r="L15" i="54"/>
  <c r="M14" i="75"/>
  <c r="Q40" i="39"/>
  <c r="TK18" i="55" s="1"/>
  <c r="AI39" i="66"/>
  <c r="QK13" i="55"/>
  <c r="ST12" i="55"/>
  <c r="W40" i="43"/>
  <c r="XC18" i="55" s="1"/>
  <c r="RI13" i="55"/>
  <c r="QZ12" i="55"/>
  <c r="AB40" i="32"/>
  <c r="MU18" i="55" s="1"/>
  <c r="AB39" i="66"/>
  <c r="QQ13" i="55"/>
  <c r="R39" i="66"/>
  <c r="R39" i="68"/>
  <c r="AD40" i="40"/>
  <c r="VC18" i="55" s="1"/>
  <c r="AF40" i="60"/>
  <c r="MV13" i="55"/>
  <c r="QI12" i="55"/>
  <c r="AB40" i="36"/>
  <c r="AF40" i="36"/>
  <c r="QM12" i="55"/>
  <c r="AG40" i="61"/>
  <c r="P40" i="32"/>
  <c r="MI18" i="55" s="1"/>
  <c r="Z39" i="64"/>
  <c r="Y40" i="38"/>
  <c r="SO12" i="55"/>
  <c r="MP13" i="55"/>
  <c r="Y40" i="31"/>
  <c r="LM18" i="55" s="1"/>
  <c r="T40" i="31"/>
  <c r="LH18" i="55" s="1"/>
  <c r="P40" i="29"/>
  <c r="JZ12" i="55"/>
  <c r="OD12" i="55"/>
  <c r="O40" i="32"/>
  <c r="MH18" i="55" s="1"/>
  <c r="Y41" i="63"/>
  <c r="AG40" i="33"/>
  <c r="MH13" i="55"/>
  <c r="QA12" i="55"/>
  <c r="T40" i="36"/>
  <c r="XL13" i="55"/>
  <c r="PC13" i="55"/>
  <c r="MZ13" i="55"/>
  <c r="QA13" i="55"/>
  <c r="MX12" i="55"/>
  <c r="X40" i="36"/>
  <c r="QE12" i="55"/>
  <c r="KH12" i="55"/>
  <c r="X40" i="29"/>
  <c r="AG40" i="38"/>
  <c r="SW12" i="55"/>
  <c r="AA39" i="65"/>
  <c r="JZ13" i="55"/>
  <c r="AJ40" i="31"/>
  <c r="Y40" i="61"/>
  <c r="T39" i="66"/>
  <c r="P40" i="43"/>
  <c r="WV18" i="55" s="1"/>
  <c r="AB40" i="60"/>
  <c r="AE40" i="32"/>
  <c r="L13" i="51"/>
  <c r="Z40" i="60"/>
  <c r="L13" i="46"/>
  <c r="L12" i="51"/>
  <c r="L11" i="46"/>
  <c r="L11" i="51"/>
  <c r="L14" i="46"/>
  <c r="L14" i="51"/>
  <c r="AD40" i="36"/>
  <c r="QK18" i="55" s="1"/>
  <c r="Q40" i="40"/>
  <c r="UP18" i="55" s="1"/>
  <c r="UB12" i="55"/>
  <c r="AH40" i="39"/>
  <c r="UB13" i="55"/>
  <c r="L20" i="46"/>
  <c r="L21" i="54"/>
  <c r="UN12" i="55"/>
  <c r="O40" i="40"/>
  <c r="AJ40" i="38"/>
  <c r="SZ12" i="55"/>
  <c r="UN13" i="55"/>
  <c r="TL13" i="55"/>
  <c r="AE40" i="40"/>
  <c r="VD12" i="55"/>
  <c r="RV13" i="55"/>
  <c r="R40" i="39"/>
  <c r="TL12" i="55"/>
  <c r="VD13" i="55"/>
  <c r="SJ12" i="55"/>
  <c r="T40" i="38"/>
  <c r="RV12" i="55"/>
  <c r="AK40" i="37"/>
  <c r="MN13" i="55"/>
  <c r="SJ13" i="55"/>
  <c r="MN12" i="55"/>
  <c r="U40" i="32"/>
  <c r="TT12" i="55"/>
  <c r="Z40" i="39"/>
  <c r="SR13" i="55"/>
  <c r="TT13" i="55"/>
  <c r="SR12" i="55"/>
  <c r="AB40" i="38"/>
  <c r="SZ13" i="55"/>
  <c r="Q40" i="61"/>
  <c r="TU13" i="55"/>
  <c r="KK18" i="55"/>
  <c r="BQ18" i="55"/>
  <c r="VY12" i="55"/>
  <c r="U40" i="42"/>
  <c r="LT12" i="55"/>
  <c r="AF40" i="31"/>
  <c r="NS12" i="55"/>
  <c r="V40" i="33"/>
  <c r="AH39" i="67"/>
  <c r="SS13" i="55"/>
  <c r="CL12" i="55"/>
  <c r="AF39" i="13"/>
  <c r="QF12" i="55"/>
  <c r="Y40" i="36"/>
  <c r="TZ18" i="55"/>
  <c r="FC18" i="55"/>
  <c r="KQ12" i="55"/>
  <c r="AG40" i="29"/>
  <c r="JO18" i="55"/>
  <c r="Q41" i="63"/>
  <c r="NS13" i="55"/>
  <c r="AD40" i="60"/>
  <c r="OM18" i="55"/>
  <c r="VY13" i="55"/>
  <c r="MK13" i="55"/>
  <c r="JG18" i="55"/>
  <c r="RI12" i="55"/>
  <c r="X40" i="37"/>
  <c r="GE18" i="55"/>
  <c r="X39" i="67"/>
  <c r="TG18" i="55"/>
  <c r="TN18" i="55"/>
  <c r="RE18" i="55"/>
  <c r="HP18" i="55"/>
  <c r="IH18" i="55"/>
  <c r="AD39" i="65"/>
  <c r="SD13" i="55"/>
  <c r="MD18" i="55"/>
  <c r="MA18" i="55"/>
  <c r="CA18" i="55"/>
  <c r="UL18" i="55"/>
  <c r="JX13" i="55"/>
  <c r="ED18" i="55"/>
  <c r="AA40" i="61"/>
  <c r="NE18" i="55"/>
  <c r="AC41" i="62"/>
  <c r="RK13" i="55"/>
  <c r="W39" i="66"/>
  <c r="QL18" i="55"/>
  <c r="FI18" i="55"/>
  <c r="XL18" i="55"/>
  <c r="HC18" i="55"/>
  <c r="WR18" i="55"/>
  <c r="DT18" i="55"/>
  <c r="AB39" i="67"/>
  <c r="JL18" i="55"/>
  <c r="XF12" i="55"/>
  <c r="Z40" i="43"/>
  <c r="XI12" i="55"/>
  <c r="AC40" i="43"/>
  <c r="OX13" i="55"/>
  <c r="CP12" i="55"/>
  <c r="AJ39" i="13"/>
  <c r="WX12" i="55"/>
  <c r="R40" i="43"/>
  <c r="XA12" i="55"/>
  <c r="U40" i="43"/>
  <c r="LZ18" i="55"/>
  <c r="IY18" i="55"/>
  <c r="AX18" i="55"/>
  <c r="AD39" i="64"/>
  <c r="SP12" i="55"/>
  <c r="Z40" i="38"/>
  <c r="AC41" i="63"/>
  <c r="RD13" i="55"/>
  <c r="IZ18" i="55"/>
  <c r="WT18" i="55"/>
  <c r="OA18" i="55"/>
  <c r="Q40" i="58"/>
  <c r="NW12" i="55"/>
  <c r="Z40" i="33"/>
  <c r="XO12" i="55"/>
  <c r="AI40" i="43"/>
  <c r="P39" i="64"/>
  <c r="O39" i="66"/>
  <c r="BO18" i="55"/>
  <c r="PR18" i="55"/>
  <c r="KC18" i="55"/>
  <c r="BZ12" i="55"/>
  <c r="T39" i="13"/>
  <c r="S40" i="61"/>
  <c r="PY13" i="55"/>
  <c r="KV18" i="55"/>
  <c r="TM12" i="55"/>
  <c r="S40" i="39"/>
  <c r="Q40" i="60"/>
  <c r="M39" i="68"/>
  <c r="T40" i="61"/>
  <c r="AC39" i="64"/>
  <c r="UT12" i="55"/>
  <c r="U40" i="40"/>
  <c r="PM13" i="55"/>
  <c r="IE18" i="55"/>
  <c r="GK18" i="55"/>
  <c r="KA12" i="55"/>
  <c r="Q40" i="29"/>
  <c r="MS12" i="55"/>
  <c r="Z40" i="32"/>
  <c r="NO12" i="55"/>
  <c r="R40" i="33"/>
  <c r="GI18" i="55"/>
  <c r="N39" i="65"/>
  <c r="WE18" i="55"/>
  <c r="EB18" i="55"/>
  <c r="JN18" i="55"/>
  <c r="OH12" i="55"/>
  <c r="AK40" i="33"/>
  <c r="OF18" i="55"/>
  <c r="DB18" i="55"/>
  <c r="NO13" i="55"/>
  <c r="GR18" i="55"/>
  <c r="RK12" i="55"/>
  <c r="Z40" i="37"/>
  <c r="OX12" i="55"/>
  <c r="V40" i="35"/>
  <c r="FF18" i="55"/>
  <c r="QZ18" i="55"/>
  <c r="QW18" i="55"/>
  <c r="UQ12" i="55"/>
  <c r="R40" i="40"/>
  <c r="XF13" i="55"/>
  <c r="JX12" i="55"/>
  <c r="N40" i="29"/>
  <c r="WX13" i="55"/>
  <c r="OY18" i="55"/>
  <c r="Y39" i="66"/>
  <c r="DW18" i="55"/>
  <c r="LK12" i="55"/>
  <c r="W40" i="31"/>
  <c r="KF13" i="55"/>
  <c r="XM18" i="55"/>
  <c r="RH18" i="55"/>
  <c r="BV12" i="55"/>
  <c r="P39" i="13"/>
  <c r="VN18" i="55"/>
  <c r="SB18" i="55"/>
  <c r="FV18" i="55"/>
  <c r="CW18" i="55"/>
  <c r="QO13" i="55"/>
  <c r="XB13" i="55"/>
  <c r="GU18" i="55"/>
  <c r="AG41" i="63"/>
  <c r="TP18" i="55"/>
  <c r="IN18" i="55"/>
  <c r="OG12" i="55"/>
  <c r="AJ40" i="33"/>
  <c r="AE40" i="59"/>
  <c r="VB12" i="55"/>
  <c r="AC40" i="40"/>
  <c r="AF39" i="65"/>
  <c r="UI18" i="55"/>
  <c r="RL13" i="55"/>
  <c r="XN13" i="55"/>
  <c r="TO12" i="55"/>
  <c r="U40" i="39"/>
  <c r="CM18" i="55"/>
  <c r="KR13" i="55"/>
  <c r="UU18" i="55"/>
  <c r="TM13" i="55"/>
  <c r="EN18" i="55"/>
  <c r="DD18" i="55"/>
  <c r="GF18" i="55"/>
  <c r="NY12" i="55"/>
  <c r="AB40" i="33"/>
  <c r="S39" i="66"/>
  <c r="NY13" i="55"/>
  <c r="FR18" i="55"/>
  <c r="FN18" i="55"/>
  <c r="VA12" i="55"/>
  <c r="AB40" i="40"/>
  <c r="II18" i="55"/>
  <c r="U39" i="64"/>
  <c r="PI12" i="55"/>
  <c r="AG40" i="35"/>
  <c r="UC12" i="55"/>
  <c r="AI40" i="39"/>
  <c r="LA18" i="55"/>
  <c r="TU12" i="55"/>
  <c r="AA40" i="39"/>
  <c r="GC18" i="55"/>
  <c r="TI12" i="55"/>
  <c r="O40" i="39"/>
  <c r="RJ18" i="55"/>
  <c r="DO18" i="55"/>
  <c r="PM12" i="55"/>
  <c r="AK40" i="35"/>
  <c r="MM18" i="55"/>
  <c r="EQ18" i="55"/>
  <c r="BR18" i="55"/>
  <c r="VG18" i="55"/>
  <c r="KA13" i="55"/>
  <c r="NA12" i="55"/>
  <c r="AH40" i="32"/>
  <c r="R41" i="63"/>
  <c r="MS13" i="55"/>
  <c r="AF39" i="64"/>
  <c r="UT13" i="55"/>
  <c r="XJ12" i="55"/>
  <c r="AD40" i="43"/>
  <c r="OI18" i="55"/>
  <c r="TY13" i="55"/>
  <c r="V39" i="67"/>
  <c r="OL18" i="55"/>
  <c r="QU18" i="55"/>
  <c r="AF41" i="63"/>
  <c r="QJ12" i="55"/>
  <c r="AC40" i="36"/>
  <c r="AK41" i="62"/>
  <c r="FQ18" i="55"/>
  <c r="V39" i="65"/>
  <c r="QN13" i="55"/>
  <c r="KE12" i="55"/>
  <c r="U40" i="29"/>
  <c r="EU18" i="55"/>
  <c r="DN18" i="55"/>
  <c r="AD41" i="62"/>
  <c r="LJ13" i="55"/>
  <c r="AD39" i="67"/>
  <c r="U41" i="63"/>
  <c r="QS18" i="55"/>
  <c r="IM18" i="55"/>
  <c r="TX18" i="55"/>
  <c r="LP18" i="55"/>
  <c r="XH18" i="55"/>
  <c r="UR18" i="55"/>
  <c r="QO12" i="55"/>
  <c r="AH40" i="36"/>
  <c r="RT12" i="55"/>
  <c r="AI40" i="37"/>
  <c r="AC39" i="65"/>
  <c r="GQ18" i="55"/>
  <c r="X39" i="64"/>
  <c r="MW13" i="55"/>
  <c r="KU18" i="55"/>
  <c r="AH39" i="66"/>
  <c r="RP18" i="55"/>
  <c r="OW12" i="55"/>
  <c r="U40" i="35"/>
  <c r="NB18" i="55"/>
  <c r="VH18" i="55"/>
  <c r="RT13" i="55"/>
  <c r="PD18" i="55"/>
  <c r="X41" i="62"/>
  <c r="OG13" i="55"/>
  <c r="HS18" i="55"/>
  <c r="GJ18" i="55"/>
  <c r="XO13" i="55"/>
  <c r="RW18" i="55"/>
  <c r="FM18" i="55"/>
  <c r="XN12" i="55"/>
  <c r="AH40" i="43"/>
  <c r="KF12" i="55"/>
  <c r="V40" i="29"/>
  <c r="HD18" i="55"/>
  <c r="J18" i="55"/>
  <c r="DS18" i="55"/>
  <c r="JT18" i="55"/>
  <c r="HL18" i="55"/>
  <c r="VA13" i="55"/>
  <c r="MQ18" i="55"/>
  <c r="R41" i="62"/>
  <c r="QB12" i="55"/>
  <c r="U40" i="36"/>
  <c r="NK18" i="55"/>
  <c r="U41" i="62"/>
  <c r="TO13" i="55"/>
  <c r="PI13" i="55"/>
  <c r="IX18" i="55"/>
  <c r="AG40" i="60"/>
  <c r="ON18" i="55"/>
  <c r="TI13" i="55"/>
  <c r="HZ18" i="55"/>
  <c r="AE39" i="68"/>
  <c r="ML13" i="55"/>
  <c r="SD12" i="55"/>
  <c r="N40" i="38"/>
  <c r="PH18" i="55"/>
  <c r="US13" i="55"/>
  <c r="GY18" i="55"/>
  <c r="SF18" i="55"/>
  <c r="OS12" i="55"/>
  <c r="Q40" i="35"/>
  <c r="IO18" i="55"/>
  <c r="NA13" i="55"/>
  <c r="FB18" i="55"/>
  <c r="DZ18" i="55"/>
  <c r="AK40" i="61"/>
  <c r="SQ18" i="55"/>
  <c r="W39" i="68"/>
  <c r="SE13" i="55"/>
  <c r="EF18" i="55"/>
  <c r="LT13" i="55"/>
  <c r="NU13" i="55"/>
  <c r="JB18" i="55"/>
  <c r="LL12" i="55"/>
  <c r="X40" i="31"/>
  <c r="PF12" i="55"/>
  <c r="AD40" i="35"/>
  <c r="QP18" i="55"/>
  <c r="TY12" i="55"/>
  <c r="AE40" i="39"/>
  <c r="FS18" i="55"/>
  <c r="QJ13" i="55"/>
  <c r="CR18" i="55"/>
  <c r="EI18" i="55"/>
  <c r="ML12" i="55"/>
  <c r="S40" i="32"/>
  <c r="V40" i="60"/>
  <c r="QN12" i="55"/>
  <c r="AG40" i="36"/>
  <c r="PF13" i="55"/>
  <c r="KE13" i="55"/>
  <c r="CI18" i="55"/>
  <c r="ME18" i="55"/>
  <c r="AF41" i="62"/>
  <c r="AI40" i="60"/>
  <c r="LJ12" i="55"/>
  <c r="V40" i="31"/>
  <c r="KO18" i="55"/>
  <c r="MO13" i="55"/>
  <c r="HR18" i="55"/>
  <c r="KS18" i="55"/>
  <c r="LC12" i="55"/>
  <c r="O40" i="31"/>
  <c r="CV18" i="55"/>
  <c r="RS13" i="55"/>
  <c r="CT18" i="55"/>
  <c r="MW12" i="55"/>
  <c r="AD40" i="32"/>
  <c r="QV18" i="55"/>
  <c r="FJ18" i="55"/>
  <c r="OW13" i="55"/>
  <c r="HV18" i="55"/>
  <c r="KI12" i="55"/>
  <c r="Y40" i="29"/>
  <c r="CY18" i="55"/>
  <c r="WO18" i="55"/>
  <c r="BS18" i="55"/>
  <c r="V40" i="59"/>
  <c r="GV18" i="55"/>
  <c r="RL12" i="55"/>
  <c r="AA40" i="37"/>
  <c r="EY18" i="55"/>
  <c r="LD12" i="55"/>
  <c r="P40" i="31"/>
  <c r="KG18" i="55"/>
  <c r="Q39" i="68"/>
  <c r="HH18" i="55"/>
  <c r="LO13" i="55"/>
  <c r="PC18" i="55"/>
  <c r="NR13" i="55"/>
  <c r="JF18" i="55"/>
  <c r="V39" i="64"/>
  <c r="NG18" i="55"/>
  <c r="EV18" i="55"/>
  <c r="PX13" i="55"/>
  <c r="GH18" i="55"/>
  <c r="PZ18" i="55"/>
  <c r="WG13" i="55"/>
  <c r="QB13" i="55"/>
  <c r="W40" i="59"/>
  <c r="SA18" i="55"/>
  <c r="TF18" i="55"/>
  <c r="SU18" i="55"/>
  <c r="RR18" i="55"/>
  <c r="NR12" i="55"/>
  <c r="U40" i="33"/>
  <c r="SX13" i="55"/>
  <c r="IU18" i="55"/>
  <c r="SE12" i="55"/>
  <c r="O40" i="38"/>
  <c r="OC13" i="55"/>
  <c r="U40" i="59"/>
  <c r="XK12" i="55"/>
  <c r="AE40" i="43"/>
  <c r="QG12" i="55"/>
  <c r="Z40" i="36"/>
  <c r="US12" i="55"/>
  <c r="T40" i="40"/>
  <c r="OS13" i="55"/>
  <c r="CX18" i="55"/>
  <c r="ID18" i="55"/>
  <c r="TH18" i="55"/>
  <c r="AD40" i="59"/>
  <c r="OU13" i="55"/>
  <c r="LF12" i="55"/>
  <c r="R40" i="31"/>
  <c r="NJ18" i="55"/>
  <c r="JK18" i="55"/>
  <c r="TW13" i="55"/>
  <c r="QG13" i="55"/>
  <c r="NU12" i="55"/>
  <c r="X40" i="33"/>
  <c r="NM13" i="55"/>
  <c r="PG18" i="55"/>
  <c r="HN18" i="55"/>
  <c r="GM18" i="55"/>
  <c r="S39" i="64"/>
  <c r="TJ18" i="55"/>
  <c r="CJ18" i="55"/>
  <c r="PN18" i="55"/>
  <c r="X41" i="63"/>
  <c r="KY18" i="55"/>
  <c r="LC13" i="55"/>
  <c r="RB18" i="55"/>
  <c r="CH12" i="55"/>
  <c r="AB39" i="13"/>
  <c r="NF18" i="55"/>
  <c r="BY18" i="55"/>
  <c r="KB18" i="55"/>
  <c r="WW18" i="55"/>
  <c r="UY13" i="55"/>
  <c r="DR18" i="55"/>
  <c r="U39" i="65"/>
  <c r="MO12" i="55"/>
  <c r="V40" i="32"/>
  <c r="RM18" i="55"/>
  <c r="JY18" i="55"/>
  <c r="AH39" i="65"/>
  <c r="FY18" i="55"/>
  <c r="U39" i="68"/>
  <c r="AA40" i="60"/>
  <c r="RS12" i="55"/>
  <c r="AH40" i="37"/>
  <c r="KI13" i="55"/>
  <c r="PV18" i="55"/>
  <c r="Z39" i="65"/>
  <c r="VI12" i="55"/>
  <c r="AJ40" i="40"/>
  <c r="VE13" i="55"/>
  <c r="KN12" i="55"/>
  <c r="AD40" i="29"/>
  <c r="PY12" i="55"/>
  <c r="R40" i="36"/>
  <c r="EL18" i="55"/>
  <c r="MG13" i="55"/>
  <c r="Y40" i="60"/>
  <c r="ER18" i="55"/>
  <c r="UK18" i="55"/>
  <c r="P41" i="62"/>
  <c r="VZ12" i="55"/>
  <c r="V40" i="42"/>
  <c r="AK39" i="64"/>
  <c r="SV18" i="55"/>
  <c r="IV18" i="55"/>
  <c r="GZ18" i="55"/>
  <c r="LD13" i="55"/>
  <c r="PX12" i="55"/>
  <c r="Q40" i="36"/>
  <c r="AG41" i="62"/>
  <c r="OV18" i="55"/>
  <c r="Q18" i="55"/>
  <c r="CO18" i="55"/>
  <c r="ND18" i="55"/>
  <c r="WG12" i="55"/>
  <c r="AC40" i="42"/>
  <c r="KX18" i="55"/>
  <c r="DC18" i="55"/>
  <c r="QT18" i="55"/>
  <c r="WU18" i="55"/>
  <c r="WH18" i="55"/>
  <c r="S40" i="59"/>
  <c r="VZ13" i="55"/>
  <c r="SX12" i="55"/>
  <c r="AH40" i="38"/>
  <c r="NQ12" i="55"/>
  <c r="T40" i="33"/>
  <c r="OC12" i="55"/>
  <c r="AF40" i="33"/>
  <c r="CE18" i="55"/>
  <c r="VP18" i="55"/>
  <c r="IT18" i="55"/>
  <c r="LN12" i="55"/>
  <c r="Z40" i="31"/>
  <c r="JJ18" i="55"/>
  <c r="WZ18" i="55"/>
  <c r="LF13" i="55"/>
  <c r="IA18" i="55"/>
  <c r="NV18" i="55"/>
  <c r="XK13" i="55"/>
  <c r="PJ13" i="55"/>
  <c r="NM12" i="55"/>
  <c r="P40" i="33"/>
  <c r="PE12" i="55"/>
  <c r="AC40" i="35"/>
  <c r="EZ18" i="55"/>
  <c r="AI40" i="61"/>
  <c r="UY12" i="55"/>
  <c r="Z40" i="40"/>
  <c r="P41" i="63"/>
  <c r="SK12" i="55"/>
  <c r="U40" i="38"/>
  <c r="DH18" i="55"/>
  <c r="EJ18" i="55"/>
  <c r="PJ12" i="55"/>
  <c r="AH40" i="35"/>
  <c r="AI39" i="64"/>
  <c r="LL13" i="55"/>
  <c r="VO18" i="55"/>
  <c r="OJ18" i="55"/>
  <c r="R39" i="67"/>
  <c r="W40" i="58"/>
  <c r="DK18" i="55"/>
  <c r="SM13" i="55"/>
  <c r="V41" i="62"/>
  <c r="LY18" i="55"/>
  <c r="CC18" i="55"/>
  <c r="EE18" i="55"/>
  <c r="RC13" i="55"/>
  <c r="BT18" i="55"/>
  <c r="EH18" i="55"/>
  <c r="RO12" i="55"/>
  <c r="AD40" i="37"/>
  <c r="AA40" i="59"/>
  <c r="EM18" i="55"/>
  <c r="UQ13" i="55"/>
  <c r="AC40" i="60"/>
  <c r="DG18" i="55"/>
  <c r="XB12" i="55"/>
  <c r="V40" i="43"/>
  <c r="PQ18" i="55"/>
  <c r="TC18" i="55"/>
  <c r="LW13" i="55"/>
  <c r="LO12" i="55"/>
  <c r="AA40" i="31"/>
  <c r="AA39" i="67"/>
  <c r="WN18" i="55"/>
  <c r="VI13" i="55"/>
  <c r="S40" i="60"/>
  <c r="VE12" i="55"/>
  <c r="AF40" i="40"/>
  <c r="NC18" i="55"/>
  <c r="DF18" i="55"/>
  <c r="N39" i="64"/>
  <c r="KM12" i="55"/>
  <c r="AC40" i="29"/>
  <c r="KR12" i="55"/>
  <c r="AH40" i="29"/>
  <c r="MG12" i="55"/>
  <c r="N40" i="32"/>
  <c r="OP18" i="55"/>
  <c r="JQ18" i="55"/>
  <c r="FU18" i="55"/>
  <c r="AB39" i="68"/>
  <c r="SL13" i="55"/>
  <c r="LQ18" i="55"/>
  <c r="AE39" i="66"/>
  <c r="AA39" i="64"/>
  <c r="UO13" i="55"/>
  <c r="HJ18" i="55"/>
  <c r="XP18" i="55"/>
  <c r="XE18" i="55"/>
  <c r="LE18" i="55"/>
  <c r="VJ18" i="55"/>
  <c r="FO18" i="55"/>
  <c r="IP18" i="55"/>
  <c r="VB13" i="55"/>
  <c r="UH18" i="55"/>
  <c r="VV18" i="55"/>
  <c r="FZ18" i="55"/>
  <c r="EX18" i="55"/>
  <c r="NX18" i="55"/>
  <c r="NQ13" i="55"/>
  <c r="FW18" i="55"/>
  <c r="NH18" i="55"/>
  <c r="XQ12" i="55"/>
  <c r="AK40" i="43"/>
  <c r="TV18" i="55"/>
  <c r="TQ12" i="55"/>
  <c r="W40" i="39"/>
  <c r="TB18" i="55"/>
  <c r="LN13" i="55"/>
  <c r="T39" i="68"/>
  <c r="IQ18" i="55"/>
  <c r="TA18" i="55"/>
  <c r="Z39" i="67"/>
  <c r="Y39" i="68"/>
  <c r="PE13" i="55"/>
  <c r="RG12" i="55"/>
  <c r="V40" i="37"/>
  <c r="VK18" i="55"/>
  <c r="CD12" i="55"/>
  <c r="X39" i="13"/>
  <c r="AK40" i="59"/>
  <c r="SM12" i="55"/>
  <c r="W40" i="38"/>
  <c r="SK13" i="55"/>
  <c r="UA18" i="55"/>
  <c r="IL18" i="55"/>
  <c r="JC18" i="55"/>
  <c r="VS18" i="55"/>
  <c r="QC18" i="55"/>
  <c r="N39" i="67"/>
  <c r="LR13" i="55"/>
  <c r="VJ13" i="55"/>
  <c r="WD18" i="55"/>
  <c r="TS18" i="55"/>
  <c r="AG39" i="68"/>
  <c r="RD12" i="55"/>
  <c r="S40" i="37"/>
  <c r="RC12" i="55"/>
  <c r="R40" i="37"/>
  <c r="RO13" i="55"/>
  <c r="QD18" i="55"/>
  <c r="LV13" i="55"/>
  <c r="UZ18" i="55"/>
  <c r="UE13" i="55"/>
  <c r="KN13" i="55"/>
  <c r="DJ18" i="55"/>
  <c r="AG39" i="66"/>
  <c r="AI40" i="59"/>
  <c r="UM18" i="55"/>
  <c r="JD18" i="55"/>
  <c r="GN18" i="55"/>
  <c r="JU18" i="55"/>
  <c r="UW13" i="55"/>
  <c r="KM13" i="55"/>
  <c r="RX18" i="55"/>
  <c r="NW13" i="55"/>
  <c r="P40" i="61"/>
  <c r="UJ18" i="55"/>
  <c r="SH13" i="55"/>
  <c r="PL18" i="55"/>
  <c r="OB18" i="55"/>
  <c r="UO12" i="55"/>
  <c r="P40" i="40"/>
  <c r="PA12" i="55"/>
  <c r="Y40" i="35"/>
  <c r="UC13" i="55"/>
  <c r="EP18" i="55"/>
  <c r="KZ18" i="55"/>
  <c r="R39" i="65"/>
  <c r="SS12" i="55"/>
  <c r="AC40" i="38"/>
  <c r="VR12" i="55"/>
  <c r="N40" i="42"/>
  <c r="GG18" i="55"/>
  <c r="QF13" i="55"/>
  <c r="OR18" i="55"/>
  <c r="KQ13" i="55"/>
  <c r="CU18" i="55"/>
  <c r="OU12" i="55"/>
  <c r="S40" i="35"/>
  <c r="PU12" i="55"/>
  <c r="N40" i="36"/>
  <c r="MK12" i="55"/>
  <c r="R40" i="32"/>
  <c r="TW12" i="55"/>
  <c r="AC40" i="39"/>
  <c r="XQ13" i="55"/>
  <c r="LI18" i="55"/>
  <c r="TQ13" i="55"/>
  <c r="FE18" i="55"/>
  <c r="NL18" i="55"/>
  <c r="HK18" i="55"/>
  <c r="KW18" i="55"/>
  <c r="VR13" i="55"/>
  <c r="HO18" i="55"/>
  <c r="WA18" i="55"/>
  <c r="C18" i="55"/>
  <c r="RG13" i="55"/>
  <c r="LK13" i="55"/>
  <c r="VW18" i="55"/>
  <c r="R40" i="58"/>
  <c r="XJ13" i="55"/>
  <c r="HG18" i="55"/>
  <c r="AF40" i="61"/>
  <c r="MY18" i="55"/>
  <c r="BW18" i="55"/>
  <c r="LR12" i="55"/>
  <c r="AD40" i="31"/>
  <c r="ET18" i="55"/>
  <c r="XI13" i="55"/>
  <c r="XA13" i="55"/>
  <c r="LW12" i="55"/>
  <c r="AI40" i="31"/>
  <c r="LV12" i="55"/>
  <c r="AH40" i="31"/>
  <c r="SP13" i="55"/>
  <c r="DV18" i="55"/>
  <c r="WI18" i="55"/>
  <c r="WQ18" i="55"/>
  <c r="Q39" i="66"/>
  <c r="FA18" i="55"/>
  <c r="SL12" i="55"/>
  <c r="V40" i="38"/>
  <c r="SI18" i="55"/>
  <c r="U40" i="60"/>
  <c r="UW12" i="55"/>
  <c r="X40" i="40"/>
  <c r="KJ18" i="55"/>
  <c r="ST18" i="55"/>
  <c r="X40" i="61"/>
  <c r="PU13" i="55"/>
  <c r="UX18" i="55"/>
  <c r="SH12" i="55"/>
  <c r="R40" i="38"/>
  <c r="EA18" i="55"/>
  <c r="DL18" i="55"/>
  <c r="AJ39" i="67"/>
  <c r="PA13" i="55"/>
  <c r="HW18" i="55"/>
  <c r="NZ18" i="55"/>
  <c r="UE18" i="55"/>
  <c r="R40" i="59"/>
  <c r="L16" i="54"/>
  <c r="Q40" i="59"/>
  <c r="L15" i="46"/>
  <c r="H8" i="51"/>
  <c r="H8" i="54"/>
  <c r="B24" i="55"/>
  <c r="C24" i="55" s="1"/>
  <c r="O40" i="59"/>
  <c r="N40" i="59"/>
  <c r="J13" i="46"/>
  <c r="J14" i="54"/>
  <c r="J10" i="51"/>
  <c r="J9" i="46"/>
  <c r="AJ40" i="58"/>
  <c r="AI40" i="58"/>
  <c r="J14" i="51"/>
  <c r="J14" i="46"/>
  <c r="J15" i="51"/>
  <c r="J16" i="54"/>
  <c r="J12" i="54"/>
  <c r="J11" i="46"/>
  <c r="J12" i="46"/>
  <c r="J20" i="46"/>
  <c r="J20" i="51"/>
  <c r="M10" i="54"/>
  <c r="M18" i="51"/>
  <c r="M18" i="46"/>
  <c r="M19" i="54"/>
  <c r="O15" i="51"/>
  <c r="O15" i="46"/>
  <c r="O16" i="54"/>
  <c r="M18" i="54"/>
  <c r="M17" i="46"/>
  <c r="M17" i="51"/>
  <c r="M9" i="54"/>
  <c r="AA40" i="58"/>
  <c r="AC40" i="58"/>
  <c r="AB40" i="58"/>
  <c r="Z40" i="58"/>
  <c r="PW18" i="55" l="1"/>
  <c r="RF18" i="55"/>
  <c r="MT18" i="55"/>
  <c r="MJ18" i="55"/>
  <c r="TR18" i="55"/>
  <c r="J10" i="80"/>
  <c r="NN18" i="55"/>
  <c r="OT18" i="55"/>
  <c r="GA18" i="55"/>
  <c r="M18" i="80"/>
  <c r="J19" i="80"/>
  <c r="OD18" i="55"/>
  <c r="RQ18" i="55"/>
  <c r="RN18" i="55"/>
  <c r="CZ18" i="55"/>
  <c r="H8" i="79"/>
  <c r="H8" i="80"/>
  <c r="I21" i="80"/>
  <c r="I22" i="80"/>
  <c r="I21" i="79"/>
  <c r="I20" i="80"/>
  <c r="P18" i="79"/>
  <c r="P18" i="80"/>
  <c r="P17" i="79"/>
  <c r="P17" i="80"/>
  <c r="J10" i="79"/>
  <c r="K18" i="79"/>
  <c r="K18" i="80"/>
  <c r="J14" i="79"/>
  <c r="J14" i="80"/>
  <c r="J13" i="79"/>
  <c r="J13" i="80"/>
  <c r="J18" i="79"/>
  <c r="J18" i="80"/>
  <c r="J11" i="79"/>
  <c r="J11" i="80"/>
  <c r="J12" i="79"/>
  <c r="J12" i="80"/>
  <c r="MX18" i="55"/>
  <c r="WY18" i="55"/>
  <c r="SN18" i="55"/>
  <c r="J20" i="75"/>
  <c r="J20" i="79"/>
  <c r="M18" i="75"/>
  <c r="M18" i="79"/>
  <c r="I20" i="46"/>
  <c r="I20" i="51"/>
  <c r="I21" i="54"/>
  <c r="PB18" i="55"/>
  <c r="QQ18" i="55"/>
  <c r="I21" i="75"/>
  <c r="G8" i="51"/>
  <c r="H8" i="75"/>
  <c r="I11" i="51"/>
  <c r="J11" i="75"/>
  <c r="I12" i="51"/>
  <c r="J12" i="75"/>
  <c r="J18" i="51"/>
  <c r="K18" i="75"/>
  <c r="I11" i="54"/>
  <c r="J10" i="75"/>
  <c r="I14" i="51"/>
  <c r="J14" i="75"/>
  <c r="I16" i="54"/>
  <c r="J15" i="75"/>
  <c r="P18" i="75"/>
  <c r="I14" i="54"/>
  <c r="J13" i="75"/>
  <c r="P17" i="75"/>
  <c r="I19" i="54"/>
  <c r="J18" i="75"/>
  <c r="QI18" i="55"/>
  <c r="QM18" i="55"/>
  <c r="SO18" i="55"/>
  <c r="JZ18" i="55"/>
  <c r="LX18" i="55"/>
  <c r="KH18" i="55"/>
  <c r="QA18" i="55"/>
  <c r="SW18" i="55"/>
  <c r="QE18" i="55"/>
  <c r="J18" i="46"/>
  <c r="J19" i="54"/>
  <c r="J10" i="54"/>
  <c r="UB18" i="55"/>
  <c r="MN18" i="55"/>
  <c r="RV18" i="55"/>
  <c r="VD18" i="55"/>
  <c r="SZ18" i="55"/>
  <c r="SR18" i="55"/>
  <c r="SJ18" i="55"/>
  <c r="TL18" i="55"/>
  <c r="UN18" i="55"/>
  <c r="TT18" i="55"/>
  <c r="G8" i="46"/>
  <c r="G8" i="54"/>
  <c r="B25" i="55"/>
  <c r="C25" i="55" s="1"/>
  <c r="L18" i="51"/>
  <c r="L10" i="54"/>
  <c r="L18" i="46"/>
  <c r="L19" i="54"/>
  <c r="UW18" i="55"/>
  <c r="SL18" i="55"/>
  <c r="MK18" i="55"/>
  <c r="RD18" i="55"/>
  <c r="CD18" i="55"/>
  <c r="KR18" i="55"/>
  <c r="NM18" i="55"/>
  <c r="LN18" i="55"/>
  <c r="KN18" i="55"/>
  <c r="CH18" i="55"/>
  <c r="NU18" i="55"/>
  <c r="RL18" i="55"/>
  <c r="QN18" i="55"/>
  <c r="QB18" i="55"/>
  <c r="KF18" i="55"/>
  <c r="OW18" i="55"/>
  <c r="QO18" i="55"/>
  <c r="LK18" i="55"/>
  <c r="OX18" i="55"/>
  <c r="UT18" i="55"/>
  <c r="XI18" i="55"/>
  <c r="LT18" i="55"/>
  <c r="UO18" i="55"/>
  <c r="OC18" i="55"/>
  <c r="RS18" i="55"/>
  <c r="PF18" i="55"/>
  <c r="XJ18" i="55"/>
  <c r="UC18" i="55"/>
  <c r="MS18" i="55"/>
  <c r="NW18" i="55"/>
  <c r="RC18" i="55"/>
  <c r="LO18" i="55"/>
  <c r="QG18" i="55"/>
  <c r="NY18" i="55"/>
  <c r="OG18" i="55"/>
  <c r="CP18" i="55"/>
  <c r="QF18" i="55"/>
  <c r="PU18" i="55"/>
  <c r="VR18" i="55"/>
  <c r="SM18" i="55"/>
  <c r="KM18" i="55"/>
  <c r="UY18" i="55"/>
  <c r="PX18" i="55"/>
  <c r="LD18" i="55"/>
  <c r="TY18" i="55"/>
  <c r="TU18" i="55"/>
  <c r="UQ18" i="55"/>
  <c r="RK18" i="55"/>
  <c r="XF18" i="55"/>
  <c r="RI18" i="55"/>
  <c r="VY18" i="55"/>
  <c r="SH18" i="55"/>
  <c r="LV18" i="55"/>
  <c r="LR18" i="55"/>
  <c r="RO18" i="55"/>
  <c r="NQ18" i="55"/>
  <c r="WG18" i="55"/>
  <c r="US18" i="55"/>
  <c r="LL18" i="55"/>
  <c r="PI18" i="55"/>
  <c r="VA18" i="55"/>
  <c r="BV18" i="55"/>
  <c r="OH18" i="55"/>
  <c r="NO18" i="55"/>
  <c r="KA18" i="55"/>
  <c r="BZ18" i="55"/>
  <c r="XA18" i="55"/>
  <c r="TW18" i="55"/>
  <c r="XQ18" i="55"/>
  <c r="MG18" i="55"/>
  <c r="VE18" i="55"/>
  <c r="PE18" i="55"/>
  <c r="PY18" i="55"/>
  <c r="MO18" i="55"/>
  <c r="XK18" i="55"/>
  <c r="SE18" i="55"/>
  <c r="O19" i="54"/>
  <c r="O10" i="54"/>
  <c r="O18" i="51"/>
  <c r="O18" i="46"/>
  <c r="MW18" i="55"/>
  <c r="ML18" i="55"/>
  <c r="SD18" i="55"/>
  <c r="RT18" i="55"/>
  <c r="VB18" i="55"/>
  <c r="JX18" i="55"/>
  <c r="CL18" i="55"/>
  <c r="NS18" i="55"/>
  <c r="OU18" i="55"/>
  <c r="SS18" i="55"/>
  <c r="PA18" i="55"/>
  <c r="RG18" i="55"/>
  <c r="XB18" i="55"/>
  <c r="SK18" i="55"/>
  <c r="VI18" i="55"/>
  <c r="NR18" i="55"/>
  <c r="O18" i="54"/>
  <c r="O17" i="51"/>
  <c r="O9" i="54"/>
  <c r="O17" i="46"/>
  <c r="LJ18" i="55"/>
  <c r="OS18" i="55"/>
  <c r="XN18" i="55"/>
  <c r="QJ18" i="55"/>
  <c r="NA18" i="55"/>
  <c r="PM18" i="55"/>
  <c r="TI18" i="55"/>
  <c r="TM18" i="55"/>
  <c r="XO18" i="55"/>
  <c r="LW18" i="55"/>
  <c r="TQ18" i="55"/>
  <c r="PJ18" i="55"/>
  <c r="SX18" i="55"/>
  <c r="VZ18" i="55"/>
  <c r="LF18" i="55"/>
  <c r="KI18" i="55"/>
  <c r="LC18" i="55"/>
  <c r="KE18" i="55"/>
  <c r="TO18" i="55"/>
  <c r="SP18" i="55"/>
  <c r="WX18" i="55"/>
  <c r="KQ18" i="55"/>
  <c r="I10" i="51"/>
  <c r="I12" i="54"/>
  <c r="I18" i="46"/>
  <c r="I18" i="51"/>
  <c r="I15" i="51"/>
  <c r="I12" i="46"/>
  <c r="I10" i="54"/>
  <c r="I15" i="46"/>
  <c r="I11" i="46"/>
  <c r="I14" i="46"/>
  <c r="I15" i="54"/>
  <c r="I13" i="46"/>
  <c r="I13" i="51"/>
  <c r="I9" i="46"/>
  <c r="R17" i="80" l="1"/>
  <c r="R18" i="80"/>
  <c r="I12" i="80"/>
  <c r="G8" i="79"/>
  <c r="G8" i="80"/>
  <c r="H22" i="80"/>
  <c r="H21" i="80"/>
  <c r="H21" i="79"/>
  <c r="H20" i="80"/>
  <c r="I10" i="79"/>
  <c r="I10" i="80"/>
  <c r="I11" i="79"/>
  <c r="I11" i="80"/>
  <c r="I18" i="79"/>
  <c r="I18" i="80"/>
  <c r="I20" i="79"/>
  <c r="I19" i="80"/>
  <c r="I13" i="79"/>
  <c r="I13" i="80"/>
  <c r="I14" i="79"/>
  <c r="I14" i="80"/>
  <c r="R18" i="75"/>
  <c r="R18" i="79"/>
  <c r="R17" i="75"/>
  <c r="R17" i="79"/>
  <c r="I12" i="75"/>
  <c r="I12" i="79"/>
  <c r="H12" i="51"/>
  <c r="Q17" i="46"/>
  <c r="Q9" i="54"/>
  <c r="Q18" i="54"/>
  <c r="Q17" i="51"/>
  <c r="H12" i="46"/>
  <c r="H21" i="75"/>
  <c r="Q10" i="54"/>
  <c r="Q18" i="51"/>
  <c r="G8" i="75"/>
  <c r="Q19" i="54"/>
  <c r="Q18" i="46"/>
  <c r="H14" i="54"/>
  <c r="I13" i="75"/>
  <c r="H11" i="51"/>
  <c r="I11" i="75"/>
  <c r="H16" i="54"/>
  <c r="I15" i="75"/>
  <c r="H19" i="54"/>
  <c r="I18" i="75"/>
  <c r="H11" i="54"/>
  <c r="I10" i="75"/>
  <c r="H21" i="54"/>
  <c r="I20" i="75"/>
  <c r="H14" i="46"/>
  <c r="I14" i="75"/>
  <c r="B26" i="55"/>
  <c r="C26" i="55" s="1"/>
  <c r="F8" i="46"/>
  <c r="F8" i="51"/>
  <c r="F8" i="54"/>
  <c r="H15" i="46"/>
  <c r="H10" i="51"/>
  <c r="H10" i="54"/>
  <c r="H9" i="46"/>
  <c r="H13" i="51"/>
  <c r="H11" i="46"/>
  <c r="H15" i="54"/>
  <c r="H15" i="51"/>
  <c r="H13" i="46"/>
  <c r="H14" i="51"/>
  <c r="H12" i="54"/>
  <c r="H20" i="46"/>
  <c r="H18" i="51"/>
  <c r="H20" i="51"/>
  <c r="H18" i="46"/>
  <c r="I9" i="54" l="1"/>
  <c r="I17" i="51"/>
  <c r="J17" i="75"/>
  <c r="I17" i="46"/>
  <c r="I18" i="54"/>
  <c r="J17" i="80"/>
  <c r="J17" i="79"/>
  <c r="F8" i="80"/>
  <c r="I17" i="80"/>
  <c r="G22" i="80"/>
  <c r="G21" i="80"/>
  <c r="G21" i="79"/>
  <c r="G20" i="80"/>
  <c r="M17" i="79"/>
  <c r="M17" i="80"/>
  <c r="H14" i="79"/>
  <c r="H14" i="80"/>
  <c r="H11" i="79"/>
  <c r="H11" i="80"/>
  <c r="H13" i="79"/>
  <c r="H13" i="80"/>
  <c r="K17" i="79"/>
  <c r="K17" i="80"/>
  <c r="H20" i="79"/>
  <c r="H19" i="80"/>
  <c r="H12" i="79"/>
  <c r="H12" i="80"/>
  <c r="H10" i="79"/>
  <c r="H10" i="80"/>
  <c r="H18" i="79"/>
  <c r="H18" i="80"/>
  <c r="H17" i="79"/>
  <c r="H17" i="80"/>
  <c r="F8" i="75"/>
  <c r="F8" i="79"/>
  <c r="H15" i="75"/>
  <c r="H18" i="54"/>
  <c r="I17" i="79"/>
  <c r="G16" i="54"/>
  <c r="G15" i="46"/>
  <c r="H17" i="46"/>
  <c r="H17" i="51"/>
  <c r="H9" i="54"/>
  <c r="I17" i="75"/>
  <c r="G15" i="51"/>
  <c r="E8" i="51"/>
  <c r="E8" i="46"/>
  <c r="B27" i="55"/>
  <c r="C27" i="55" s="1"/>
  <c r="E8" i="54"/>
  <c r="G21" i="75"/>
  <c r="G15" i="54"/>
  <c r="H14" i="75"/>
  <c r="G21" i="54"/>
  <c r="H20" i="75"/>
  <c r="G14" i="54"/>
  <c r="H13" i="75"/>
  <c r="J17" i="51"/>
  <c r="K17" i="75"/>
  <c r="G12" i="51"/>
  <c r="H12" i="75"/>
  <c r="G17" i="51"/>
  <c r="H17" i="75"/>
  <c r="G11" i="54"/>
  <c r="H10" i="75"/>
  <c r="G10" i="54"/>
  <c r="H18" i="75"/>
  <c r="G11" i="46"/>
  <c r="H11" i="75"/>
  <c r="L9" i="54"/>
  <c r="M17" i="75"/>
  <c r="J9" i="54"/>
  <c r="J18" i="54"/>
  <c r="J17" i="46"/>
  <c r="L17" i="46"/>
  <c r="L18" i="54"/>
  <c r="L17" i="51"/>
  <c r="G20" i="51"/>
  <c r="G20" i="46"/>
  <c r="G13" i="46"/>
  <c r="G13" i="51"/>
  <c r="G9" i="46"/>
  <c r="G12" i="54"/>
  <c r="G11" i="51"/>
  <c r="G10" i="51"/>
  <c r="G12" i="46"/>
  <c r="G18" i="54"/>
  <c r="G17" i="46"/>
  <c r="G9" i="54"/>
  <c r="G18" i="51"/>
  <c r="G19" i="54"/>
  <c r="G14" i="46"/>
  <c r="G18" i="46"/>
  <c r="G14" i="51"/>
  <c r="F15" i="75" l="1"/>
  <c r="F22" i="80"/>
  <c r="F21" i="80"/>
  <c r="F20" i="80"/>
  <c r="F21" i="79"/>
  <c r="G11" i="79"/>
  <c r="G11" i="80"/>
  <c r="G17" i="79"/>
  <c r="G17" i="80"/>
  <c r="G12" i="79"/>
  <c r="G12" i="80"/>
  <c r="G14" i="79"/>
  <c r="G14" i="80"/>
  <c r="G18" i="79"/>
  <c r="G18" i="80"/>
  <c r="G13" i="79"/>
  <c r="G13" i="80"/>
  <c r="G10" i="79"/>
  <c r="G10" i="80"/>
  <c r="G20" i="79"/>
  <c r="G19" i="80"/>
  <c r="G15" i="75"/>
  <c r="F21" i="75"/>
  <c r="F15" i="46"/>
  <c r="F15" i="51"/>
  <c r="F16" i="54"/>
  <c r="F10" i="51"/>
  <c r="G10" i="75"/>
  <c r="F14" i="46"/>
  <c r="G14" i="75"/>
  <c r="F13" i="51"/>
  <c r="G13" i="75"/>
  <c r="F12" i="51"/>
  <c r="G12" i="75"/>
  <c r="F18" i="51"/>
  <c r="G18" i="75"/>
  <c r="F20" i="46"/>
  <c r="G20" i="75"/>
  <c r="F12" i="54"/>
  <c r="G11" i="75"/>
  <c r="F9" i="54"/>
  <c r="G17" i="75"/>
  <c r="F14" i="54"/>
  <c r="F13" i="46"/>
  <c r="F15" i="54"/>
  <c r="F10" i="54"/>
  <c r="F18" i="46"/>
  <c r="F14" i="51"/>
  <c r="F20" i="51"/>
  <c r="F11" i="54"/>
  <c r="F21" i="54"/>
  <c r="F12" i="46"/>
  <c r="F19" i="54"/>
  <c r="F11" i="51"/>
  <c r="F17" i="51"/>
  <c r="F9" i="46"/>
  <c r="F18" i="54"/>
  <c r="F17" i="46"/>
  <c r="F11" i="46"/>
  <c r="F17" i="80" l="1"/>
  <c r="F14" i="80"/>
  <c r="F19" i="80"/>
  <c r="F13" i="80"/>
  <c r="F18" i="80"/>
  <c r="F12" i="80"/>
  <c r="F11" i="80"/>
  <c r="F10" i="80"/>
  <c r="E15" i="46"/>
  <c r="E15" i="51"/>
  <c r="E16" i="54"/>
  <c r="F11" i="75"/>
  <c r="F11" i="79"/>
  <c r="F10" i="75"/>
  <c r="F10" i="79"/>
  <c r="F17" i="75"/>
  <c r="F17" i="79"/>
  <c r="F18" i="75"/>
  <c r="F18" i="79"/>
  <c r="F12" i="75"/>
  <c r="F12" i="79"/>
  <c r="F14" i="75"/>
  <c r="F14" i="79"/>
  <c r="F20" i="75"/>
  <c r="F20" i="79"/>
  <c r="F13" i="75"/>
  <c r="F13" i="79"/>
  <c r="E13" i="51"/>
  <c r="E13" i="46"/>
  <c r="E12" i="46"/>
  <c r="E12" i="51"/>
  <c r="E20" i="51"/>
  <c r="E20" i="46"/>
  <c r="E17" i="46"/>
  <c r="E10" i="51"/>
  <c r="E17" i="51"/>
  <c r="E14" i="46"/>
  <c r="E9" i="46"/>
  <c r="E15" i="54"/>
  <c r="E11" i="54"/>
  <c r="E18" i="54"/>
  <c r="E9" i="54"/>
  <c r="E14" i="54"/>
  <c r="E21" i="54"/>
  <c r="E14" i="51"/>
  <c r="E18" i="46"/>
  <c r="E12" i="54"/>
  <c r="E18" i="51"/>
  <c r="E11" i="51"/>
  <c r="E10" i="54"/>
  <c r="E11" i="46"/>
  <c r="E19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Q9" authorId="0" shapeId="0" xr:uid="{00000000-0006-0000-0A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即応病床　114
準備病床→即応　　 8　（11/2～　与論徳洲会）</t>
        </r>
      </text>
    </comment>
    <comment ref="X9" authorId="0" shapeId="0" xr:uid="{00000000-0006-0000-0A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病床確保計画のフェーズⅡ
即応病床　114＋準備病床　93</t>
        </r>
      </text>
    </comment>
    <comment ref="X10" authorId="0" shapeId="0" xr:uid="{00000000-0006-0000-0A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医療機関と調整の上，確保している最大値。48床は目標としているが，確保できていないため採用しない。</t>
        </r>
      </text>
    </comment>
    <comment ref="X11" authorId="0" shapeId="0" xr:uid="{00000000-0006-0000-0A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病床確保計画のフェーズⅡ
即応病床　10＋準備病床　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K9" authorId="0" shapeId="0" xr:uid="{00000000-0006-0000-0C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３床増床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I9" authorId="0" shapeId="0" xr:uid="{00000000-0006-0000-0D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【増床】（2/3付け）
大隅鹿屋病院　＋２
薩摩郡医師会病院　＋３
鹿屋医療センター　＋２</t>
        </r>
      </text>
    </comment>
    <comment ref="N9" authorId="0" shapeId="0" xr:uid="{00000000-0006-0000-0D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【増床】（2/8付け）
鹿児島厚生連病院　＋４
徳之島徳洲会病院　＋１</t>
        </r>
      </text>
    </comment>
    <comment ref="V9" authorId="0" shapeId="0" xr:uid="{00000000-0006-0000-0D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【増床】（2/16付け）
国立病院機構南九州病院　＋６</t>
        </r>
      </text>
    </comment>
    <comment ref="Y9" authorId="0" shapeId="0" xr:uid="{00000000-0006-0000-0D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【増床】（2/19付け）
青星会病院　＋８
済生会川内病院　＋２
種子島医療センター　＋２</t>
        </r>
      </text>
    </comment>
    <comment ref="V11" authorId="0" shapeId="0" xr:uid="{00000000-0006-0000-0D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【増床】（2/16付け）
池田病院（青仁会）　＋２</t>
        </r>
      </text>
    </comment>
    <comment ref="Y11" authorId="0" shapeId="0" xr:uid="{00000000-0006-0000-0D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【増床】（2/19付け）
種子島医療センター　＋２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AJ8" authorId="0" shapeId="0" xr:uid="{00000000-0006-0000-0E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【増床】（3/30付け）
池田病院（童仁会）＋１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X19" authorId="0" shapeId="0" xr:uid="{00000000-0006-0000-1300-000001000000}">
      <text>
        <r>
          <rPr>
            <b/>
            <sz val="9"/>
            <color indexed="81"/>
            <rFont val="MS P ゴシック"/>
            <family val="3"/>
            <charset val="128"/>
          </rPr>
          <t>1人取下げ
（9/17）
202人→201人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W19" authorId="0" shapeId="0" xr:uid="{00000000-0006-0000-1800-000001000000}">
      <text>
        <r>
          <rPr>
            <b/>
            <sz val="9"/>
            <color indexed="81"/>
            <rFont val="MS P ゴシック"/>
            <family val="3"/>
            <charset val="128"/>
          </rPr>
          <t>1人取下げ
（1/18）
123人→122人</t>
        </r>
      </text>
    </comment>
    <comment ref="AB19" authorId="0" shapeId="0" xr:uid="{00000000-0006-0000-1800-000002000000}">
      <text>
        <r>
          <rPr>
            <b/>
            <sz val="9"/>
            <color indexed="81"/>
            <rFont val="MS P ゴシック"/>
            <family val="3"/>
            <charset val="128"/>
          </rPr>
          <t>1人取下げ
（1/25）
370人→369人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E19" authorId="0" shapeId="0" xr:uid="{00000000-0006-0000-1800-000003000000}">
      <text>
        <r>
          <rPr>
            <b/>
            <sz val="9"/>
            <color indexed="81"/>
            <rFont val="MS P ゴシック"/>
            <family val="3"/>
            <charset val="128"/>
          </rPr>
          <t>4人取下げ
（2/1･2/2）
526人→522人</t>
        </r>
      </text>
    </comment>
    <comment ref="AF19" authorId="0" shapeId="0" xr:uid="{00000000-0006-0000-1800-000004000000}">
      <text>
        <r>
          <rPr>
            <b/>
            <sz val="9"/>
            <color indexed="81"/>
            <rFont val="MS P ゴシック"/>
            <family val="3"/>
            <charset val="128"/>
          </rPr>
          <t>1人取下げ
（2/2）
584人→583人</t>
        </r>
      </text>
    </comment>
    <comment ref="AH19" authorId="0" shapeId="0" xr:uid="{00000000-0006-0000-1800-000005000000}">
      <text>
        <r>
          <rPr>
            <b/>
            <sz val="9"/>
            <color indexed="81"/>
            <rFont val="MS P ゴシック"/>
            <family val="3"/>
            <charset val="128"/>
          </rPr>
          <t>4人取下げ
（2/1･2/2）
632人→628人</t>
        </r>
      </text>
    </comment>
    <comment ref="AI19" authorId="0" shapeId="0" xr:uid="{00000000-0006-0000-1800-000006000000}">
      <text>
        <r>
          <rPr>
            <b/>
            <sz val="9"/>
            <color indexed="81"/>
            <rFont val="MS P ゴシック"/>
            <family val="3"/>
            <charset val="128"/>
          </rPr>
          <t>3人取下げ
（2/1）
483人→480人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9" authorId="0" shapeId="0" xr:uid="{00000000-0006-0000-1800-000007000000}">
      <text>
        <r>
          <rPr>
            <b/>
            <sz val="9"/>
            <color indexed="81"/>
            <rFont val="MS P ゴシック"/>
            <family val="3"/>
            <charset val="128"/>
          </rPr>
          <t>2人取下げ
（2/1･2/2）
564人→562人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K14" authorId="0" shapeId="0" xr:uid="{00000000-0006-0000-2200-000001000000}">
      <text>
        <r>
          <rPr>
            <b/>
            <sz val="9"/>
            <color indexed="81"/>
            <rFont val="MS P ゴシック"/>
            <family val="3"/>
            <charset val="128"/>
          </rPr>
          <t>鹿児島県:</t>
        </r>
        <r>
          <rPr>
            <sz val="9"/>
            <color indexed="81"/>
            <rFont val="MS P ゴシック"/>
            <family val="3"/>
            <charset val="128"/>
          </rPr>
          <t xml:space="preserve">
1,064人→1,222人に修正（11/7：高田)</t>
        </r>
      </text>
    </comment>
  </commentList>
</comments>
</file>

<file path=xl/sharedStrings.xml><?xml version="1.0" encoding="utf-8"?>
<sst xmlns="http://schemas.openxmlformats.org/spreadsheetml/2006/main" count="6039" uniqueCount="284">
  <si>
    <t>医療機関に入院中</t>
    <rPh sb="0" eb="2">
      <t>イリョウ</t>
    </rPh>
    <rPh sb="2" eb="4">
      <t>キカン</t>
    </rPh>
    <rPh sb="5" eb="8">
      <t>ニュウインチュウ</t>
    </rPh>
    <phoneticPr fontId="1"/>
  </si>
  <si>
    <t>重症者数（重篤，重症）</t>
    <rPh sb="0" eb="3">
      <t>ジュウショウシャ</t>
    </rPh>
    <rPh sb="3" eb="4">
      <t>スウ</t>
    </rPh>
    <rPh sb="5" eb="7">
      <t>ジュウトク</t>
    </rPh>
    <rPh sb="8" eb="10">
      <t>ジュウショウ</t>
    </rPh>
    <phoneticPr fontId="1"/>
  </si>
  <si>
    <t>ＰＣＲ検査実数</t>
    <rPh sb="3" eb="5">
      <t>ケンサ</t>
    </rPh>
    <rPh sb="5" eb="7">
      <t>ジッスウ</t>
    </rPh>
    <phoneticPr fontId="1"/>
  </si>
  <si>
    <t>ＰＣＲ新規感染者数</t>
    <rPh sb="3" eb="5">
      <t>シンキ</t>
    </rPh>
    <rPh sb="5" eb="8">
      <t>カンセンシャ</t>
    </rPh>
    <rPh sb="8" eb="9">
      <t>スウ</t>
    </rPh>
    <phoneticPr fontId="1"/>
  </si>
  <si>
    <t>新規感染者数＜公表ベース＞</t>
    <rPh sb="0" eb="2">
      <t>シンキ</t>
    </rPh>
    <rPh sb="2" eb="5">
      <t>カンセンシャ</t>
    </rPh>
    <rPh sb="5" eb="6">
      <t>スウ</t>
    </rPh>
    <rPh sb="7" eb="9">
      <t>コウヒョウ</t>
    </rPh>
    <phoneticPr fontId="1"/>
  </si>
  <si>
    <t>直近１週間の感染者数</t>
    <rPh sb="0" eb="2">
      <t>チョッキン</t>
    </rPh>
    <rPh sb="3" eb="5">
      <t>シュウカン</t>
    </rPh>
    <rPh sb="6" eb="9">
      <t>カンセンシャ</t>
    </rPh>
    <rPh sb="9" eb="10">
      <t>スウ</t>
    </rPh>
    <phoneticPr fontId="1"/>
  </si>
  <si>
    <t>先週１週間の感染者数</t>
    <rPh sb="0" eb="2">
      <t>センシュウ</t>
    </rPh>
    <rPh sb="3" eb="5">
      <t>シュウカン</t>
    </rPh>
    <rPh sb="6" eb="9">
      <t>カンセンシャ</t>
    </rPh>
    <rPh sb="9" eb="10">
      <t>スウ</t>
    </rPh>
    <phoneticPr fontId="1"/>
  </si>
  <si>
    <t>感染経路不明者数</t>
    <rPh sb="0" eb="2">
      <t>カンセン</t>
    </rPh>
    <rPh sb="2" eb="4">
      <t>ケイロ</t>
    </rPh>
    <rPh sb="4" eb="7">
      <t>フメイシャ</t>
    </rPh>
    <rPh sb="7" eb="8">
      <t>スウ</t>
    </rPh>
    <phoneticPr fontId="1"/>
  </si>
  <si>
    <t>Ｂ</t>
    <phoneticPr fontId="1"/>
  </si>
  <si>
    <t>Ａ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</si>
  <si>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</si>
  <si>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</si>
  <si>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</si>
  <si>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</si>
  <si>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</si>
  <si>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（公表数）</t>
    <rPh sb="1" eb="3">
      <t>コウヒョウ</t>
    </rPh>
    <rPh sb="3" eb="4">
      <t>スウ</t>
    </rPh>
    <phoneticPr fontId="1"/>
  </si>
  <si>
    <t>（当該日）</t>
    <rPh sb="1" eb="3">
      <t>トウガイ</t>
    </rPh>
    <rPh sb="3" eb="4">
      <t>ビ</t>
    </rPh>
    <phoneticPr fontId="1"/>
  </si>
  <si>
    <t>（直近１週間）</t>
    <rPh sb="1" eb="3">
      <t>チョッキン</t>
    </rPh>
    <rPh sb="4" eb="6">
      <t>シュウカン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</si>
  <si>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</si>
  <si>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</si>
  <si>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</si>
  <si>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</si>
  <si>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</si>
  <si>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療養者数（病院＋宿泊＋自宅）</t>
    <rPh sb="0" eb="3">
      <t>リョウヨウシャ</t>
    </rPh>
    <rPh sb="3" eb="4">
      <t>スウ</t>
    </rPh>
    <rPh sb="5" eb="7">
      <t>ビョウイン</t>
    </rPh>
    <rPh sb="8" eb="10">
      <t>シュクハク</t>
    </rPh>
    <rPh sb="11" eb="13">
      <t>ジタク</t>
    </rPh>
    <phoneticPr fontId="1"/>
  </si>
  <si>
    <t>Ｅ</t>
    <phoneticPr fontId="1"/>
  </si>
  <si>
    <t>土</t>
  </si>
  <si>
    <t>土</t>
    <rPh sb="0" eb="1">
      <t>ツチ</t>
    </rPh>
    <phoneticPr fontId="1"/>
  </si>
  <si>
    <t>日</t>
  </si>
  <si>
    <t>月</t>
  </si>
  <si>
    <t>火</t>
  </si>
  <si>
    <t>水</t>
  </si>
  <si>
    <t>木</t>
  </si>
  <si>
    <t>金</t>
  </si>
  <si>
    <t>ＰＣＲ陽性率
Ｇ／Ｆ</t>
    <rPh sb="3" eb="6">
      <t>ヨウセイリツ</t>
    </rPh>
    <phoneticPr fontId="1"/>
  </si>
  <si>
    <t>感染経路不明な者の割合
Ｋ／Ｈ</t>
    <rPh sb="0" eb="2">
      <t>カンセン</t>
    </rPh>
    <rPh sb="2" eb="4">
      <t>ケイロ</t>
    </rPh>
    <rPh sb="4" eb="6">
      <t>フメイ</t>
    </rPh>
    <rPh sb="7" eb="8">
      <t>モノ</t>
    </rPh>
    <rPh sb="9" eb="11">
      <t>ワリアイ</t>
    </rPh>
    <phoneticPr fontId="1"/>
  </si>
  <si>
    <t>新たな感染拡大の警戒基準に基づくモニタリング（令和２年８月分）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</si>
  <si>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直近１週間と先週１週間の感染者数の比較
Ｉ－Ｊ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</si>
  <si>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水</t>
    <rPh sb="0" eb="1">
      <t>ミズ</t>
    </rPh>
    <phoneticPr fontId="1"/>
  </si>
  <si>
    <t>新規感染者数（人口10万人当たり）
Ｈ×100,000／1,601,711</t>
    <rPh sb="0" eb="2">
      <t>シンキ</t>
    </rPh>
    <rPh sb="2" eb="5">
      <t>カンセンシャ</t>
    </rPh>
    <rPh sb="5" eb="6">
      <t>スウ</t>
    </rPh>
    <rPh sb="7" eb="9">
      <t>ジンコウ</t>
    </rPh>
    <rPh sb="11" eb="13">
      <t>マンニン</t>
    </rPh>
    <rPh sb="13" eb="14">
      <t>ア</t>
    </rPh>
    <phoneticPr fontId="1"/>
  </si>
  <si>
    <t>新たな感染拡大の警戒基準に基づくモニタリング（令和２年７月分）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</si>
  <si>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グラフ用</t>
    <rPh sb="3" eb="4">
      <t>ヨウ</t>
    </rPh>
    <phoneticPr fontId="1"/>
  </si>
  <si>
    <t>火</t>
    <rPh sb="0" eb="1">
      <t>ヒ</t>
    </rPh>
    <phoneticPr fontId="1"/>
  </si>
  <si>
    <t>新たな感染拡大の警戒基準に基づくモニタリング（令和２年９月分）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</si>
  <si>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r>
      <t xml:space="preserve">最大確保病床数
</t>
    </r>
    <r>
      <rPr>
        <sz val="8"/>
        <color theme="1"/>
        <rFont val="ＭＳ ゴシック"/>
        <family val="3"/>
        <charset val="128"/>
      </rPr>
      <t>※ピーク時に向けて確保しようとしている病床数</t>
    </r>
    <rPh sb="0" eb="2">
      <t>サイダイ</t>
    </rPh>
    <rPh sb="2" eb="4">
      <t>カクホ</t>
    </rPh>
    <rPh sb="4" eb="7">
      <t>ビョウショウスウ</t>
    </rPh>
    <rPh sb="12" eb="13">
      <t>ジ</t>
    </rPh>
    <rPh sb="14" eb="15">
      <t>ム</t>
    </rPh>
    <rPh sb="17" eb="19">
      <t>カクホ</t>
    </rPh>
    <rPh sb="27" eb="30">
      <t>ビョウショウスウ</t>
    </rPh>
    <phoneticPr fontId="1"/>
  </si>
  <si>
    <r>
      <t xml:space="preserve">現時点の確保病床数
</t>
    </r>
    <r>
      <rPr>
        <sz val="9"/>
        <color theme="1"/>
        <rFont val="ＭＳ ゴシック"/>
        <family val="3"/>
        <charset val="128"/>
      </rPr>
      <t>※現時点において医療機関と調整済みの病床数</t>
    </r>
    <rPh sb="0" eb="3">
      <t>ゲンジテン</t>
    </rPh>
    <rPh sb="4" eb="6">
      <t>カクホ</t>
    </rPh>
    <rPh sb="6" eb="9">
      <t>ビョウショウスウ</t>
    </rPh>
    <rPh sb="11" eb="14">
      <t>ゲンジテン</t>
    </rPh>
    <rPh sb="18" eb="20">
      <t>イリョウ</t>
    </rPh>
    <rPh sb="20" eb="22">
      <t>キカン</t>
    </rPh>
    <rPh sb="23" eb="25">
      <t>チョウセイ</t>
    </rPh>
    <rPh sb="25" eb="26">
      <t>ズ</t>
    </rPh>
    <rPh sb="28" eb="31">
      <t>ビョウショウスウ</t>
    </rPh>
    <phoneticPr fontId="1"/>
  </si>
  <si>
    <t>最大確保病床数（重篤，重症）</t>
    <rPh sb="0" eb="2">
      <t>サイダイ</t>
    </rPh>
    <rPh sb="2" eb="4">
      <t>カクホ</t>
    </rPh>
    <rPh sb="4" eb="7">
      <t>ビョウショウスウ</t>
    </rPh>
    <rPh sb="8" eb="10">
      <t>ジュウトク</t>
    </rPh>
    <rPh sb="11" eb="13">
      <t>ジュウショウ</t>
    </rPh>
    <phoneticPr fontId="1"/>
  </si>
  <si>
    <t>現時点の確保病床数（重篤，重症）</t>
    <rPh sb="0" eb="3">
      <t>ゲンジテン</t>
    </rPh>
    <rPh sb="4" eb="6">
      <t>カクホ</t>
    </rPh>
    <rPh sb="6" eb="9">
      <t>ビョウショウスウ</t>
    </rPh>
    <rPh sb="10" eb="12">
      <t>ジュウトク</t>
    </rPh>
    <rPh sb="13" eb="15">
      <t>ジュウショウ</t>
    </rPh>
    <phoneticPr fontId="1"/>
  </si>
  <si>
    <t>Ｃ</t>
    <phoneticPr fontId="1"/>
  </si>
  <si>
    <t>Ｄ</t>
    <phoneticPr fontId="1"/>
  </si>
  <si>
    <t>Ｌ</t>
    <phoneticPr fontId="1"/>
  </si>
  <si>
    <t>Ｋ</t>
    <phoneticPr fontId="1"/>
  </si>
  <si>
    <t>Ｍ</t>
    <phoneticPr fontId="1"/>
  </si>
  <si>
    <t>最大確保病床の占有率
Ｅ／Ａ</t>
    <rPh sb="0" eb="2">
      <t>サイダイ</t>
    </rPh>
    <rPh sb="2" eb="4">
      <t>カクホ</t>
    </rPh>
    <rPh sb="4" eb="6">
      <t>ビョウショウ</t>
    </rPh>
    <rPh sb="7" eb="10">
      <t>センユウリチ</t>
    </rPh>
    <phoneticPr fontId="1"/>
  </si>
  <si>
    <t>現在の確保病床の占有率
Ｅ／Ｂ</t>
    <rPh sb="0" eb="2">
      <t>ゲンザイ</t>
    </rPh>
    <rPh sb="3" eb="5">
      <t>カクホ</t>
    </rPh>
    <rPh sb="5" eb="7">
      <t>ビョウショウ</t>
    </rPh>
    <rPh sb="8" eb="11">
      <t>センユウリツ</t>
    </rPh>
    <phoneticPr fontId="1"/>
  </si>
  <si>
    <t>重症者用の最大確保病床の占有率
Ｆ／Ｃ</t>
    <rPh sb="0" eb="3">
      <t>ジュウショウシャ</t>
    </rPh>
    <rPh sb="3" eb="4">
      <t>ヨウ</t>
    </rPh>
    <rPh sb="5" eb="7">
      <t>サイダイ</t>
    </rPh>
    <rPh sb="7" eb="9">
      <t>カクホ</t>
    </rPh>
    <rPh sb="9" eb="11">
      <t>ビョウショウ</t>
    </rPh>
    <rPh sb="12" eb="15">
      <t>センユウリツ</t>
    </rPh>
    <phoneticPr fontId="1"/>
  </si>
  <si>
    <t>重症者用の現在の確保病床の占有率
Ｆ／Ｄ</t>
    <rPh sb="0" eb="3">
      <t>ジュウショウシャ</t>
    </rPh>
    <rPh sb="3" eb="4">
      <t>ヨウ</t>
    </rPh>
    <rPh sb="5" eb="7">
      <t>ゲンザイ</t>
    </rPh>
    <rPh sb="8" eb="10">
      <t>カクホ</t>
    </rPh>
    <rPh sb="10" eb="12">
      <t>ビョウショウ</t>
    </rPh>
    <rPh sb="13" eb="16">
      <t>センユウリツ</t>
    </rPh>
    <phoneticPr fontId="1"/>
  </si>
  <si>
    <t>療養者数（人口10万人当たり）
Ｇ×100,000／1,601,711</t>
    <rPh sb="0" eb="3">
      <t>リョウヨウシャ</t>
    </rPh>
    <rPh sb="3" eb="4">
      <t>スウ</t>
    </rPh>
    <rPh sb="5" eb="7">
      <t>ジンコウ</t>
    </rPh>
    <rPh sb="9" eb="11">
      <t>マンニン</t>
    </rPh>
    <rPh sb="11" eb="12">
      <t>ア</t>
    </rPh>
    <phoneticPr fontId="1"/>
  </si>
  <si>
    <t>ＰＣＲ陽性率
Ｉ／Ｈ</t>
    <rPh sb="3" eb="6">
      <t>ヨウセイリツ</t>
    </rPh>
    <phoneticPr fontId="1"/>
  </si>
  <si>
    <t>新規感染者数（人口10万人当たり）
Ｊ×100,000／1,601,711</t>
    <rPh sb="0" eb="2">
      <t>シンキ</t>
    </rPh>
    <rPh sb="2" eb="5">
      <t>カンセンシャ</t>
    </rPh>
    <rPh sb="5" eb="6">
      <t>スウ</t>
    </rPh>
    <rPh sb="7" eb="9">
      <t>ジンコウ</t>
    </rPh>
    <rPh sb="11" eb="13">
      <t>マンニン</t>
    </rPh>
    <rPh sb="13" eb="14">
      <t>ア</t>
    </rPh>
    <phoneticPr fontId="1"/>
  </si>
  <si>
    <t>直近１週間と先週１週間の感染者数の比較
Ｋ－Ｌ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</si>
  <si>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感染経路不明な者の割合
Ｍ／Ｋ</t>
    <rPh sb="0" eb="2">
      <t>カンセン</t>
    </rPh>
    <rPh sb="2" eb="4">
      <t>ケイロ</t>
    </rPh>
    <rPh sb="4" eb="6">
      <t>フメイ</t>
    </rPh>
    <rPh sb="7" eb="8">
      <t>モノ</t>
    </rPh>
    <rPh sb="9" eb="11">
      <t>ワリアイ</t>
    </rPh>
    <phoneticPr fontId="1"/>
  </si>
  <si>
    <t>①－１</t>
    <phoneticPr fontId="1"/>
  </si>
  <si>
    <t>①－２</t>
    <phoneticPr fontId="1"/>
  </si>
  <si>
    <t>①－３</t>
    <phoneticPr fontId="1"/>
  </si>
  <si>
    <t>①－４</t>
    <phoneticPr fontId="1"/>
  </si>
  <si>
    <t>　←MATCH関数で参照している。削除しない。</t>
    <rPh sb="7" eb="9">
      <t>カンスウ</t>
    </rPh>
    <rPh sb="10" eb="12">
      <t>サンショウ</t>
    </rPh>
    <rPh sb="17" eb="19">
      <t>サクジョ</t>
    </rPh>
    <phoneticPr fontId="1"/>
  </si>
  <si>
    <t>ステージⅢ
の指標</t>
    <rPh sb="7" eb="9">
      <t>シヒョウ</t>
    </rPh>
    <phoneticPr fontId="1"/>
  </si>
  <si>
    <t>ステージⅣ
の指標</t>
    <rPh sb="7" eb="9">
      <t>シヒョウ</t>
    </rPh>
    <phoneticPr fontId="1"/>
  </si>
  <si>
    <t>20％以上</t>
    <rPh sb="3" eb="5">
      <t>イジョウ</t>
    </rPh>
    <phoneticPr fontId="1"/>
  </si>
  <si>
    <t>10％以上</t>
    <rPh sb="3" eb="5">
      <t>イジョウ</t>
    </rPh>
    <phoneticPr fontId="1"/>
  </si>
  <si>
    <t>50％以上</t>
    <rPh sb="3" eb="5">
      <t>イジョウ</t>
    </rPh>
    <phoneticPr fontId="1"/>
  </si>
  <si>
    <t>－</t>
    <phoneticPr fontId="1"/>
  </si>
  <si>
    <t>25人以上</t>
    <rPh sb="2" eb="3">
      <t>ニン</t>
    </rPh>
    <rPh sb="3" eb="5">
      <t>イジョウ</t>
    </rPh>
    <phoneticPr fontId="1"/>
  </si>
  <si>
    <t>ステージⅢ</t>
    <phoneticPr fontId="1"/>
  </si>
  <si>
    <t>ステージⅣ</t>
    <phoneticPr fontId="1"/>
  </si>
  <si>
    <t>療養者数
（人口10万人当たり）</t>
    <rPh sb="0" eb="3">
      <t>リョウヨウシャ</t>
    </rPh>
    <rPh sb="3" eb="4">
      <t>スウ</t>
    </rPh>
    <rPh sb="6" eb="8">
      <t>ジンコウ</t>
    </rPh>
    <rPh sb="10" eb="12">
      <t>マンニン</t>
    </rPh>
    <rPh sb="12" eb="13">
      <t>ア</t>
    </rPh>
    <phoneticPr fontId="1"/>
  </si>
  <si>
    <t>ＰＣＲ陽性率
（直近１週間）</t>
    <rPh sb="3" eb="6">
      <t>ヨウセイリツ</t>
    </rPh>
    <rPh sb="8" eb="10">
      <t>チョッキン</t>
    </rPh>
    <rPh sb="11" eb="13">
      <t>シュウカン</t>
    </rPh>
    <phoneticPr fontId="1"/>
  </si>
  <si>
    <t>感染経路不明な
者の割合
(直近１週間）</t>
    <rPh sb="0" eb="2">
      <t>カンセン</t>
    </rPh>
    <rPh sb="2" eb="4">
      <t>ケイロ</t>
    </rPh>
    <rPh sb="4" eb="6">
      <t>フメイ</t>
    </rPh>
    <rPh sb="8" eb="9">
      <t>モノ</t>
    </rPh>
    <rPh sb="10" eb="12">
      <t>ワリアイ</t>
    </rPh>
    <rPh sb="14" eb="16">
      <t>チョッキン</t>
    </rPh>
    <rPh sb="17" eb="19">
      <t>シュウカン</t>
    </rPh>
    <phoneticPr fontId="1"/>
  </si>
  <si>
    <t>※台風</t>
    <rPh sb="1" eb="3">
      <t>タイフウ</t>
    </rPh>
    <phoneticPr fontId="1"/>
  </si>
  <si>
    <t>医療提供体制</t>
    <rPh sb="0" eb="2">
      <t>イリョウ</t>
    </rPh>
    <rPh sb="2" eb="4">
      <t>テイキョウ</t>
    </rPh>
    <rPh sb="4" eb="6">
      <t>タイセイ</t>
    </rPh>
    <phoneticPr fontId="1"/>
  </si>
  <si>
    <t>監視体制</t>
    <rPh sb="0" eb="2">
      <t>カンシ</t>
    </rPh>
    <rPh sb="2" eb="4">
      <t>タイセイ</t>
    </rPh>
    <phoneticPr fontId="1"/>
  </si>
  <si>
    <t>感染の状況</t>
    <rPh sb="0" eb="2">
      <t>カンセン</t>
    </rPh>
    <rPh sb="3" eb="5">
      <t>ジョウキョウ</t>
    </rPh>
    <phoneticPr fontId="1"/>
  </si>
  <si>
    <t>新たな感染拡大の警戒基準に基づくモニタリング（令和２年10月分）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</si>
  <si>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木</t>
    <rPh sb="0" eb="1">
      <t>キ</t>
    </rPh>
    <phoneticPr fontId="1"/>
  </si>
  <si>
    <t>参考</t>
    <rPh sb="0" eb="2">
      <t>サンコウ</t>
    </rPh>
    <phoneticPr fontId="1"/>
  </si>
  <si>
    <t>新規感染者数</t>
    <rPh sb="0" eb="2">
      <t>シンキ</t>
    </rPh>
    <rPh sb="2" eb="5">
      <t>カンセンシャ</t>
    </rPh>
    <rPh sb="5" eb="6">
      <t>スウ</t>
    </rPh>
    <phoneticPr fontId="1"/>
  </si>
  <si>
    <t>新たな感染拡大の警戒基準に基づくモニタリング（令和２年11月分）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</si>
  <si>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日</t>
    <rPh sb="0" eb="1">
      <t>ニチ</t>
    </rPh>
    <phoneticPr fontId="1"/>
  </si>
  <si>
    <t>新たな感染拡大の警戒基準に基づくモニタリング（令和２年12月分）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</si>
  <si>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新たな感染拡大の警戒基準に基づくモニタリング（令和３年１月分）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</si>
  <si>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金</t>
    <rPh sb="0" eb="1">
      <t>キン</t>
    </rPh>
    <phoneticPr fontId="1"/>
  </si>
  <si>
    <t>新たな感染拡大の警戒基準に基づくモニタリング（令和３年２月分）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</si>
  <si>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月</t>
    <rPh sb="0" eb="1">
      <t>ゲツ</t>
    </rPh>
    <phoneticPr fontId="1"/>
  </si>
  <si>
    <t>新たな感染拡大の警戒基準に基づくモニタリング（令和３年３月分）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</si>
  <si>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新たな感染拡大の警戒基準に基づくモニタリング（令和３年４月分）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</si>
  <si>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／</t>
    <phoneticPr fontId="1"/>
  </si>
  <si>
    <t>×</t>
    <phoneticPr fontId="1"/>
  </si>
  <si>
    <t>ステージ</t>
    <phoneticPr fontId="1"/>
  </si>
  <si>
    <t>病床フェーズ</t>
    <rPh sb="0" eb="2">
      <t>ビョウショウ</t>
    </rPh>
    <phoneticPr fontId="1"/>
  </si>
  <si>
    <t>現在</t>
    <rPh sb="0" eb="2">
      <t>ゲンザイ</t>
    </rPh>
    <phoneticPr fontId="1"/>
  </si>
  <si>
    <t>感染拡大の警戒基準　モニタリング</t>
    <rPh sb="0" eb="2">
      <t>カンセン</t>
    </rPh>
    <rPh sb="2" eb="4">
      <t>カクダイ</t>
    </rPh>
    <rPh sb="5" eb="7">
      <t>ケイカイ</t>
    </rPh>
    <rPh sb="7" eb="9">
      <t>キジュン</t>
    </rPh>
    <phoneticPr fontId="1"/>
  </si>
  <si>
    <t>増減数</t>
    <rPh sb="0" eb="2">
      <t>ゾウゲン</t>
    </rPh>
    <rPh sb="2" eb="3">
      <t>スウ</t>
    </rPh>
    <phoneticPr fontId="1"/>
  </si>
  <si>
    <t>=</t>
    <phoneticPr fontId="1"/>
  </si>
  <si>
    <t>感染経路不明者数（人口10万人当たり）
Ｍ×100,000／1,601,711</t>
    <rPh sb="0" eb="2">
      <t>カンセン</t>
    </rPh>
    <rPh sb="2" eb="4">
      <t>ケイロ</t>
    </rPh>
    <rPh sb="4" eb="7">
      <t>フメイシャ</t>
    </rPh>
    <rPh sb="7" eb="8">
      <t>スウ</t>
    </rPh>
    <rPh sb="9" eb="11">
      <t>ジンコウ</t>
    </rPh>
    <rPh sb="13" eb="15">
      <t>マンニン</t>
    </rPh>
    <rPh sb="15" eb="16">
      <t>ア</t>
    </rPh>
    <phoneticPr fontId="1"/>
  </si>
  <si>
    <t>⑦</t>
    <phoneticPr fontId="1"/>
  </si>
  <si>
    <t>⑦</t>
    <phoneticPr fontId="1"/>
  </si>
  <si>
    <t>÷</t>
  </si>
  <si>
    <t>÷</t>
    <phoneticPr fontId="1"/>
  </si>
  <si>
    <t>直近１週間と先週２週間の感染者数の比較
Ｉ／Ｊ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</si>
  <si>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⑤－ａ</t>
    <phoneticPr fontId="1"/>
  </si>
  <si>
    <t>直近１週間と先週１週間の感染者数の比較
Ｋ／Ｌ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</si>
  <si>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新たな感染拡大の警戒基準に基づくモニタリング（令和３年５月分）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</si>
  <si>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新たな感染拡大の警戒基準に基づくモニタリング（令和３年６月分）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</si>
  <si>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新たな感染拡大の警戒基準に基づくモニタリング（令和３年７月分）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</si>
  <si>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新たな感染拡大の警戒基準に基づくモニタリング（令和３年８月分）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</si>
  <si>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新たな感染拡大の警戒基準に基づくモニタリング（令和３年９月分）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</si>
  <si>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水</t>
    <rPh sb="0" eb="1">
      <t>スイ</t>
    </rPh>
    <phoneticPr fontId="1"/>
  </si>
  <si>
    <t>新たな感染拡大の警戒基準に基づくモニタリング（令和３年10月分）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</si>
  <si>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新たな感染拡大の警戒基準に基づくモニタリング（令和３年11月分）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</si>
  <si>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新たな感染拡大の警戒基準に基づくモニタリング（令和３年12月分）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</si>
  <si>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新たな感染拡大の警戒基準に基づくモニタリング（令和４年１月分）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</si>
  <si>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新たな感染拡大の警戒基準に基づくモニタリング（令和４年２月分）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</si>
  <si>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新たな感染拡大の警戒基準に基づくモニタリング（令和４年３月分）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</si>
  <si>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入院率</t>
    <rPh sb="0" eb="2">
      <t>ニュウイン</t>
    </rPh>
    <rPh sb="2" eb="3">
      <t>リツ</t>
    </rPh>
    <phoneticPr fontId="1"/>
  </si>
  <si>
    <t>⑧</t>
    <phoneticPr fontId="1"/>
  </si>
  <si>
    <t>入院率（療養者数に対する入院患者の割合）
Ｅ／Ｇ</t>
    <rPh sb="0" eb="2">
      <t>ニュウイン</t>
    </rPh>
    <rPh sb="2" eb="3">
      <t>リツ</t>
    </rPh>
    <rPh sb="4" eb="6">
      <t>リョウヨウ</t>
    </rPh>
    <rPh sb="6" eb="7">
      <t>シャ</t>
    </rPh>
    <rPh sb="7" eb="8">
      <t>スウ</t>
    </rPh>
    <rPh sb="9" eb="10">
      <t>タイ</t>
    </rPh>
    <rPh sb="12" eb="14">
      <t>ニュウイン</t>
    </rPh>
    <rPh sb="14" eb="16">
      <t>カンジャ</t>
    </rPh>
    <rPh sb="17" eb="19">
      <t>ワリアイ</t>
    </rPh>
    <phoneticPr fontId="1"/>
  </si>
  <si>
    <t>入院率（療養者数に対する入院患者の割合）
Ｅ／Ｇ※令和３年４月１日から入力</t>
    <rPh sb="25" eb="27">
      <t>レイワ</t>
    </rPh>
    <rPh sb="28" eb="29">
      <t>ネン</t>
    </rPh>
    <rPh sb="30" eb="31">
      <t>ガツ</t>
    </rPh>
    <rPh sb="32" eb="33">
      <t>ニチ</t>
    </rPh>
    <rPh sb="35" eb="37">
      <t>ニュウリョク</t>
    </rPh>
    <phoneticPr fontId="1"/>
  </si>
  <si>
    <t>実効再生産数
（今週前週比＾５／７）</t>
    <rPh sb="0" eb="2">
      <t>ジッコウ</t>
    </rPh>
    <rPh sb="2" eb="5">
      <t>サイセイサン</t>
    </rPh>
    <rPh sb="5" eb="6">
      <t>スウ</t>
    </rPh>
    <rPh sb="8" eb="10">
      <t>コンシュウ</t>
    </rPh>
    <rPh sb="10" eb="12">
      <t>ゼンシュウ</t>
    </rPh>
    <rPh sb="12" eb="13">
      <t>ヒ</t>
    </rPh>
    <phoneticPr fontId="1"/>
  </si>
  <si>
    <t>最大確保病床の
使用率</t>
    <rPh sb="0" eb="2">
      <t>サイダイ</t>
    </rPh>
    <rPh sb="2" eb="4">
      <t>カクホ</t>
    </rPh>
    <rPh sb="4" eb="6">
      <t>ビョウショウ</t>
    </rPh>
    <rPh sb="8" eb="11">
      <t>シヨウリツ</t>
    </rPh>
    <phoneticPr fontId="1"/>
  </si>
  <si>
    <t>入院率※１
（適用なし）</t>
    <rPh sb="0" eb="2">
      <t>ニュウイン</t>
    </rPh>
    <rPh sb="2" eb="3">
      <t>リツ</t>
    </rPh>
    <rPh sb="7" eb="9">
      <t>テキヨウ</t>
    </rPh>
    <phoneticPr fontId="1"/>
  </si>
  <si>
    <t>40％以下</t>
    <rPh sb="3" eb="5">
      <t>イカ</t>
    </rPh>
    <phoneticPr fontId="1"/>
  </si>
  <si>
    <t>25％以下</t>
    <rPh sb="3" eb="5">
      <t>イカ</t>
    </rPh>
    <phoneticPr fontId="1"/>
  </si>
  <si>
    <t>重症者用の
最大確保病床の
使用率</t>
    <rPh sb="0" eb="3">
      <t>ジュウショウシャ</t>
    </rPh>
    <rPh sb="3" eb="4">
      <t>ヨウ</t>
    </rPh>
    <rPh sb="6" eb="8">
      <t>サイダイ</t>
    </rPh>
    <rPh sb="8" eb="10">
      <t>カクホ</t>
    </rPh>
    <rPh sb="10" eb="12">
      <t>ビョウショウ</t>
    </rPh>
    <rPh sb="14" eb="17">
      <t>シヨウリツ</t>
    </rPh>
    <phoneticPr fontId="1"/>
  </si>
  <si>
    <t>20人以上</t>
    <rPh sb="2" eb="3">
      <t>ニン</t>
    </rPh>
    <rPh sb="3" eb="5">
      <t>イジョウ</t>
    </rPh>
    <phoneticPr fontId="1"/>
  </si>
  <si>
    <t>30人以上</t>
    <rPh sb="2" eb="3">
      <t>ニン</t>
    </rPh>
    <rPh sb="3" eb="5">
      <t>イジョウ</t>
    </rPh>
    <phoneticPr fontId="1"/>
  </si>
  <si>
    <t>5％以上</t>
    <rPh sb="2" eb="4">
      <t>イジョウ</t>
    </rPh>
    <phoneticPr fontId="1"/>
  </si>
  <si>
    <t>15人以上</t>
    <rPh sb="2" eb="3">
      <t>ニン</t>
    </rPh>
    <rPh sb="3" eb="5">
      <t>イジョウ</t>
    </rPh>
    <phoneticPr fontId="1"/>
  </si>
  <si>
    <t>=</t>
    <phoneticPr fontId="1"/>
  </si>
  <si>
    <t>↓新指標適用（6/4対策本部会議決定，6/3分から適用）</t>
    <rPh sb="1" eb="4">
      <t>シンシヒョウ</t>
    </rPh>
    <rPh sb="4" eb="6">
      <t>テキヨウ</t>
    </rPh>
    <rPh sb="10" eb="12">
      <t>タイサク</t>
    </rPh>
    <rPh sb="12" eb="14">
      <t>ホンブ</t>
    </rPh>
    <rPh sb="14" eb="16">
      <t>カイギ</t>
    </rPh>
    <rPh sb="16" eb="18">
      <t>ケッテイ</t>
    </rPh>
    <rPh sb="22" eb="23">
      <t>ブン</t>
    </rPh>
    <rPh sb="25" eb="27">
      <t>テキヨウ</t>
    </rPh>
    <phoneticPr fontId="1"/>
  </si>
  <si>
    <t>新規陽性者数
（人口10万人当たり）
（直近１週間）</t>
    <rPh sb="0" eb="2">
      <t>シンキ</t>
    </rPh>
    <rPh sb="2" eb="4">
      <t>ヨウセイ</t>
    </rPh>
    <rPh sb="4" eb="5">
      <t>シャ</t>
    </rPh>
    <rPh sb="5" eb="6">
      <t>スウ</t>
    </rPh>
    <rPh sb="8" eb="10">
      <t>ジンコウ</t>
    </rPh>
    <rPh sb="12" eb="14">
      <t>マンニン</t>
    </rPh>
    <rPh sb="14" eb="15">
      <t>ア</t>
    </rPh>
    <rPh sb="20" eb="22">
      <t>チョッキン</t>
    </rPh>
    <rPh sb="23" eb="25">
      <t>シュウカン</t>
    </rPh>
    <phoneticPr fontId="1"/>
  </si>
  <si>
    <t>新規陽性者数
（当該日のみ）</t>
    <rPh sb="0" eb="2">
      <t>シンキ</t>
    </rPh>
    <rPh sb="2" eb="5">
      <t>ヨウセイシャ</t>
    </rPh>
    <rPh sb="5" eb="6">
      <t>スウ</t>
    </rPh>
    <rPh sb="8" eb="10">
      <t>トウガイ</t>
    </rPh>
    <rPh sb="10" eb="11">
      <t>ビ</t>
    </rPh>
    <phoneticPr fontId="1"/>
  </si>
  <si>
    <t>直近１週間と
先週１週間の
新規陽性者数の比較</t>
    <rPh sb="0" eb="2">
      <t>チョッキン</t>
    </rPh>
    <rPh sb="3" eb="5">
      <t>シュウカン</t>
    </rPh>
    <rPh sb="7" eb="9">
      <t>センシュウ</t>
    </rPh>
    <rPh sb="10" eb="12">
      <t>シュウカン</t>
    </rPh>
    <rPh sb="14" eb="16">
      <t>シンキ</t>
    </rPh>
    <rPh sb="16" eb="19">
      <t>ヨウセイシャ</t>
    </rPh>
    <rPh sb="19" eb="20">
      <t>スウ</t>
    </rPh>
    <rPh sb="21" eb="23">
      <t>ヒカク</t>
    </rPh>
    <phoneticPr fontId="1"/>
  </si>
  <si>
    <t>病床</t>
    <rPh sb="0" eb="2">
      <t>ビョウショウ</t>
    </rPh>
    <phoneticPr fontId="1"/>
  </si>
  <si>
    <t>発症者数</t>
    <rPh sb="0" eb="3">
      <t>ハッショウシャ</t>
    </rPh>
    <rPh sb="3" eb="4">
      <t>スウ</t>
    </rPh>
    <phoneticPr fontId="1"/>
  </si>
  <si>
    <t>レベル</t>
    <phoneticPr fontId="1"/>
  </si>
  <si>
    <t>レベル２
の指標</t>
    <rPh sb="6" eb="8">
      <t>シヒョウ</t>
    </rPh>
    <phoneticPr fontId="1"/>
  </si>
  <si>
    <t>レベル３
の指標</t>
    <rPh sb="6" eb="8">
      <t>シヒョウ</t>
    </rPh>
    <phoneticPr fontId="1"/>
  </si>
  <si>
    <t>最大確保病床の
使用率</t>
    <phoneticPr fontId="1"/>
  </si>
  <si>
    <t>医療逼迫状況</t>
    <rPh sb="0" eb="2">
      <t>イリョウ</t>
    </rPh>
    <rPh sb="2" eb="4">
      <t>ヒッパク</t>
    </rPh>
    <rPh sb="4" eb="6">
      <t>ジョウキョウ</t>
    </rPh>
    <phoneticPr fontId="1"/>
  </si>
  <si>
    <t>レベル１
の指標</t>
    <rPh sb="6" eb="8">
      <t>シヒョウ</t>
    </rPh>
    <phoneticPr fontId="1"/>
  </si>
  <si>
    <t>①</t>
    <phoneticPr fontId="1"/>
  </si>
  <si>
    <t>0.4人
以上</t>
    <rPh sb="3" eb="4">
      <t>ニン</t>
    </rPh>
    <rPh sb="5" eb="7">
      <t>イジョウ</t>
    </rPh>
    <phoneticPr fontId="1"/>
  </si>
  <si>
    <t>20％
以上</t>
    <phoneticPr fontId="1"/>
  </si>
  <si>
    <t>20％
以上</t>
    <rPh sb="4" eb="6">
      <t>イジョウ</t>
    </rPh>
    <phoneticPr fontId="1"/>
  </si>
  <si>
    <t>20人
以上</t>
    <rPh sb="2" eb="3">
      <t>ニン</t>
    </rPh>
    <rPh sb="4" eb="6">
      <t>イジョウ</t>
    </rPh>
    <phoneticPr fontId="1"/>
  </si>
  <si>
    <t>5％
以上</t>
    <rPh sb="3" eb="5">
      <t>イジョウ</t>
    </rPh>
    <phoneticPr fontId="1"/>
  </si>
  <si>
    <t>15人
以上</t>
    <rPh sb="2" eb="3">
      <t>ニン</t>
    </rPh>
    <rPh sb="4" eb="6">
      <t>イジョウ</t>
    </rPh>
    <phoneticPr fontId="1"/>
  </si>
  <si>
    <t>50％
以上</t>
    <rPh sb="4" eb="6">
      <t>イジョウ</t>
    </rPh>
    <phoneticPr fontId="1"/>
  </si>
  <si>
    <t>50％
以上</t>
    <phoneticPr fontId="1"/>
  </si>
  <si>
    <t>30人
以上</t>
    <rPh sb="2" eb="3">
      <t>ニン</t>
    </rPh>
    <rPh sb="4" eb="6">
      <t>イジョウ</t>
    </rPh>
    <phoneticPr fontId="1"/>
  </si>
  <si>
    <t>10％
以上</t>
    <rPh sb="4" eb="6">
      <t>イジョウ</t>
    </rPh>
    <phoneticPr fontId="1"/>
  </si>
  <si>
    <t>25人
以上</t>
    <rPh sb="2" eb="3">
      <t>ニン</t>
    </rPh>
    <rPh sb="4" eb="6">
      <t>イジョウ</t>
    </rPh>
    <phoneticPr fontId="1"/>
  </si>
  <si>
    <t>－</t>
    <phoneticPr fontId="1"/>
  </si>
  <si>
    <t>－</t>
    <phoneticPr fontId="1"/>
  </si>
  <si>
    <t>－</t>
    <phoneticPr fontId="1"/>
  </si>
  <si>
    <t>３週間後到達</t>
    <rPh sb="1" eb="3">
      <t>シュウカン</t>
    </rPh>
    <rPh sb="3" eb="4">
      <t>ゴ</t>
    </rPh>
    <rPh sb="4" eb="6">
      <t>トウタツ</t>
    </rPh>
    <phoneticPr fontId="1"/>
  </si>
  <si>
    <t>予測ツール(※１)</t>
    <rPh sb="0" eb="2">
      <t>ヨソク</t>
    </rPh>
    <phoneticPr fontId="1"/>
  </si>
  <si>
    <t>(※２)</t>
    <phoneticPr fontId="1"/>
  </si>
  <si>
    <t>②
l
２</t>
    <phoneticPr fontId="1"/>
  </si>
  <si>
    <t>レベル４
の段階</t>
    <rPh sb="6" eb="8">
      <t>ダンカイ</t>
    </rPh>
    <phoneticPr fontId="1"/>
  </si>
  <si>
    <t>（最大確保病床数）</t>
    <rPh sb="1" eb="3">
      <t>サイダイ</t>
    </rPh>
    <rPh sb="3" eb="5">
      <t>カクホ</t>
    </rPh>
    <rPh sb="5" eb="7">
      <t>ビョウショウ</t>
    </rPh>
    <rPh sb="7" eb="8">
      <t>スウ</t>
    </rPh>
    <phoneticPr fontId="1"/>
  </si>
  <si>
    <t>新規陽性者数
（直近１週間）
（人口10万人当たり）</t>
    <rPh sb="0" eb="2">
      <t>シンキ</t>
    </rPh>
    <rPh sb="2" eb="4">
      <t>ヨウセイ</t>
    </rPh>
    <rPh sb="4" eb="5">
      <t>シャ</t>
    </rPh>
    <rPh sb="5" eb="6">
      <t>スウ</t>
    </rPh>
    <phoneticPr fontId="1"/>
  </si>
  <si>
    <t>感染経路不明者数の割合
(直近１週間）</t>
    <rPh sb="0" eb="2">
      <t>カンセン</t>
    </rPh>
    <rPh sb="2" eb="4">
      <t>ケイロ</t>
    </rPh>
    <rPh sb="4" eb="6">
      <t>フメイ</t>
    </rPh>
    <rPh sb="6" eb="7">
      <t>モノ</t>
    </rPh>
    <rPh sb="7" eb="8">
      <t>スウ</t>
    </rPh>
    <rPh sb="9" eb="11">
      <t>ワリアイ</t>
    </rPh>
    <rPh sb="13" eb="15">
      <t>チョッキン</t>
    </rPh>
    <rPh sb="16" eb="18">
      <t>シュウカン</t>
    </rPh>
    <phoneticPr fontId="1"/>
  </si>
  <si>
    <t>↓新指標適用（11/25対策本部会議決定，11/25分から適用）</t>
    <phoneticPr fontId="1"/>
  </si>
  <si>
    <t>②
l
１</t>
    <phoneticPr fontId="1"/>
  </si>
  <si>
    <r>
      <t xml:space="preserve">療養者数（人口10万人当たり）
Ｇ×100,000／1,601,711(～12/4)
</t>
    </r>
    <r>
      <rPr>
        <sz val="14"/>
        <color rgb="FFFF0000"/>
        <rFont val="ＭＳ ゴシック"/>
        <family val="3"/>
        <charset val="128"/>
      </rPr>
      <t>Ｇ×100,000／1,588,256(12/5～)</t>
    </r>
    <rPh sb="0" eb="3">
      <t>リョウヨウシャ</t>
    </rPh>
    <rPh sb="3" eb="4">
      <t>スウ</t>
    </rPh>
    <rPh sb="5" eb="7">
      <t>ジンコウ</t>
    </rPh>
    <rPh sb="9" eb="11">
      <t>マンニン</t>
    </rPh>
    <rPh sb="11" eb="12">
      <t>ア</t>
    </rPh>
    <phoneticPr fontId="1"/>
  </si>
  <si>
    <r>
      <t xml:space="preserve">感染経路不明者数（人口10万人当たり）Ｍ×100,000／1,601,711(～12/4)
</t>
    </r>
    <r>
      <rPr>
        <sz val="12"/>
        <color rgb="FFFF0000"/>
        <rFont val="ＭＳ ゴシック"/>
        <family val="3"/>
        <charset val="128"/>
      </rPr>
      <t>Ｍ×100,000／1,588,256(12/5～)</t>
    </r>
    <rPh sb="0" eb="2">
      <t>カンセン</t>
    </rPh>
    <rPh sb="2" eb="4">
      <t>ケイロ</t>
    </rPh>
    <rPh sb="4" eb="7">
      <t>フメイシャ</t>
    </rPh>
    <rPh sb="7" eb="8">
      <t>スウ</t>
    </rPh>
    <rPh sb="9" eb="11">
      <t>ジンコウ</t>
    </rPh>
    <rPh sb="13" eb="15">
      <t>マンニン</t>
    </rPh>
    <rPh sb="15" eb="16">
      <t>ア</t>
    </rPh>
    <phoneticPr fontId="1"/>
  </si>
  <si>
    <t>療養者数（人口10万人当たり）
Ｇ×100,000／1,588,256</t>
    <rPh sb="0" eb="3">
      <t>リョウヨウシャ</t>
    </rPh>
    <rPh sb="3" eb="4">
      <t>スウ</t>
    </rPh>
    <rPh sb="5" eb="7">
      <t>ジンコウ</t>
    </rPh>
    <rPh sb="9" eb="11">
      <t>マンニン</t>
    </rPh>
    <rPh sb="11" eb="12">
      <t>ア</t>
    </rPh>
    <phoneticPr fontId="1"/>
  </si>
  <si>
    <t>新規感染者数（人口10万人当たり）
Ｊ×100,000／1,588,256</t>
    <rPh sb="0" eb="2">
      <t>シンキ</t>
    </rPh>
    <rPh sb="2" eb="5">
      <t>カンセンシャ</t>
    </rPh>
    <rPh sb="5" eb="6">
      <t>スウ</t>
    </rPh>
    <rPh sb="7" eb="9">
      <t>ジンコウ</t>
    </rPh>
    <rPh sb="11" eb="13">
      <t>マンニン</t>
    </rPh>
    <rPh sb="13" eb="14">
      <t>ア</t>
    </rPh>
    <phoneticPr fontId="1"/>
  </si>
  <si>
    <t>感染経路不明者数（人口10万人当たり）
Ｍ×100,000／1,588,256</t>
    <rPh sb="0" eb="2">
      <t>カンセン</t>
    </rPh>
    <rPh sb="2" eb="4">
      <t>ケイロ</t>
    </rPh>
    <rPh sb="4" eb="7">
      <t>フメイシャ</t>
    </rPh>
    <rPh sb="7" eb="8">
      <t>スウ</t>
    </rPh>
    <rPh sb="9" eb="11">
      <t>ジンコウ</t>
    </rPh>
    <rPh sb="13" eb="15">
      <t>マンニン</t>
    </rPh>
    <rPh sb="15" eb="16">
      <t>ア</t>
    </rPh>
    <phoneticPr fontId="1"/>
  </si>
  <si>
    <r>
      <t xml:space="preserve">新規感染者数（人口10万人当たり）
Ｊ×100,000／1,601,711(～12/4)
</t>
    </r>
    <r>
      <rPr>
        <sz val="12"/>
        <color rgb="FFFF0000"/>
        <rFont val="ＭＳ ゴシック"/>
        <family val="3"/>
        <charset val="128"/>
      </rPr>
      <t>Ｊ×100,000／1,588,256(12/5～)</t>
    </r>
    <rPh sb="0" eb="2">
      <t>シンキ</t>
    </rPh>
    <rPh sb="2" eb="5">
      <t>カンセンシャ</t>
    </rPh>
    <rPh sb="5" eb="6">
      <t>スウ</t>
    </rPh>
    <rPh sb="7" eb="9">
      <t>ジンコウ</t>
    </rPh>
    <rPh sb="11" eb="13">
      <t>マンニン</t>
    </rPh>
    <rPh sb="13" eb="14">
      <t>ア</t>
    </rPh>
    <phoneticPr fontId="1"/>
  </si>
  <si>
    <t>療養等調整中の者</t>
    <rPh sb="0" eb="2">
      <t>リョウヨウ</t>
    </rPh>
    <rPh sb="2" eb="3">
      <t>トウ</t>
    </rPh>
    <rPh sb="3" eb="6">
      <t>チョウセイチュウ</t>
    </rPh>
    <rPh sb="7" eb="8">
      <t>モノ</t>
    </rPh>
    <phoneticPr fontId="1"/>
  </si>
  <si>
    <t>国の重点措置終了の考え方</t>
    <rPh sb="0" eb="1">
      <t>クニ</t>
    </rPh>
    <rPh sb="2" eb="4">
      <t>ジュウテン</t>
    </rPh>
    <rPh sb="4" eb="6">
      <t>ソチ</t>
    </rPh>
    <rPh sb="6" eb="8">
      <t>シュウリョウ</t>
    </rPh>
    <rPh sb="9" eb="10">
      <t>カンガ</t>
    </rPh>
    <rPh sb="11" eb="12">
      <t>カタ</t>
    </rPh>
    <phoneticPr fontId="1"/>
  </si>
  <si>
    <t>　継続して1.0を下回っているか，
　低位の水準にあること</t>
    <rPh sb="1" eb="3">
      <t>ケイゾク</t>
    </rPh>
    <rPh sb="9" eb="11">
      <t>シタマワ</t>
    </rPh>
    <rPh sb="19" eb="21">
      <t>テイイ</t>
    </rPh>
    <rPh sb="22" eb="24">
      <t>スイジュン</t>
    </rPh>
    <phoneticPr fontId="1"/>
  </si>
  <si>
    <t>　概ね50％を下回っていること</t>
    <phoneticPr fontId="1"/>
  </si>
  <si>
    <t>　下降傾向にあること</t>
    <phoneticPr fontId="1"/>
  </si>
  <si>
    <t>まん延防止等重点措置終了の考え方に基づくモニタリング</t>
    <rPh sb="2" eb="3">
      <t>エン</t>
    </rPh>
    <rPh sb="3" eb="5">
      <t>ボウシ</t>
    </rPh>
    <rPh sb="5" eb="6">
      <t>ナド</t>
    </rPh>
    <rPh sb="6" eb="8">
      <t>ジュウテン</t>
    </rPh>
    <rPh sb="8" eb="10">
      <t>ソチ</t>
    </rPh>
    <rPh sb="10" eb="12">
      <t>シュウリョウ</t>
    </rPh>
    <rPh sb="13" eb="14">
      <t>カンガ</t>
    </rPh>
    <rPh sb="15" eb="16">
      <t>カタ</t>
    </rPh>
    <rPh sb="17" eb="18">
      <t>モト</t>
    </rPh>
    <phoneticPr fontId="1"/>
  </si>
  <si>
    <t>　※本県における自宅待機等の者</t>
    <rPh sb="2" eb="4">
      <t>ホンケン</t>
    </rPh>
    <rPh sb="8" eb="10">
      <t>ジタク</t>
    </rPh>
    <rPh sb="10" eb="12">
      <t>タイキ</t>
    </rPh>
    <rPh sb="12" eb="13">
      <t>トウ</t>
    </rPh>
    <rPh sb="14" eb="15">
      <t>モノ</t>
    </rPh>
    <phoneticPr fontId="1"/>
  </si>
  <si>
    <t>実際の最大確保病床の占有率</t>
    <rPh sb="0" eb="2">
      <t>ジッサイ</t>
    </rPh>
    <rPh sb="3" eb="5">
      <t>サイダイ</t>
    </rPh>
    <rPh sb="5" eb="7">
      <t>カクホ</t>
    </rPh>
    <rPh sb="7" eb="9">
      <t>ビョウショウ</t>
    </rPh>
    <rPh sb="10" eb="13">
      <t>センユウリチ</t>
    </rPh>
    <phoneticPr fontId="1"/>
  </si>
  <si>
    <t>入院者数(確保病床)</t>
    <rPh sb="0" eb="3">
      <t>ニュウインシャ</t>
    </rPh>
    <rPh sb="3" eb="4">
      <t>スウ</t>
    </rPh>
    <phoneticPr fontId="1"/>
  </si>
  <si>
    <t>実際の病床</t>
    <rPh sb="0" eb="2">
      <t>ジッサイ</t>
    </rPh>
    <rPh sb="3" eb="5">
      <t>ビョウショウ</t>
    </rPh>
    <phoneticPr fontId="1"/>
  </si>
  <si>
    <t>入院者数(確保病床以外)※手入力</t>
    <rPh sb="0" eb="3">
      <t>ニュウインシャ</t>
    </rPh>
    <rPh sb="3" eb="4">
      <t>スウ</t>
    </rPh>
    <rPh sb="9" eb="11">
      <t>イガイ</t>
    </rPh>
    <rPh sb="13" eb="16">
      <t>テニュウリョク</t>
    </rPh>
    <phoneticPr fontId="1"/>
  </si>
  <si>
    <t>　概ね50％を下回っており下降傾向にあるか，
　50％に向けて安定的に下降していること</t>
    <rPh sb="1" eb="2">
      <t>オオム</t>
    </rPh>
    <rPh sb="7" eb="9">
      <t>シタマワ</t>
    </rPh>
    <rPh sb="13" eb="15">
      <t>カコウ</t>
    </rPh>
    <rPh sb="15" eb="17">
      <t>ケイコウ</t>
    </rPh>
    <rPh sb="28" eb="29">
      <t>ム</t>
    </rPh>
    <rPh sb="31" eb="34">
      <t>アンテイテキ</t>
    </rPh>
    <rPh sb="35" eb="37">
      <t>カコウ</t>
    </rPh>
    <phoneticPr fontId="1"/>
  </si>
  <si>
    <t>新たな感染拡大の警戒基準に基づくモニタリング（令和４年４月分）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</si>
  <si>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新たな感染拡大の警戒基準に基づくモニタリング（令和５年２月分）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</si>
  <si>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新たな感染拡大の警戒基準に基づくモニタリング（令和５年１月分）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</si>
  <si>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新たな感染拡大の警戒基準に基づくモニタリング（令和４年12月分）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</si>
  <si>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新たな感染拡大の警戒基準に基づくモニタリング（令和４年11月分）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</si>
  <si>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新たな感染拡大の警戒基準に基づくモニタリング（令和４年10月分）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</si>
  <si>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新たな感染拡大の警戒基準に基づくモニタリング（令和４年９月分）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</si>
  <si>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新たな感染拡大の警戒基準に基づくモニタリング（令和４年８月分）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</si>
  <si>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新たな感染拡大の警戒基準に基づくモニタリング（令和４年７月分）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</si>
  <si>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新たな感染拡大の警戒基準に基づくモニタリング（令和４年６月分）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</si>
  <si>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新たな感染拡大の警戒基準に基づくモニタリング（令和４年５月分）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</si>
  <si>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木</t>
    <rPh sb="0" eb="1">
      <t>モク</t>
    </rPh>
    <phoneticPr fontId="1"/>
  </si>
  <si>
    <r>
      <t>新規陽性者数</t>
    </r>
    <r>
      <rPr>
        <sz val="9"/>
        <color theme="1"/>
        <rFont val="ＭＳ ゴシック"/>
        <family val="3"/>
        <charset val="128"/>
      </rPr>
      <t>（当該日のみ）</t>
    </r>
    <rPh sb="0" eb="2">
      <t>シンキ</t>
    </rPh>
    <rPh sb="2" eb="5">
      <t>ヨウセイシャ</t>
    </rPh>
    <rPh sb="5" eb="6">
      <t>スウ</t>
    </rPh>
    <rPh sb="7" eb="9">
      <t>トウガイ</t>
    </rPh>
    <rPh sb="9" eb="10">
      <t>ビ</t>
    </rPh>
    <phoneticPr fontId="1"/>
  </si>
  <si>
    <t>－</t>
    <phoneticPr fontId="1"/>
  </si>
  <si>
    <t>（疑似症患者数）</t>
    <rPh sb="1" eb="4">
      <t>ギジショウ</t>
    </rPh>
    <rPh sb="4" eb="6">
      <t>カンジャ</t>
    </rPh>
    <rPh sb="6" eb="7">
      <t>スウ</t>
    </rPh>
    <phoneticPr fontId="1"/>
  </si>
  <si>
    <t>疑似症患者数＜公表ベース＞</t>
    <rPh sb="0" eb="3">
      <t>ギジショウ</t>
    </rPh>
    <rPh sb="3" eb="5">
      <t>カンジャ</t>
    </rPh>
    <rPh sb="5" eb="6">
      <t>スウ</t>
    </rPh>
    <phoneticPr fontId="1"/>
  </si>
  <si>
    <t>区分</t>
    <rPh sb="0" eb="2">
      <t>クブン</t>
    </rPh>
    <phoneticPr fontId="1"/>
  </si>
  <si>
    <t>一般フェーズ４</t>
    <rPh sb="0" eb="2">
      <t>イッパン</t>
    </rPh>
    <phoneticPr fontId="1"/>
  </si>
  <si>
    <t>緊急フェーズⅠ</t>
    <rPh sb="0" eb="2">
      <t>キンキュウ</t>
    </rPh>
    <phoneticPr fontId="1"/>
  </si>
  <si>
    <t>最大確保病床数
(病床使用率)</t>
    <rPh sb="0" eb="2">
      <t>サイダイ</t>
    </rPh>
    <rPh sb="2" eb="4">
      <t>カクホ</t>
    </rPh>
    <rPh sb="4" eb="7">
      <t>ビョウショウスウ</t>
    </rPh>
    <rPh sb="9" eb="11">
      <t>ビョウショウ</t>
    </rPh>
    <rPh sb="11" eb="14">
      <t>シヨウリツ</t>
    </rPh>
    <phoneticPr fontId="1"/>
  </si>
  <si>
    <t>重症者用の
最大確保病床数
(病床使用率)</t>
    <rPh sb="0" eb="3">
      <t>ジュウショウシャ</t>
    </rPh>
    <rPh sb="3" eb="4">
      <t>ヨウ</t>
    </rPh>
    <rPh sb="6" eb="8">
      <t>サイダイ</t>
    </rPh>
    <rPh sb="8" eb="10">
      <t>カクホ</t>
    </rPh>
    <rPh sb="10" eb="12">
      <t>ビョウショウ</t>
    </rPh>
    <rPh sb="12" eb="13">
      <t>スウ</t>
    </rPh>
    <rPh sb="15" eb="17">
      <t>ビョウショウ</t>
    </rPh>
    <rPh sb="17" eb="20">
      <t>シヨウリツ</t>
    </rPh>
    <phoneticPr fontId="1"/>
  </si>
  <si>
    <t>新たな感染拡大の警戒基準に基づくモニタリング（令和５年４月分）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</si>
  <si>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月</t>
    <rPh sb="0" eb="1">
      <t>ツキ</t>
    </rPh>
    <phoneticPr fontId="1"/>
  </si>
  <si>
    <t>新たな感染拡大の警戒基準に基づくモニタリング（令和５年６月分）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</si>
  <si>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－</t>
    <phoneticPr fontId="1"/>
  </si>
  <si>
    <t>（みなし陽性者）</t>
    <rPh sb="4" eb="7">
      <t>ヨウセイシャ</t>
    </rPh>
    <phoneticPr fontId="1"/>
  </si>
  <si>
    <t>－</t>
    <phoneticPr fontId="1"/>
  </si>
  <si>
    <t>－</t>
  </si>
  <si>
    <t>中等症（要酸素投与）</t>
    <rPh sb="0" eb="3">
      <t>チュウトウショウ</t>
    </rPh>
    <rPh sb="4" eb="5">
      <t>ヨウ</t>
    </rPh>
    <rPh sb="5" eb="7">
      <t>サンソ</t>
    </rPh>
    <rPh sb="7" eb="9">
      <t>トウヨ</t>
    </rPh>
    <phoneticPr fontId="1"/>
  </si>
  <si>
    <t>入院中のうち重症</t>
    <rPh sb="0" eb="2">
      <t>ニュウイン</t>
    </rPh>
    <rPh sb="2" eb="3">
      <t>ナカ</t>
    </rPh>
    <rPh sb="6" eb="8">
      <t>ジュウショウ</t>
    </rPh>
    <phoneticPr fontId="1"/>
  </si>
  <si>
    <t>入院中のうち重症</t>
    <phoneticPr fontId="1"/>
  </si>
  <si>
    <t>※10/14～ フェーズ3に移行</t>
    <rPh sb="14" eb="16">
      <t>イコウ</t>
    </rPh>
    <phoneticPr fontId="1"/>
  </si>
  <si>
    <t>※9/1～　783床(重症病症の追加なし)</t>
    <rPh sb="9" eb="10">
      <t>ユカ</t>
    </rPh>
    <rPh sb="11" eb="13">
      <t>ジュウショウ</t>
    </rPh>
    <rPh sb="13" eb="15">
      <t>ビョウショウ</t>
    </rPh>
    <rPh sb="16" eb="18">
      <t>ツイカ</t>
    </rPh>
    <phoneticPr fontId="1"/>
  </si>
  <si>
    <t>※9/5～　787床(重症病症の追加なし)</t>
    <rPh sb="9" eb="10">
      <t>ユカ</t>
    </rPh>
    <rPh sb="11" eb="13">
      <t>ジュウショウ</t>
    </rPh>
    <rPh sb="13" eb="15">
      <t>ビョウショウ</t>
    </rPh>
    <rPh sb="16" eb="18">
      <t>ツイカ</t>
    </rPh>
    <phoneticPr fontId="1"/>
  </si>
  <si>
    <t>※9/12～　794床(重症病床の追加なし)</t>
    <rPh sb="10" eb="11">
      <t>ユカ</t>
    </rPh>
    <rPh sb="12" eb="14">
      <t>ジュウショウ</t>
    </rPh>
    <rPh sb="14" eb="16">
      <t>ビョウショウ</t>
    </rPh>
    <rPh sb="17" eb="19">
      <t>ツイカ</t>
    </rPh>
    <phoneticPr fontId="1"/>
  </si>
  <si>
    <t>※9/16～　緊急フェーズⅠ722床(うち重症病床は38床)</t>
    <rPh sb="7" eb="9">
      <t>キンキュウ</t>
    </rPh>
    <rPh sb="17" eb="18">
      <t>ユカ</t>
    </rPh>
    <rPh sb="21" eb="23">
      <t>ジュウショウ</t>
    </rPh>
    <rPh sb="23" eb="25">
      <t>ビョウショウ</t>
    </rPh>
    <rPh sb="28" eb="29">
      <t>ユカ</t>
    </rPh>
    <phoneticPr fontId="1"/>
  </si>
  <si>
    <t>※9/15～　798床(重症病床の追加なし)</t>
    <rPh sb="10" eb="11">
      <t>ユカ</t>
    </rPh>
    <rPh sb="12" eb="14">
      <t>ジュウショウ</t>
    </rPh>
    <rPh sb="14" eb="16">
      <t>ビョウショウ</t>
    </rPh>
    <rPh sb="17" eb="19">
      <t>ツイカ</t>
    </rPh>
    <phoneticPr fontId="1"/>
  </si>
  <si>
    <t>※8/8～　県全体のフェーズは緊急Ⅱ</t>
    <rPh sb="6" eb="7">
      <t>ケン</t>
    </rPh>
    <rPh sb="7" eb="9">
      <t>ゼンタイ</t>
    </rPh>
    <rPh sb="15" eb="17">
      <t>キンキュウ</t>
    </rPh>
    <phoneticPr fontId="1"/>
  </si>
  <si>
    <t>8/12～　750床</t>
    <rPh sb="9" eb="10">
      <t>ユカ</t>
    </rPh>
    <phoneticPr fontId="1"/>
  </si>
  <si>
    <t>※8/16～　751床（重症者病床+1)</t>
    <rPh sb="10" eb="11">
      <t>ユカ</t>
    </rPh>
    <rPh sb="12" eb="15">
      <t>ジュウショウシャ</t>
    </rPh>
    <rPh sb="15" eb="17">
      <t>ビョウショウ</t>
    </rPh>
    <phoneticPr fontId="1"/>
  </si>
  <si>
    <t>※8/24～ 754床（※重症病床の追加なし）</t>
    <rPh sb="10" eb="11">
      <t>ユカ</t>
    </rPh>
    <rPh sb="13" eb="15">
      <t>ジュウショウ</t>
    </rPh>
    <rPh sb="15" eb="17">
      <t>ビョウショウ</t>
    </rPh>
    <rPh sb="18" eb="20">
      <t>ツイカ</t>
    </rPh>
    <phoneticPr fontId="1"/>
  </si>
  <si>
    <t>※8/30～ 779床(重症病床の追加なし)</t>
    <rPh sb="10" eb="11">
      <t>ユカ</t>
    </rPh>
    <rPh sb="12" eb="14">
      <t>ジュウショウ</t>
    </rPh>
    <rPh sb="14" eb="16">
      <t>ビョウショウ</t>
    </rPh>
    <rPh sb="17" eb="19">
      <t>ツイカ</t>
    </rPh>
    <phoneticPr fontId="1"/>
  </si>
  <si>
    <t>※8/26～772床（※重症病床の追加なし）</t>
    <rPh sb="9" eb="10">
      <t>ユカ</t>
    </rPh>
    <rPh sb="12" eb="14">
      <t>ジュウショウ</t>
    </rPh>
    <rPh sb="14" eb="16">
      <t>ビョウショウ</t>
    </rPh>
    <rPh sb="17" eb="19">
      <t>ツイカ</t>
    </rPh>
    <phoneticPr fontId="1"/>
  </si>
  <si>
    <t>7/29～緊急フェーズ時の病床が+6床</t>
    <rPh sb="5" eb="7">
      <t>キンキュウ</t>
    </rPh>
    <rPh sb="11" eb="12">
      <t>ジ</t>
    </rPh>
    <rPh sb="13" eb="15">
      <t>ビョウショウ</t>
    </rPh>
    <rPh sb="18" eb="19">
      <t>ショウ</t>
    </rPh>
    <phoneticPr fontId="1"/>
  </si>
  <si>
    <t>※7/27～　緊急Ⅰの病床数</t>
    <rPh sb="7" eb="9">
      <t>キンキュウ</t>
    </rPh>
    <rPh sb="11" eb="14">
      <t>ビョウショウスウ</t>
    </rPh>
    <phoneticPr fontId="1"/>
  </si>
  <si>
    <t>※7/15～　565床（うち重症者用＋1床）</t>
    <rPh sb="10" eb="11">
      <t>ユカ</t>
    </rPh>
    <rPh sb="14" eb="17">
      <t>ジュウショウシャ</t>
    </rPh>
    <rPh sb="17" eb="18">
      <t>ヨウ</t>
    </rPh>
    <rPh sb="20" eb="21">
      <t>ユカ</t>
    </rPh>
    <phoneticPr fontId="1"/>
  </si>
  <si>
    <t>※10/12～　605床（重症者用の病床数は変更なし）</t>
    <rPh sb="11" eb="12">
      <t>ユカ</t>
    </rPh>
    <rPh sb="19" eb="20">
      <t>ユカ</t>
    </rPh>
    <phoneticPr fontId="1"/>
  </si>
  <si>
    <t>※10/17～ 583床（重症者用の病床数は変更なし）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</si>
  <si>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参   考</t>
    <rPh sb="0" eb="1">
      <t>サン</t>
    </rPh>
    <rPh sb="4" eb="5">
      <t>コウ</t>
    </rPh>
    <phoneticPr fontId="1"/>
  </si>
  <si>
    <t>※10/21～ 559床（重症者用の病床数は変更なし）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</si>
  <si>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※10/24～ 550床（重症者用の病床数は変更なし）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</si>
  <si>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最大確保病床数</t>
    <rPh sb="0" eb="2">
      <t>サイダイ</t>
    </rPh>
    <rPh sb="2" eb="4">
      <t>カクホ</t>
    </rPh>
    <rPh sb="4" eb="7">
      <t>ビョウショウスウ</t>
    </rPh>
    <phoneticPr fontId="1"/>
  </si>
  <si>
    <t>※11/1～ 531床（重症者用の病床数は変更なし）</t>
    <rPh sb="10" eb="11">
      <t>ユカ</t>
    </rPh>
    <rPh sb="12" eb="14">
      <t>ジュウショウ</t>
    </rPh>
    <rPh sb="14" eb="15">
      <t>シャ</t>
    </rPh>
    <rPh sb="15" eb="16">
      <t>ヨウ</t>
    </rPh>
    <rPh sb="17" eb="20">
      <t>ビョウショウスウ</t>
    </rPh>
    <rPh sb="19" eb="20">
      <t>スウ</t>
    </rPh>
    <rPh sb="21" eb="23">
      <t>ヘンコウ</t>
    </rPh>
    <phoneticPr fontId="1"/>
  </si>
  <si>
    <t>※11/16～ 530床（重症者用の病床数は変更なし）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</si>
  <si>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※11/21～ 501床（重症者用の病床数は変更なし）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</si>
  <si>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最大確保病床の使用率
Ｅ／Ａ</t>
    <rPh sb="0" eb="2">
      <t>サイダイ</t>
    </rPh>
    <rPh sb="2" eb="4">
      <t>カクホ</t>
    </rPh>
    <rPh sb="4" eb="6">
      <t>ビョウショウ</t>
    </rPh>
    <rPh sb="7" eb="10">
      <t>シヨウリツ</t>
    </rPh>
    <phoneticPr fontId="1"/>
  </si>
  <si>
    <t>重症者用の最大確保病床の使用率
Ｆ／Ｃ</t>
    <rPh sb="0" eb="3">
      <t>ジュウショウシャ</t>
    </rPh>
    <rPh sb="3" eb="4">
      <t>ヨウ</t>
    </rPh>
    <rPh sb="5" eb="7">
      <t>サイダイ</t>
    </rPh>
    <rPh sb="7" eb="9">
      <t>カクホ</t>
    </rPh>
    <rPh sb="9" eb="11">
      <t>ビョウショウ</t>
    </rPh>
    <rPh sb="12" eb="15">
      <t>シヨウリツ</t>
    </rPh>
    <phoneticPr fontId="1"/>
  </si>
  <si>
    <t>最大確保病床の使用率
Ｃ／Ａ</t>
    <rPh sb="0" eb="2">
      <t>サイダイ</t>
    </rPh>
    <rPh sb="2" eb="4">
      <t>カクホ</t>
    </rPh>
    <rPh sb="4" eb="6">
      <t>ビョウショウ</t>
    </rPh>
    <rPh sb="7" eb="10">
      <t>シヨウリツ</t>
    </rPh>
    <phoneticPr fontId="1"/>
  </si>
  <si>
    <t>重症者用の最大確保病床の使用率
Ｄ／Ｂ</t>
    <rPh sb="0" eb="3">
      <t>ジュウショウシャ</t>
    </rPh>
    <rPh sb="3" eb="4">
      <t>ヨウ</t>
    </rPh>
    <rPh sb="5" eb="7">
      <t>サイダイ</t>
    </rPh>
    <rPh sb="7" eb="9">
      <t>カクホ</t>
    </rPh>
    <rPh sb="9" eb="11">
      <t>ビョウショウ</t>
    </rPh>
    <rPh sb="12" eb="15">
      <t>シヨウリツ</t>
    </rPh>
    <phoneticPr fontId="1"/>
  </si>
  <si>
    <t>療養者数（人口10万人当たり）
Ｅ×100,000／1,588,256</t>
    <rPh sb="0" eb="3">
      <t>リョウヨウシャ</t>
    </rPh>
    <rPh sb="3" eb="4">
      <t>スウ</t>
    </rPh>
    <rPh sb="5" eb="7">
      <t>ジンコウ</t>
    </rPh>
    <rPh sb="9" eb="11">
      <t>マンニン</t>
    </rPh>
    <rPh sb="11" eb="12">
      <t>ア</t>
    </rPh>
    <phoneticPr fontId="1"/>
  </si>
  <si>
    <t>新規感染者数（人口10万人当たり）
Ｈ×100,000／1,588,256</t>
    <rPh sb="0" eb="2">
      <t>シンキ</t>
    </rPh>
    <rPh sb="2" eb="5">
      <t>カンセンシャ</t>
    </rPh>
    <rPh sb="5" eb="6">
      <t>スウ</t>
    </rPh>
    <rPh sb="7" eb="9">
      <t>ジンコウ</t>
    </rPh>
    <rPh sb="11" eb="13">
      <t>マンニン</t>
    </rPh>
    <rPh sb="13" eb="14">
      <t>ア</t>
    </rPh>
    <phoneticPr fontId="1"/>
  </si>
  <si>
    <t>直近１週間と先週１週間の感染者数の比較
Ｉ／Ｊ</t>
    <rPh sb="0" eb="2">
      <t>チョッキン</t>
    </rPh>
    <rPh sb="3" eb="5">
      <t>シュウカン</t>
    </rPh>
    <rPh sb="6" eb="8">
      <t>センシュウ</t>
    </rPh>
    <rPh sb="9" eb="11">
      <t>シュウカン</t>
    </rPh>
    <rPh sb="12" eb="15">
      <t>カンセンシャ</t>
    </rPh>
    <rPh sb="15" eb="16">
      <t>スウ</t>
    </rPh>
    <rPh sb="17" eb="19">
      <t>ヒカク</t>
    </rPh>
    <phoneticPr fontId="1"/>
  </si>
  <si>
    <t>入院率（療養者数に対する入院患者の割合）
Ｃ／Ｅ</t>
    <rPh sb="0" eb="2">
      <t>ニュウイン</t>
    </rPh>
    <rPh sb="2" eb="3">
      <t>リツ</t>
    </rPh>
    <rPh sb="4" eb="6">
      <t>リョウヨウ</t>
    </rPh>
    <rPh sb="6" eb="7">
      <t>シャ</t>
    </rPh>
    <rPh sb="7" eb="8">
      <t>スウ</t>
    </rPh>
    <rPh sb="9" eb="10">
      <t>タイ</t>
    </rPh>
    <rPh sb="12" eb="14">
      <t>ニュウイン</t>
    </rPh>
    <rPh sb="14" eb="16">
      <t>カンジャ</t>
    </rPh>
    <rPh sb="17" eb="19">
      <t>ワリアイ</t>
    </rPh>
    <phoneticPr fontId="1"/>
  </si>
  <si>
    <t>新たな感染拡大の警戒基準に基づくモニタリング（令和５年７月分）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</si>
  <si>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新たな感染拡大の警戒基準に基づくモニタリング（令和５年８月分）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</si>
  <si>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新たな感染拡大の警戒基準に基づくモニタリング（令和５年９月分）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</si>
  <si>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新たな感染拡大の警戒基準に基づくモニタリング（令和５年10月分）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</si>
  <si>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新たな感染拡大の警戒基準に基づくモニタリング（令和５年11月分）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</si>
  <si>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新たな感染拡大の警戒基準に基づくモニタリング（令和５年12月分）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9" eb="31">
      <t>ガツブン</t>
    </rPh>
    <phoneticPr fontId="1"/>
  </si>
  <si>
    <t>新たな感染拡大の警戒基準に基づくモニタリング（令和６年１月分）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</si>
  <si>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※12/19～ 499床（重症者用の病床数は変更なし）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</si>
  <si>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※12/23～ フェーズ4から緊急フェーズⅠに変更</t>
    <rPh sb="15" eb="17">
      <t>キンキュウ</t>
    </rPh>
    <rPh sb="23" eb="25">
      <t>ヘンコウ</t>
    </rPh>
    <phoneticPr fontId="1"/>
  </si>
  <si>
    <t>※12/26～ 659床（重症者用の病床数は変更なし）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</si>
  <si>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※12/28～ 660床（重症者用の病床数は変更なし）</t>
    <rPh sb="11" eb="12">
      <t>ユカ</t>
    </rPh>
    <rPh sb="13" eb="15">
      <t>ジュウショウ</t>
    </rPh>
    <rPh sb="15" eb="16">
      <t>シャ</t>
    </rPh>
    <rPh sb="16" eb="17">
      <t>ヨウ</t>
    </rPh>
    <rPh sb="18" eb="21">
      <t>ビョウショウスウ</t>
    </rPh>
    <rPh sb="20" eb="21">
      <t>スウ</t>
    </rPh>
    <rPh sb="22" eb="24">
      <t>ヘンコウ</t>
    </rPh>
    <phoneticPr fontId="1"/>
  </si>
  <si>
    <t>※1/2～ 緊急フェーズⅠから緊急フェーズⅡに変更</t>
    <rPh sb="6" eb="8">
      <t>キンキュウ</t>
    </rPh>
    <rPh sb="15" eb="17">
      <t>キンキュウ</t>
    </rPh>
    <rPh sb="23" eb="25">
      <t>ヘンコウ</t>
    </rPh>
    <phoneticPr fontId="1"/>
  </si>
  <si>
    <t>※1/6～ 722床（重症者用の病床数は変更なし）</t>
    <rPh sb="9" eb="10">
      <t>ユカ</t>
    </rPh>
    <rPh sb="11" eb="13">
      <t>ジュウショウ</t>
    </rPh>
    <rPh sb="13" eb="14">
      <t>シャ</t>
    </rPh>
    <rPh sb="14" eb="15">
      <t>ヨウ</t>
    </rPh>
    <rPh sb="16" eb="19">
      <t>ビョウショウスウ</t>
    </rPh>
    <rPh sb="18" eb="19">
      <t>スウ</t>
    </rPh>
    <rPh sb="20" eb="22">
      <t>ヘンコウ</t>
    </rPh>
    <phoneticPr fontId="1"/>
  </si>
  <si>
    <t>※1/10～　重症者用の病床数が35床に増床</t>
    <rPh sb="7" eb="10">
      <t>ジュウショウシャ</t>
    </rPh>
    <rPh sb="10" eb="11">
      <t>ヨウ</t>
    </rPh>
    <rPh sb="12" eb="15">
      <t>ビョウショウスウ</t>
    </rPh>
    <rPh sb="18" eb="19">
      <t>ユカ</t>
    </rPh>
    <rPh sb="20" eb="21">
      <t>ゾウ</t>
    </rPh>
    <rPh sb="21" eb="22">
      <t>ユカ</t>
    </rPh>
    <phoneticPr fontId="1"/>
  </si>
  <si>
    <t>※1/16～　726床（重症者用の病症数は変更なし）</t>
    <rPh sb="10" eb="11">
      <t>ユカ</t>
    </rPh>
    <rPh sb="12" eb="15">
      <t>ジュウショウシャ</t>
    </rPh>
    <rPh sb="15" eb="16">
      <t>ヨウ</t>
    </rPh>
    <rPh sb="17" eb="20">
      <t>ビョウショウスウ</t>
    </rPh>
    <rPh sb="21" eb="23">
      <t>ヘンコウ</t>
    </rPh>
    <phoneticPr fontId="1"/>
  </si>
  <si>
    <t>新たな感染拡大の警戒基準に基づくモニタリング（令和６年２月分）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</si>
  <si>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※1/20～　728床（重症者用の病症数は変更なし）</t>
    <rPh sb="10" eb="11">
      <t>ユカ</t>
    </rPh>
    <rPh sb="12" eb="15">
      <t>ジュウショウシャ</t>
    </rPh>
    <rPh sb="15" eb="16">
      <t>ヨウ</t>
    </rPh>
    <rPh sb="17" eb="20">
      <t>ビョウショウスウ</t>
    </rPh>
    <rPh sb="21" eb="23">
      <t>ヘンコウ</t>
    </rPh>
    <phoneticPr fontId="1"/>
  </si>
  <si>
    <t>新たな感染拡大の警戒基準に基づくモニタリング（令和６年３月分）</t>
    <rPh sb="0" eb="1">
      <t>アラ</t>
    </rPh>
    <rPh sb="3" eb="5">
      <t>カンセン</t>
    </rPh>
    <rPh sb="5" eb="7">
      <t>カクダイ</t>
    </rPh>
    <rPh sb="8" eb="10">
      <t>ケイカイ</t>
    </rPh>
    <rPh sb="10" eb="12">
      <t>キジュン</t>
    </rPh>
    <rPh sb="13" eb="14">
      <t>モト</t>
    </rPh>
    <rPh sb="23" eb="25">
      <t>レイワ</t>
    </rPh>
    <rPh sb="26" eb="27">
      <t>ネン</t>
    </rPh>
    <rPh sb="28" eb="30">
      <t>ガツブン</t>
    </rPh>
    <phoneticPr fontId="1"/>
  </si>
  <si>
    <t>※1/31～　緊急フェーズⅠ</t>
    <rPh sb="7" eb="9">
      <t>キンキュウ</t>
    </rPh>
    <phoneticPr fontId="1"/>
  </si>
  <si>
    <t>みなし陽性者数＜公表ベース＞</t>
    <rPh sb="3" eb="4">
      <t>ヨウ</t>
    </rPh>
    <rPh sb="4" eb="5">
      <t>セイ</t>
    </rPh>
    <rPh sb="5" eb="6">
      <t>シャ</t>
    </rPh>
    <rPh sb="6" eb="7">
      <t>スウ</t>
    </rPh>
    <rPh sb="8" eb="10">
      <t>コウヒョウ</t>
    </rPh>
    <phoneticPr fontId="1"/>
  </si>
  <si>
    <t>みなし陽性者数＜公表ベース＞</t>
    <rPh sb="3" eb="6">
      <t>ヨウセイシャ</t>
    </rPh>
    <rPh sb="6" eb="7">
      <t>スウ</t>
    </rPh>
    <rPh sb="8" eb="10">
      <t>コウヒョウ</t>
    </rPh>
    <phoneticPr fontId="1"/>
  </si>
  <si>
    <t>みなし陽性者数＜公表ベース＞</t>
    <rPh sb="3" eb="4">
      <t>ヨウ</t>
    </rPh>
    <rPh sb="4" eb="5">
      <t>セイ</t>
    </rPh>
    <rPh sb="5" eb="6">
      <t>シャ</t>
    </rPh>
    <rPh sb="6" eb="7">
      <t>スウ</t>
    </rPh>
    <phoneticPr fontId="1"/>
  </si>
  <si>
    <t>2/13～ 508床（重症者用の病床数は変更なし）</t>
    <rPh sb="9" eb="10">
      <t>ユカ</t>
    </rPh>
    <phoneticPr fontId="1"/>
  </si>
  <si>
    <t>2/21～ 516床（重症者用の病床数は変更なし）</t>
    <rPh sb="9" eb="10">
      <t>ユカ</t>
    </rPh>
    <phoneticPr fontId="1"/>
  </si>
  <si>
    <t>2/27～ 521床
（重症者用の病床数
  は変更なし）</t>
    <rPh sb="9" eb="10">
      <t>ユカ</t>
    </rPh>
    <phoneticPr fontId="1"/>
  </si>
  <si>
    <t>※2/22～　フェーズ4 → フェーズ3</t>
    <phoneticPr fontId="1"/>
  </si>
  <si>
    <t>※2/16～　フェーズ5 → フェーズ4</t>
    <phoneticPr fontId="1"/>
  </si>
  <si>
    <t>※2/9～　緊急フェーズⅠ→フェーズ5</t>
    <rPh sb="6" eb="8">
      <t>キンキュウ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</si>
</sst>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_ "/>
    <numFmt numFmtId="177" formatCode="#,##0_);[Red]\(#,##0\)"/>
    <numFmt numFmtId="178" formatCode="0.0%"/>
    <numFmt numFmtId="179" formatCode="#,##0.0_ "/>
    <numFmt numFmtId="180" formatCode="#,##0;&quot;▲ &quot;#,##0"/>
    <numFmt numFmtId="181" formatCode="#,##0.0&quot;人&quot;\ "/>
    <numFmt numFmtId="182" formatCode="#,##0&quot;人&quot;;&quot;▲ &quot;#,##0&quot;人&quot;"/>
    <numFmt numFmtId="183" formatCode="#,##0&quot;人&quot;\ "/>
    <numFmt numFmtId="184" formatCode="#,##0&quot;床&quot;\ "/>
    <numFmt numFmtId="185" formatCode="#,##0.00_ "/>
    <numFmt numFmtId="186" formatCode="#,##0.00&quot;人&quot;\ "/>
    <numFmt numFmtId="187" formatCode="0.00_ "/>
    <numFmt numFmtId="188" formatCode="#,##0.00_);\(#,##0.00\)"/>
    <numFmt numFmtId="189" formatCode="#,##0.00;&quot;▲ &quot;#,##0.00"/>
    <numFmt numFmtId="190" formatCode="0.0%&quot; &quot;"/>
    <numFmt numFmtId="191" formatCode="0.0%&quot;　&quot;"/>
    <numFmt numFmtId="192" formatCode="m&quot;月&quot;d&quot;日&quot;\(aaa\)"/>
    <numFmt numFmtId="193" formatCode="\(#,##0&quot;人&quot;\)\ "/>
    <numFmt numFmtId="194" formatCode="\(#,##0&quot;人&quot;\)"/>
    <numFmt numFmtId="195" formatCode="\(0%\)"/>
  </numFmts>
  <fonts count="3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4"/>
      <color theme="1"/>
      <name val="HG明朝E"/>
      <family val="1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name val="ＭＳ ゴシック"/>
      <family val="2"/>
      <charset val="128"/>
    </font>
    <font>
      <b/>
      <sz val="12"/>
      <color indexed="81"/>
      <name val="ＭＳ Ｐゴシック"/>
      <family val="3"/>
      <charset val="128"/>
    </font>
    <font>
      <sz val="20"/>
      <color theme="1"/>
      <name val="HG明朝E"/>
      <family val="1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rgb="FFFF0000"/>
      <name val="ＭＳ ゴシック"/>
      <family val="2"/>
      <charset val="128"/>
    </font>
    <font>
      <sz val="12"/>
      <color theme="0"/>
      <name val="ＭＳ ゴシック"/>
      <family val="2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2"/>
      <charset val="128"/>
    </font>
    <font>
      <sz val="11"/>
      <color theme="5" tint="0.79998168889431442"/>
      <name val="ＭＳ ゴシック"/>
      <family val="3"/>
      <charset val="128"/>
    </font>
    <font>
      <sz val="14"/>
      <color theme="5" tint="0.79998168889431442"/>
      <name val="ＭＳ ゴシック"/>
      <family val="3"/>
      <charset val="128"/>
    </font>
    <font>
      <sz val="12"/>
      <color theme="5" tint="0.7999816888943144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0"/>
      <color rgb="FFFF000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sz val="10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978F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4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0" fontId="0" fillId="2" borderId="4" xfId="0" applyFill="1" applyBorder="1">
      <alignment vertical="center"/>
    </xf>
    <xf numFmtId="56" fontId="0" fillId="3" borderId="8" xfId="0" applyNumberFormat="1" applyFill="1" applyBorder="1">
      <alignment vertical="center"/>
    </xf>
    <xf numFmtId="56" fontId="0" fillId="3" borderId="1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0" xfId="0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3" borderId="4" xfId="0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56" fontId="0" fillId="3" borderId="7" xfId="0" applyNumberFormat="1" applyFill="1" applyBorder="1">
      <alignment vertical="center"/>
    </xf>
    <xf numFmtId="56" fontId="0" fillId="3" borderId="11" xfId="0" applyNumberFormat="1" applyFill="1" applyBorder="1" applyAlignment="1">
      <alignment horizontal="center" vertical="center"/>
    </xf>
    <xf numFmtId="178" fontId="3" fillId="0" borderId="3" xfId="0" applyNumberFormat="1" applyFont="1" applyFill="1" applyBorder="1">
      <alignment vertical="center"/>
    </xf>
    <xf numFmtId="179" fontId="3" fillId="0" borderId="3" xfId="0" applyNumberFormat="1" applyFont="1" applyFill="1" applyBorder="1">
      <alignment vertical="center"/>
    </xf>
    <xf numFmtId="56" fontId="0" fillId="3" borderId="17" xfId="0" applyNumberFormat="1" applyFill="1" applyBorder="1">
      <alignment vertical="center"/>
    </xf>
    <xf numFmtId="56" fontId="0" fillId="3" borderId="18" xfId="0" applyNumberFormat="1" applyFill="1" applyBorder="1" applyAlignment="1">
      <alignment horizontal="center" vertical="center"/>
    </xf>
    <xf numFmtId="178" fontId="3" fillId="0" borderId="16" xfId="0" applyNumberFormat="1" applyFont="1" applyFill="1" applyBorder="1">
      <alignment vertical="center"/>
    </xf>
    <xf numFmtId="179" fontId="3" fillId="0" borderId="16" xfId="0" applyNumberFormat="1" applyFont="1" applyFill="1" applyBorder="1">
      <alignment vertical="center"/>
    </xf>
    <xf numFmtId="178" fontId="3" fillId="0" borderId="3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56" fontId="3" fillId="0" borderId="1" xfId="0" applyNumberFormat="1" applyFont="1" applyBorder="1">
      <alignment vertical="center"/>
    </xf>
    <xf numFmtId="181" fontId="3" fillId="0" borderId="1" xfId="0" applyNumberFormat="1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176" fontId="3" fillId="5" borderId="1" xfId="0" applyNumberFormat="1" applyFont="1" applyFill="1" applyBorder="1">
      <alignment vertical="center"/>
    </xf>
    <xf numFmtId="0" fontId="0" fillId="0" borderId="1" xfId="0" applyBorder="1" applyAlignment="1">
      <alignment vertical="center" textRotation="255" shrinkToFit="1"/>
    </xf>
    <xf numFmtId="0" fontId="0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7" fillId="0" borderId="0" xfId="0" applyFont="1" applyBorder="1" applyAlignment="1">
      <alignment vertical="center" wrapText="1" shrinkToFit="1"/>
    </xf>
    <xf numFmtId="178" fontId="3" fillId="0" borderId="0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178" fontId="3" fillId="0" borderId="8" xfId="0" applyNumberFormat="1" applyFont="1" applyBorder="1">
      <alignment vertical="center"/>
    </xf>
    <xf numFmtId="0" fontId="0" fillId="0" borderId="1" xfId="0" applyBorder="1">
      <alignment vertical="center"/>
    </xf>
    <xf numFmtId="178" fontId="3" fillId="0" borderId="16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  <xf numFmtId="183" fontId="3" fillId="0" borderId="1" xfId="0" applyNumberFormat="1" applyFont="1" applyFill="1" applyBorder="1">
      <alignment vertical="center"/>
    </xf>
    <xf numFmtId="178" fontId="3" fillId="0" borderId="19" xfId="0" applyNumberFormat="1" applyFont="1" applyBorder="1">
      <alignment vertical="center"/>
    </xf>
    <xf numFmtId="179" fontId="3" fillId="0" borderId="19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176" fontId="13" fillId="0" borderId="1" xfId="0" applyNumberFormat="1" applyFont="1" applyBorder="1">
      <alignment vertical="center"/>
    </xf>
    <xf numFmtId="176" fontId="12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>
      <alignment vertical="center"/>
    </xf>
    <xf numFmtId="56" fontId="3" fillId="0" borderId="0" xfId="0" applyNumberFormat="1" applyFont="1" applyBorder="1">
      <alignment vertical="center"/>
    </xf>
    <xf numFmtId="183" fontId="3" fillId="0" borderId="0" xfId="0" applyNumberFormat="1" applyFont="1" applyFill="1" applyBorder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83" fontId="3" fillId="0" borderId="4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184" fontId="3" fillId="0" borderId="4" xfId="0" applyNumberFormat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56" fontId="16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3" fillId="0" borderId="23" xfId="0" applyNumberFormat="1" applyFont="1" applyFill="1" applyBorder="1">
      <alignment vertical="center"/>
    </xf>
    <xf numFmtId="183" fontId="3" fillId="0" borderId="23" xfId="0" applyNumberFormat="1" applyFont="1" applyFill="1" applyBorder="1">
      <alignment vertical="center"/>
    </xf>
    <xf numFmtId="183" fontId="3" fillId="0" borderId="24" xfId="0" applyNumberFormat="1" applyFont="1" applyFill="1" applyBorder="1">
      <alignment vertical="center"/>
    </xf>
    <xf numFmtId="49" fontId="3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>
      <alignment vertical="center"/>
    </xf>
    <xf numFmtId="177" fontId="3" fillId="0" borderId="25" xfId="0" applyNumberFormat="1" applyFont="1" applyFill="1" applyBorder="1">
      <alignment vertical="center"/>
    </xf>
    <xf numFmtId="178" fontId="3" fillId="0" borderId="28" xfId="0" applyNumberFormat="1" applyFont="1" applyFill="1" applyBorder="1">
      <alignment vertical="center"/>
    </xf>
    <xf numFmtId="181" fontId="3" fillId="0" borderId="28" xfId="0" applyNumberFormat="1" applyFont="1" applyFill="1" applyBorder="1">
      <alignment vertical="center"/>
    </xf>
    <xf numFmtId="178" fontId="3" fillId="0" borderId="29" xfId="0" applyNumberFormat="1" applyFont="1" applyFill="1" applyBorder="1">
      <alignment vertical="center"/>
    </xf>
    <xf numFmtId="183" fontId="3" fillId="0" borderId="14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vertical="center" wrapText="1"/>
    </xf>
    <xf numFmtId="185" fontId="3" fillId="0" borderId="1" xfId="0" applyNumberFormat="1" applyFont="1" applyBorder="1">
      <alignment vertical="center"/>
    </xf>
    <xf numFmtId="186" fontId="3" fillId="0" borderId="1" xfId="0" applyNumberFormat="1" applyFont="1" applyFill="1" applyBorder="1">
      <alignment vertical="center"/>
    </xf>
    <xf numFmtId="183" fontId="3" fillId="0" borderId="0" xfId="0" applyNumberFormat="1" applyFont="1" applyFill="1" applyBorder="1" applyAlignment="1">
      <alignment vertical="center" wrapText="1"/>
    </xf>
    <xf numFmtId="176" fontId="13" fillId="5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87" fontId="3" fillId="0" borderId="1" xfId="0" applyNumberFormat="1" applyFont="1" applyBorder="1">
      <alignment vertical="center"/>
    </xf>
    <xf numFmtId="0" fontId="0" fillId="0" borderId="12" xfId="0" applyBorder="1" applyAlignment="1">
      <alignment vertical="center" textRotation="255"/>
    </xf>
    <xf numFmtId="0" fontId="0" fillId="0" borderId="0" xfId="0" applyBorder="1">
      <alignment vertical="center"/>
    </xf>
    <xf numFmtId="0" fontId="0" fillId="0" borderId="31" xfId="0" applyBorder="1">
      <alignment vertical="center"/>
    </xf>
    <xf numFmtId="180" fontId="3" fillId="0" borderId="7" xfId="0" applyNumberFormat="1" applyFont="1" applyBorder="1">
      <alignment vertical="center"/>
    </xf>
    <xf numFmtId="180" fontId="3" fillId="0" borderId="17" xfId="0" applyNumberFormat="1" applyFont="1" applyBorder="1">
      <alignment vertical="center"/>
    </xf>
    <xf numFmtId="189" fontId="3" fillId="0" borderId="7" xfId="0" applyNumberFormat="1" applyFont="1" applyBorder="1">
      <alignment vertical="center"/>
    </xf>
    <xf numFmtId="189" fontId="3" fillId="0" borderId="16" xfId="0" applyNumberFormat="1" applyFont="1" applyBorder="1">
      <alignment vertical="center"/>
    </xf>
    <xf numFmtId="185" fontId="3" fillId="0" borderId="12" xfId="0" applyNumberFormat="1" applyFont="1" applyFill="1" applyBorder="1">
      <alignment vertical="center"/>
    </xf>
    <xf numFmtId="183" fontId="3" fillId="0" borderId="10" xfId="0" applyNumberFormat="1" applyFont="1" applyFill="1" applyBorder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>
      <alignment vertical="center"/>
    </xf>
    <xf numFmtId="182" fontId="3" fillId="0" borderId="3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 shrinkToFit="1"/>
    </xf>
    <xf numFmtId="189" fontId="3" fillId="0" borderId="1" xfId="0" applyNumberFormat="1" applyFont="1" applyBorder="1">
      <alignment vertical="center"/>
    </xf>
    <xf numFmtId="56" fontId="0" fillId="3" borderId="6" xfId="0" applyNumberFormat="1" applyFill="1" applyBorder="1">
      <alignment vertical="center"/>
    </xf>
    <xf numFmtId="56" fontId="0" fillId="3" borderId="10" xfId="0" applyNumberFormat="1" applyFill="1" applyBorder="1" applyAlignment="1">
      <alignment horizontal="center" vertical="center"/>
    </xf>
    <xf numFmtId="178" fontId="3" fillId="0" borderId="2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56" fontId="0" fillId="3" borderId="35" xfId="0" applyNumberFormat="1" applyFill="1" applyBorder="1">
      <alignment vertical="center"/>
    </xf>
    <xf numFmtId="56" fontId="0" fillId="3" borderId="36" xfId="0" applyNumberFormat="1" applyFill="1" applyBorder="1" applyAlignment="1">
      <alignment horizontal="center" vertical="center"/>
    </xf>
    <xf numFmtId="178" fontId="3" fillId="0" borderId="34" xfId="0" applyNumberFormat="1" applyFont="1" applyBorder="1">
      <alignment vertical="center"/>
    </xf>
    <xf numFmtId="179" fontId="3" fillId="0" borderId="34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2" xfId="0" applyBorder="1">
      <alignment vertical="center"/>
    </xf>
    <xf numFmtId="0" fontId="20" fillId="0" borderId="0" xfId="0" applyFont="1">
      <alignment vertical="center"/>
    </xf>
    <xf numFmtId="2" fontId="3" fillId="0" borderId="3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2" fontId="3" fillId="0" borderId="16" xfId="0" applyNumberFormat="1" applyFont="1" applyBorder="1">
      <alignment vertical="center"/>
    </xf>
    <xf numFmtId="2" fontId="3" fillId="0" borderId="2" xfId="0" applyNumberFormat="1" applyFont="1" applyBorder="1">
      <alignment vertical="center"/>
    </xf>
    <xf numFmtId="2" fontId="3" fillId="0" borderId="34" xfId="0" applyNumberFormat="1" applyFont="1" applyBorder="1">
      <alignment vertical="center"/>
    </xf>
    <xf numFmtId="2" fontId="0" fillId="0" borderId="0" xfId="0" applyNumberFormat="1">
      <alignment vertical="center"/>
    </xf>
    <xf numFmtId="0" fontId="0" fillId="0" borderId="1" xfId="0" applyBorder="1" applyAlignment="1">
      <alignment horizontal="center" vertical="center" textRotation="255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28" xfId="0" applyNumberFormat="1" applyFont="1" applyFill="1" applyBorder="1" applyAlignment="1">
      <alignment horizontal="center" vertical="center"/>
    </xf>
    <xf numFmtId="184" fontId="3" fillId="0" borderId="4" xfId="0" applyNumberFormat="1" applyFont="1" applyFill="1" applyBorder="1" applyAlignment="1">
      <alignment horizontal="center" vertical="center"/>
    </xf>
    <xf numFmtId="182" fontId="3" fillId="0" borderId="37" xfId="0" applyNumberFormat="1" applyFont="1" applyFill="1" applyBorder="1" applyAlignment="1">
      <alignment horizontal="center" vertical="center"/>
    </xf>
    <xf numFmtId="183" fontId="3" fillId="0" borderId="38" xfId="0" applyNumberFormat="1" applyFont="1" applyFill="1" applyBorder="1">
      <alignment vertical="center"/>
    </xf>
    <xf numFmtId="49" fontId="3" fillId="0" borderId="38" xfId="0" applyNumberFormat="1" applyFont="1" applyFill="1" applyBorder="1" applyAlignment="1">
      <alignment horizontal="center" vertical="center"/>
    </xf>
    <xf numFmtId="177" fontId="3" fillId="0" borderId="38" xfId="0" applyNumberFormat="1" applyFont="1" applyFill="1" applyBorder="1">
      <alignment vertical="center"/>
    </xf>
    <xf numFmtId="182" fontId="3" fillId="0" borderId="39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185" fontId="3" fillId="0" borderId="40" xfId="0" applyNumberFormat="1" applyFont="1" applyFill="1" applyBorder="1">
      <alignment vertical="center"/>
    </xf>
    <xf numFmtId="183" fontId="3" fillId="0" borderId="41" xfId="0" applyNumberFormat="1" applyFont="1" applyFill="1" applyBorder="1">
      <alignment vertical="center"/>
    </xf>
    <xf numFmtId="49" fontId="3" fillId="0" borderId="41" xfId="0" applyNumberFormat="1" applyFont="1" applyFill="1" applyBorder="1" applyAlignment="1">
      <alignment horizontal="center" vertical="center"/>
    </xf>
    <xf numFmtId="177" fontId="3" fillId="0" borderId="41" xfId="0" applyNumberFormat="1" applyFont="1" applyFill="1" applyBorder="1">
      <alignment vertical="center"/>
    </xf>
    <xf numFmtId="189" fontId="3" fillId="0" borderId="42" xfId="0" applyNumberFormat="1" applyFont="1" applyFill="1" applyBorder="1">
      <alignment vertical="center"/>
    </xf>
    <xf numFmtId="0" fontId="11" fillId="0" borderId="0" xfId="0" applyFont="1" applyBorder="1" applyAlignment="1">
      <alignment horizontal="right" vertical="center"/>
    </xf>
    <xf numFmtId="183" fontId="3" fillId="0" borderId="4" xfId="0" applyNumberFormat="1" applyFont="1" applyFill="1" applyBorder="1" applyAlignment="1">
      <alignment vertical="center" shrinkToFit="1"/>
    </xf>
    <xf numFmtId="183" fontId="3" fillId="0" borderId="38" xfId="0" applyNumberFormat="1" applyFont="1" applyFill="1" applyBorder="1" applyAlignment="1">
      <alignment vertical="center" shrinkToFit="1"/>
    </xf>
    <xf numFmtId="183" fontId="3" fillId="0" borderId="41" xfId="0" applyNumberFormat="1" applyFont="1" applyFill="1" applyBorder="1" applyAlignment="1">
      <alignment vertical="center" shrinkToFit="1"/>
    </xf>
    <xf numFmtId="178" fontId="21" fillId="0" borderId="0" xfId="0" applyNumberFormat="1" applyFont="1" applyFill="1" applyBorder="1">
      <alignment vertical="center"/>
    </xf>
    <xf numFmtId="181" fontId="21" fillId="0" borderId="0" xfId="0" applyNumberFormat="1" applyFont="1" applyFill="1" applyBorder="1">
      <alignment vertical="center"/>
    </xf>
    <xf numFmtId="178" fontId="13" fillId="0" borderId="28" xfId="0" applyNumberFormat="1" applyFont="1" applyFill="1" applyBorder="1">
      <alignment vertical="center"/>
    </xf>
    <xf numFmtId="178" fontId="13" fillId="0" borderId="1" xfId="0" applyNumberFormat="1" applyFont="1" applyFill="1" applyBorder="1">
      <alignment vertical="center"/>
    </xf>
    <xf numFmtId="178" fontId="13" fillId="0" borderId="27" xfId="0" applyNumberFormat="1" applyFont="1" applyFill="1" applyBorder="1">
      <alignment vertical="center"/>
    </xf>
    <xf numFmtId="186" fontId="13" fillId="0" borderId="28" xfId="0" applyNumberFormat="1" applyFont="1" applyFill="1" applyBorder="1">
      <alignment vertical="center"/>
    </xf>
    <xf numFmtId="186" fontId="13" fillId="0" borderId="1" xfId="0" applyNumberFormat="1" applyFont="1" applyFill="1" applyBorder="1">
      <alignment vertical="center"/>
    </xf>
    <xf numFmtId="178" fontId="21" fillId="0" borderId="1" xfId="0" applyNumberFormat="1" applyFont="1" applyBorder="1">
      <alignment vertical="center"/>
    </xf>
    <xf numFmtId="179" fontId="21" fillId="0" borderId="1" xfId="0" applyNumberFormat="1" applyFont="1" applyBorder="1">
      <alignment vertical="center"/>
    </xf>
    <xf numFmtId="185" fontId="21" fillId="0" borderId="1" xfId="0" applyNumberFormat="1" applyFont="1" applyBorder="1">
      <alignment vertical="center"/>
    </xf>
    <xf numFmtId="181" fontId="13" fillId="0" borderId="1" xfId="0" applyNumberFormat="1" applyFont="1" applyFill="1" applyBorder="1">
      <alignment vertical="center"/>
    </xf>
    <xf numFmtId="176" fontId="12" fillId="5" borderId="1" xfId="0" applyNumberFormat="1" applyFont="1" applyFill="1" applyBorder="1">
      <alignment vertical="center"/>
    </xf>
    <xf numFmtId="180" fontId="3" fillId="0" borderId="6" xfId="0" applyNumberFormat="1" applyFont="1" applyBorder="1">
      <alignment vertical="center"/>
    </xf>
    <xf numFmtId="180" fontId="3" fillId="0" borderId="35" xfId="0" applyNumberFormat="1" applyFont="1" applyBorder="1">
      <alignment vertical="center"/>
    </xf>
    <xf numFmtId="0" fontId="0" fillId="0" borderId="1" xfId="0" applyBorder="1" applyAlignment="1">
      <alignment horizontal="center" vertical="center" textRotation="255"/>
    </xf>
    <xf numFmtId="184" fontId="3" fillId="0" borderId="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2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77" fontId="3" fillId="0" borderId="1" xfId="0" applyNumberFormat="1" applyFont="1" applyFill="1" applyBorder="1">
      <alignment vertical="center"/>
    </xf>
    <xf numFmtId="190" fontId="3" fillId="0" borderId="0" xfId="0" applyNumberFormat="1" applyFont="1" applyFill="1" applyBorder="1">
      <alignment vertical="center"/>
    </xf>
    <xf numFmtId="191" fontId="3" fillId="0" borderId="1" xfId="0" applyNumberFormat="1" applyFont="1" applyFill="1" applyBorder="1">
      <alignment vertical="center"/>
    </xf>
    <xf numFmtId="191" fontId="3" fillId="0" borderId="28" xfId="0" applyNumberFormat="1" applyFont="1" applyFill="1" applyBorder="1">
      <alignment vertical="center"/>
    </xf>
    <xf numFmtId="191" fontId="3" fillId="0" borderId="29" xfId="0" applyNumberFormat="1" applyFont="1" applyFill="1" applyBorder="1">
      <alignment vertical="center"/>
    </xf>
    <xf numFmtId="0" fontId="4" fillId="0" borderId="2" xfId="0" applyFont="1" applyBorder="1" applyAlignment="1">
      <alignment vertical="center" wrapText="1" shrinkToFit="1"/>
    </xf>
    <xf numFmtId="181" fontId="21" fillId="0" borderId="1" xfId="0" applyNumberFormat="1" applyFont="1" applyFill="1" applyBorder="1">
      <alignment vertical="center"/>
    </xf>
    <xf numFmtId="191" fontId="21" fillId="0" borderId="1" xfId="0" applyNumberFormat="1" applyFont="1" applyFill="1" applyBorder="1">
      <alignment vertical="center"/>
    </xf>
    <xf numFmtId="190" fontId="21" fillId="0" borderId="0" xfId="0" applyNumberFormat="1" applyFont="1" applyFill="1" applyBorder="1">
      <alignment vertical="center"/>
    </xf>
    <xf numFmtId="191" fontId="21" fillId="0" borderId="28" xfId="0" applyNumberFormat="1" applyFont="1" applyFill="1" applyBorder="1">
      <alignment vertical="center"/>
    </xf>
    <xf numFmtId="186" fontId="21" fillId="0" borderId="1" xfId="0" applyNumberFormat="1" applyFont="1" applyFill="1" applyBorder="1">
      <alignment vertical="center"/>
    </xf>
    <xf numFmtId="186" fontId="21" fillId="0" borderId="28" xfId="0" applyNumberFormat="1" applyFont="1" applyFill="1" applyBorder="1" applyAlignment="1">
      <alignment vertical="center" shrinkToFit="1"/>
    </xf>
    <xf numFmtId="180" fontId="3" fillId="0" borderId="1" xfId="0" applyNumberFormat="1" applyFont="1" applyBorder="1" applyAlignment="1">
      <alignment vertical="center" shrinkToFit="1"/>
    </xf>
    <xf numFmtId="1" fontId="0" fillId="0" borderId="0" xfId="0" applyNumberFormat="1">
      <alignment vertical="center"/>
    </xf>
    <xf numFmtId="178" fontId="13" fillId="0" borderId="0" xfId="0" applyNumberFormat="1" applyFont="1" applyFill="1" applyBorder="1">
      <alignment vertical="center"/>
    </xf>
    <xf numFmtId="183" fontId="13" fillId="0" borderId="0" xfId="0" applyNumberFormat="1" applyFont="1" applyFill="1" applyBorder="1" applyAlignment="1">
      <alignment vertical="center" shrinkToFit="1"/>
    </xf>
    <xf numFmtId="0" fontId="4" fillId="0" borderId="5" xfId="0" applyFont="1" applyBorder="1" applyAlignment="1">
      <alignment vertical="center" wrapText="1" shrinkToFi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wrapText="1" shrinkToFit="1"/>
    </xf>
    <xf numFmtId="191" fontId="21" fillId="0" borderId="32" xfId="0" applyNumberFormat="1" applyFont="1" applyFill="1" applyBorder="1">
      <alignment vertical="center"/>
    </xf>
    <xf numFmtId="183" fontId="3" fillId="0" borderId="10" xfId="0" applyNumberFormat="1" applyFont="1" applyFill="1" applyBorder="1" applyAlignment="1">
      <alignment vertical="center" shrinkToFit="1"/>
    </xf>
    <xf numFmtId="177" fontId="3" fillId="0" borderId="45" xfId="0" applyNumberFormat="1" applyFont="1" applyFill="1" applyBorder="1">
      <alignment vertical="center"/>
    </xf>
    <xf numFmtId="184" fontId="3" fillId="0" borderId="10" xfId="0" applyNumberFormat="1" applyFont="1" applyFill="1" applyBorder="1" applyAlignment="1">
      <alignment vertical="center"/>
    </xf>
    <xf numFmtId="177" fontId="3" fillId="0" borderId="45" xfId="0" applyNumberFormat="1" applyFont="1" applyFill="1" applyBorder="1" applyAlignment="1">
      <alignment vertical="center" wrapText="1"/>
    </xf>
    <xf numFmtId="183" fontId="3" fillId="0" borderId="47" xfId="0" applyNumberFormat="1" applyFont="1" applyFill="1" applyBorder="1" applyAlignment="1">
      <alignment vertical="center" shrinkToFit="1"/>
    </xf>
    <xf numFmtId="49" fontId="3" fillId="0" borderId="47" xfId="0" applyNumberFormat="1" applyFont="1" applyFill="1" applyBorder="1" applyAlignment="1">
      <alignment horizontal="center" vertical="center"/>
    </xf>
    <xf numFmtId="183" fontId="3" fillId="0" borderId="47" xfId="0" applyNumberFormat="1" applyFont="1" applyFill="1" applyBorder="1">
      <alignment vertical="center"/>
    </xf>
    <xf numFmtId="177" fontId="3" fillId="0" borderId="47" xfId="0" applyNumberFormat="1" applyFont="1" applyFill="1" applyBorder="1">
      <alignment vertical="center"/>
    </xf>
    <xf numFmtId="189" fontId="3" fillId="0" borderId="48" xfId="0" applyNumberFormat="1" applyFont="1" applyFill="1" applyBorder="1">
      <alignment vertical="center"/>
    </xf>
    <xf numFmtId="185" fontId="3" fillId="0" borderId="46" xfId="0" applyNumberFormat="1" applyFont="1" applyFill="1" applyBorder="1">
      <alignment vertical="center"/>
    </xf>
    <xf numFmtId="191" fontId="13" fillId="0" borderId="32" xfId="0" applyNumberFormat="1" applyFont="1" applyFill="1" applyBorder="1" applyAlignment="1">
      <alignment vertical="center"/>
    </xf>
    <xf numFmtId="183" fontId="13" fillId="0" borderId="1" xfId="0" applyNumberFormat="1" applyFont="1" applyFill="1" applyBorder="1" applyAlignment="1">
      <alignment vertical="center" shrinkToFit="1"/>
    </xf>
    <xf numFmtId="191" fontId="13" fillId="0" borderId="1" xfId="0" applyNumberFormat="1" applyFont="1" applyFill="1" applyBorder="1" applyAlignment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6" fillId="8" borderId="2" xfId="0" applyFont="1" applyFill="1" applyBorder="1" applyAlignment="1">
      <alignment vertical="center" wrapText="1" shrinkToFit="1"/>
    </xf>
    <xf numFmtId="178" fontId="3" fillId="8" borderId="1" xfId="0" applyNumberFormat="1" applyFont="1" applyFill="1" applyBorder="1">
      <alignment vertical="center"/>
    </xf>
    <xf numFmtId="178" fontId="3" fillId="8" borderId="16" xfId="0" applyNumberFormat="1" applyFont="1" applyFill="1" applyBorder="1">
      <alignment vertical="center"/>
    </xf>
    <xf numFmtId="178" fontId="3" fillId="8" borderId="3" xfId="0" applyNumberFormat="1" applyFont="1" applyFill="1" applyBorder="1">
      <alignment vertical="center"/>
    </xf>
    <xf numFmtId="178" fontId="3" fillId="8" borderId="19" xfId="0" applyNumberFormat="1" applyFont="1" applyFill="1" applyBorder="1">
      <alignment vertical="center"/>
    </xf>
    <xf numFmtId="178" fontId="3" fillId="8" borderId="2" xfId="0" applyNumberFormat="1" applyFont="1" applyFill="1" applyBorder="1">
      <alignment vertical="center"/>
    </xf>
    <xf numFmtId="178" fontId="3" fillId="8" borderId="34" xfId="0" applyNumberFormat="1" applyFont="1" applyFill="1" applyBorder="1">
      <alignment vertical="center"/>
    </xf>
    <xf numFmtId="0" fontId="3" fillId="8" borderId="1" xfId="0" applyNumberFormat="1" applyFont="1" applyFill="1" applyBorder="1">
      <alignment vertical="center"/>
    </xf>
    <xf numFmtId="0" fontId="3" fillId="8" borderId="16" xfId="0" applyNumberFormat="1" applyFont="1" applyFill="1" applyBorder="1">
      <alignment vertical="center"/>
    </xf>
    <xf numFmtId="0" fontId="3" fillId="8" borderId="3" xfId="0" applyNumberFormat="1" applyFont="1" applyFill="1" applyBorder="1">
      <alignment vertical="center"/>
    </xf>
    <xf numFmtId="0" fontId="0" fillId="8" borderId="0" xfId="0" applyNumberFormat="1" applyFill="1">
      <alignment vertical="center"/>
    </xf>
    <xf numFmtId="0" fontId="5" fillId="8" borderId="2" xfId="0" applyFont="1" applyFill="1" applyBorder="1" applyAlignment="1">
      <alignment vertical="center" wrapText="1" shrinkToFit="1"/>
    </xf>
    <xf numFmtId="0" fontId="0" fillId="8" borderId="0" xfId="0" applyFill="1">
      <alignment vertical="center"/>
    </xf>
    <xf numFmtId="183" fontId="13" fillId="6" borderId="1" xfId="0" applyNumberFormat="1" applyFont="1" applyFill="1" applyBorder="1" applyAlignment="1">
      <alignment vertical="center" shrinkToFit="1"/>
    </xf>
    <xf numFmtId="183" fontId="13" fillId="6" borderId="29" xfId="0" applyNumberFormat="1" applyFont="1" applyFill="1" applyBorder="1" applyAlignment="1">
      <alignment vertical="center" shrinkToFit="1"/>
    </xf>
    <xf numFmtId="1" fontId="3" fillId="0" borderId="7" xfId="0" applyNumberFormat="1" applyFont="1" applyBorder="1">
      <alignment vertical="center"/>
    </xf>
    <xf numFmtId="1" fontId="3" fillId="0" borderId="17" xfId="0" applyNumberFormat="1" applyFont="1" applyBorder="1">
      <alignment vertical="center"/>
    </xf>
    <xf numFmtId="0" fontId="20" fillId="0" borderId="10" xfId="0" applyFont="1" applyBorder="1" applyAlignment="1">
      <alignment vertical="center" wrapText="1"/>
    </xf>
    <xf numFmtId="192" fontId="3" fillId="0" borderId="1" xfId="0" applyNumberFormat="1" applyFont="1" applyBorder="1" applyAlignment="1">
      <alignment vertical="center" shrinkToFit="1"/>
    </xf>
    <xf numFmtId="0" fontId="26" fillId="3" borderId="0" xfId="0" applyFont="1" applyFill="1">
      <alignment vertical="center"/>
    </xf>
    <xf numFmtId="180" fontId="0" fillId="0" borderId="0" xfId="0" applyNumberFormat="1">
      <alignment vertical="center"/>
    </xf>
    <xf numFmtId="0" fontId="27" fillId="6" borderId="0" xfId="0" applyFont="1" applyFill="1">
      <alignment vertical="center"/>
    </xf>
    <xf numFmtId="0" fontId="28" fillId="6" borderId="2" xfId="0" applyFont="1" applyFill="1" applyBorder="1" applyAlignment="1">
      <alignment vertical="center" wrapText="1" shrinkToFit="1"/>
    </xf>
    <xf numFmtId="185" fontId="29" fillId="6" borderId="1" xfId="0" applyNumberFormat="1" applyFont="1" applyFill="1" applyBorder="1">
      <alignment vertical="center"/>
    </xf>
    <xf numFmtId="185" fontId="29" fillId="6" borderId="16" xfId="0" applyNumberFormat="1" applyFont="1" applyFill="1" applyBorder="1">
      <alignment vertical="center"/>
    </xf>
    <xf numFmtId="185" fontId="29" fillId="6" borderId="3" xfId="0" applyNumberFormat="1" applyFont="1" applyFill="1" applyBorder="1">
      <alignment vertical="center"/>
    </xf>
    <xf numFmtId="185" fontId="29" fillId="6" borderId="19" xfId="0" applyNumberFormat="1" applyFont="1" applyFill="1" applyBorder="1">
      <alignment vertical="center"/>
    </xf>
    <xf numFmtId="185" fontId="29" fillId="6" borderId="2" xfId="0" applyNumberFormat="1" applyFont="1" applyFill="1" applyBorder="1">
      <alignment vertical="center"/>
    </xf>
    <xf numFmtId="185" fontId="29" fillId="6" borderId="34" xfId="0" applyNumberFormat="1" applyFont="1" applyFill="1" applyBorder="1">
      <alignment vertical="center"/>
    </xf>
    <xf numFmtId="180" fontId="29" fillId="6" borderId="1" xfId="0" applyNumberFormat="1" applyFont="1" applyFill="1" applyBorder="1">
      <alignment vertical="center"/>
    </xf>
    <xf numFmtId="180" fontId="29" fillId="6" borderId="16" xfId="0" applyNumberFormat="1" applyFont="1" applyFill="1" applyBorder="1">
      <alignment vertical="center"/>
    </xf>
    <xf numFmtId="180" fontId="29" fillId="6" borderId="3" xfId="0" applyNumberFormat="1" applyFont="1" applyFill="1" applyBorder="1">
      <alignment vertical="center"/>
    </xf>
    <xf numFmtId="180" fontId="29" fillId="6" borderId="19" xfId="0" applyNumberFormat="1" applyFont="1" applyFill="1" applyBorder="1">
      <alignment vertical="center"/>
    </xf>
    <xf numFmtId="180" fontId="29" fillId="6" borderId="2" xfId="0" applyNumberFormat="1" applyFont="1" applyFill="1" applyBorder="1">
      <alignment vertical="center"/>
    </xf>
    <xf numFmtId="180" fontId="29" fillId="6" borderId="34" xfId="0" applyNumberFormat="1" applyFont="1" applyFill="1" applyBorder="1">
      <alignment vertical="center"/>
    </xf>
    <xf numFmtId="180" fontId="29" fillId="6" borderId="8" xfId="0" applyNumberFormat="1" applyFont="1" applyFill="1" applyBorder="1">
      <alignment vertical="center"/>
    </xf>
    <xf numFmtId="180" fontId="29" fillId="6" borderId="17" xfId="0" applyNumberFormat="1" applyFont="1" applyFill="1" applyBorder="1">
      <alignment vertical="center"/>
    </xf>
    <xf numFmtId="180" fontId="29" fillId="6" borderId="7" xfId="0" applyNumberFormat="1" applyFont="1" applyFill="1" applyBorder="1">
      <alignment vertical="center"/>
    </xf>
    <xf numFmtId="180" fontId="29" fillId="6" borderId="20" xfId="0" applyNumberFormat="1" applyFont="1" applyFill="1" applyBorder="1">
      <alignment vertical="center"/>
    </xf>
    <xf numFmtId="189" fontId="29" fillId="6" borderId="7" xfId="0" applyNumberFormat="1" applyFont="1" applyFill="1" applyBorder="1">
      <alignment vertical="center"/>
    </xf>
    <xf numFmtId="189" fontId="29" fillId="6" borderId="16" xfId="0" applyNumberFormat="1" applyFont="1" applyFill="1" applyBorder="1">
      <alignment vertical="center"/>
    </xf>
    <xf numFmtId="189" fontId="29" fillId="6" borderId="6" xfId="0" applyNumberFormat="1" applyFont="1" applyFill="1" applyBorder="1">
      <alignment vertical="center"/>
    </xf>
    <xf numFmtId="189" fontId="29" fillId="6" borderId="35" xfId="0" applyNumberFormat="1" applyFont="1" applyFill="1" applyBorder="1">
      <alignment vertical="center"/>
    </xf>
    <xf numFmtId="189" fontId="29" fillId="6" borderId="17" xfId="0" applyNumberFormat="1" applyFont="1" applyFill="1" applyBorder="1">
      <alignment vertical="center"/>
    </xf>
    <xf numFmtId="0" fontId="28" fillId="6" borderId="5" xfId="0" applyFont="1" applyFill="1" applyBorder="1" applyAlignment="1">
      <alignment vertical="center" wrapText="1" shrinkToFit="1"/>
    </xf>
    <xf numFmtId="178" fontId="29" fillId="6" borderId="8" xfId="0" applyNumberFormat="1" applyFont="1" applyFill="1" applyBorder="1">
      <alignment vertical="center"/>
    </xf>
    <xf numFmtId="178" fontId="29" fillId="6" borderId="17" xfId="0" applyNumberFormat="1" applyFont="1" applyFill="1" applyBorder="1">
      <alignment vertical="center"/>
    </xf>
    <xf numFmtId="178" fontId="29" fillId="6" borderId="7" xfId="0" applyNumberFormat="1" applyFont="1" applyFill="1" applyBorder="1">
      <alignment vertical="center"/>
    </xf>
    <xf numFmtId="178" fontId="29" fillId="6" borderId="20" xfId="0" applyNumberFormat="1" applyFont="1" applyFill="1" applyBorder="1">
      <alignment vertical="center"/>
    </xf>
    <xf numFmtId="178" fontId="29" fillId="6" borderId="5" xfId="0" applyNumberFormat="1" applyFont="1" applyFill="1" applyBorder="1">
      <alignment vertical="center"/>
    </xf>
    <xf numFmtId="178" fontId="29" fillId="6" borderId="35" xfId="0" applyNumberFormat="1" applyFont="1" applyFill="1" applyBorder="1">
      <alignment vertical="center"/>
    </xf>
    <xf numFmtId="0" fontId="28" fillId="6" borderId="1" xfId="0" applyFont="1" applyFill="1" applyBorder="1" applyAlignment="1">
      <alignment vertical="center" wrapText="1" shrinkToFit="1"/>
    </xf>
    <xf numFmtId="188" fontId="29" fillId="6" borderId="1" xfId="0" applyNumberFormat="1" applyFont="1" applyFill="1" applyBorder="1" applyAlignment="1">
      <alignment horizontal="center" vertical="center"/>
    </xf>
    <xf numFmtId="188" fontId="29" fillId="6" borderId="16" xfId="0" applyNumberFormat="1" applyFont="1" applyFill="1" applyBorder="1" applyAlignment="1">
      <alignment horizontal="center" vertical="center"/>
    </xf>
    <xf numFmtId="188" fontId="29" fillId="6" borderId="3" xfId="0" applyNumberFormat="1" applyFont="1" applyFill="1" applyBorder="1" applyAlignment="1">
      <alignment horizontal="center" vertical="center"/>
    </xf>
    <xf numFmtId="188" fontId="29" fillId="6" borderId="2" xfId="0" applyNumberFormat="1" applyFont="1" applyFill="1" applyBorder="1" applyAlignment="1">
      <alignment horizontal="center" vertical="center"/>
    </xf>
    <xf numFmtId="188" fontId="29" fillId="6" borderId="34" xfId="0" applyNumberFormat="1" applyFont="1" applyFill="1" applyBorder="1" applyAlignment="1">
      <alignment vertical="center"/>
    </xf>
    <xf numFmtId="188" fontId="29" fillId="6" borderId="1" xfId="0" applyNumberFormat="1" applyFont="1" applyFill="1" applyBorder="1" applyAlignment="1">
      <alignment vertical="center"/>
    </xf>
    <xf numFmtId="188" fontId="29" fillId="6" borderId="16" xfId="0" applyNumberFormat="1" applyFont="1" applyFill="1" applyBorder="1" applyAlignment="1">
      <alignment vertical="center"/>
    </xf>
    <xf numFmtId="188" fontId="29" fillId="6" borderId="3" xfId="0" applyNumberFormat="1" applyFont="1" applyFill="1" applyBorder="1" applyAlignment="1">
      <alignment vertical="center"/>
    </xf>
    <xf numFmtId="188" fontId="29" fillId="6" borderId="2" xfId="0" applyNumberFormat="1" applyFont="1" applyFill="1" applyBorder="1" applyAlignment="1">
      <alignment vertical="center"/>
    </xf>
    <xf numFmtId="0" fontId="27" fillId="6" borderId="1" xfId="0" applyFont="1" applyFill="1" applyBorder="1">
      <alignment vertical="center"/>
    </xf>
    <xf numFmtId="0" fontId="29" fillId="6" borderId="1" xfId="0" applyFont="1" applyFill="1" applyBorder="1">
      <alignment vertical="center"/>
    </xf>
    <xf numFmtId="0" fontId="29" fillId="6" borderId="16" xfId="0" applyFont="1" applyFill="1" applyBorder="1">
      <alignment vertical="center"/>
    </xf>
    <xf numFmtId="0" fontId="29" fillId="6" borderId="3" xfId="0" applyFont="1" applyFill="1" applyBorder="1">
      <alignment vertical="center"/>
    </xf>
    <xf numFmtId="0" fontId="29" fillId="6" borderId="19" xfId="0" applyFont="1" applyFill="1" applyBorder="1">
      <alignment vertical="center"/>
    </xf>
    <xf numFmtId="0" fontId="29" fillId="6" borderId="2" xfId="0" applyFont="1" applyFill="1" applyBorder="1">
      <alignment vertical="center"/>
    </xf>
    <xf numFmtId="0" fontId="29" fillId="6" borderId="34" xfId="0" applyFont="1" applyFill="1" applyBorder="1">
      <alignment vertical="center"/>
    </xf>
    <xf numFmtId="0" fontId="27" fillId="6" borderId="1" xfId="0" applyFont="1" applyFill="1" applyBorder="1" applyAlignment="1">
      <alignment vertical="center" wrapText="1"/>
    </xf>
    <xf numFmtId="178" fontId="29" fillId="6" borderId="3" xfId="0" applyNumberFormat="1" applyFont="1" applyFill="1" applyBorder="1">
      <alignment vertical="center"/>
    </xf>
    <xf numFmtId="180" fontId="29" fillId="6" borderId="1" xfId="0" applyNumberFormat="1" applyFont="1" applyFill="1" applyBorder="1" applyAlignment="1">
      <alignment horizontal="center" vertical="center"/>
    </xf>
    <xf numFmtId="180" fontId="29" fillId="6" borderId="16" xfId="0" applyNumberFormat="1" applyFont="1" applyFill="1" applyBorder="1" applyAlignment="1">
      <alignment horizontal="center" vertical="center"/>
    </xf>
    <xf numFmtId="180" fontId="29" fillId="6" borderId="3" xfId="0" applyNumberFormat="1" applyFont="1" applyFill="1" applyBorder="1" applyAlignment="1">
      <alignment horizontal="center" vertical="center"/>
    </xf>
    <xf numFmtId="180" fontId="29" fillId="6" borderId="2" xfId="0" applyNumberFormat="1" applyFont="1" applyFill="1" applyBorder="1" applyAlignment="1">
      <alignment horizontal="center" vertical="center"/>
    </xf>
    <xf numFmtId="180" fontId="29" fillId="6" borderId="34" xfId="0" applyNumberFormat="1" applyFont="1" applyFill="1" applyBorder="1" applyAlignment="1">
      <alignment horizontal="center" vertical="center"/>
    </xf>
    <xf numFmtId="2" fontId="0" fillId="0" borderId="1" xfId="0" applyNumberFormat="1" applyBorder="1">
      <alignment vertical="center"/>
    </xf>
    <xf numFmtId="0" fontId="0" fillId="0" borderId="5" xfId="0" applyFill="1" applyBorder="1">
      <alignment vertical="center"/>
    </xf>
    <xf numFmtId="177" fontId="0" fillId="0" borderId="0" xfId="0" applyNumberFormat="1">
      <alignment vertical="center"/>
    </xf>
    <xf numFmtId="181" fontId="21" fillId="0" borderId="28" xfId="0" applyNumberFormat="1" applyFont="1" applyFill="1" applyBorder="1" applyAlignment="1">
      <alignment vertical="center" shrinkToFit="1"/>
    </xf>
    <xf numFmtId="191" fontId="21" fillId="0" borderId="28" xfId="0" applyNumberFormat="1" applyFont="1" applyFill="1" applyBorder="1" applyAlignment="1">
      <alignment vertical="center"/>
    </xf>
    <xf numFmtId="0" fontId="20" fillId="0" borderId="0" xfId="0" applyFont="1" applyAlignment="1">
      <alignment horizontal="left"/>
    </xf>
    <xf numFmtId="186" fontId="21" fillId="0" borderId="1" xfId="0" applyNumberFormat="1" applyFont="1" applyFill="1" applyBorder="1" applyAlignment="1">
      <alignment vertical="center" shrinkToFit="1"/>
    </xf>
    <xf numFmtId="181" fontId="21" fillId="0" borderId="0" xfId="0" applyNumberFormat="1" applyFont="1" applyFill="1" applyBorder="1" applyAlignment="1">
      <alignment vertical="center" shrinkToFit="1"/>
    </xf>
    <xf numFmtId="176" fontId="13" fillId="0" borderId="1" xfId="0" applyNumberFormat="1" applyFont="1" applyFill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Fill="1" applyAlignment="1">
      <alignment horizontal="center" vertical="center" shrinkToFit="1"/>
    </xf>
    <xf numFmtId="56" fontId="0" fillId="3" borderId="8" xfId="0" applyNumberFormat="1" applyFill="1" applyBorder="1" applyAlignment="1">
      <alignment vertical="center" shrinkToFit="1"/>
    </xf>
    <xf numFmtId="56" fontId="0" fillId="3" borderId="12" xfId="0" applyNumberForma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51" xfId="0" applyBorder="1" applyAlignment="1">
      <alignment horizontal="center" vertical="center" textRotation="255"/>
    </xf>
    <xf numFmtId="0" fontId="7" fillId="0" borderId="52" xfId="0" applyFont="1" applyBorder="1" applyAlignment="1">
      <alignment vertical="center" wrapText="1" shrinkToFit="1"/>
    </xf>
    <xf numFmtId="183" fontId="3" fillId="0" borderId="8" xfId="0" applyNumberFormat="1" applyFont="1" applyFill="1" applyBorder="1">
      <alignment vertical="center"/>
    </xf>
    <xf numFmtId="183" fontId="3" fillId="0" borderId="55" xfId="0" applyNumberFormat="1" applyFont="1" applyFill="1" applyBorder="1">
      <alignment vertical="center"/>
    </xf>
    <xf numFmtId="194" fontId="3" fillId="0" borderId="54" xfId="0" applyNumberFormat="1" applyFont="1" applyFill="1" applyBorder="1" applyAlignment="1">
      <alignment horizontal="right" vertical="center"/>
    </xf>
    <xf numFmtId="193" fontId="3" fillId="0" borderId="53" xfId="0" applyNumberFormat="1" applyFont="1" applyFill="1" applyBorder="1" applyAlignment="1">
      <alignment horizontal="right" vertical="center"/>
    </xf>
    <xf numFmtId="0" fontId="20" fillId="0" borderId="0" xfId="0" applyFont="1" applyAlignment="1"/>
    <xf numFmtId="0" fontId="4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95" fontId="6" fillId="0" borderId="3" xfId="0" applyNumberFormat="1" applyFont="1" applyBorder="1" applyAlignment="1">
      <alignment horizontal="center" vertical="center"/>
    </xf>
    <xf numFmtId="191" fontId="13" fillId="0" borderId="28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wrapText="1" shrinkToFit="1"/>
    </xf>
    <xf numFmtId="0" fontId="0" fillId="0" borderId="0" xfId="0" applyFont="1" applyAlignment="1">
      <alignment horizontal="center" vertical="center"/>
    </xf>
    <xf numFmtId="191" fontId="3" fillId="0" borderId="29" xfId="0" applyNumberFormat="1" applyFont="1" applyFill="1" applyBorder="1" applyAlignment="1">
      <alignment horizontal="center" vertical="center"/>
    </xf>
    <xf numFmtId="183" fontId="3" fillId="0" borderId="24" xfId="0" applyNumberFormat="1" applyFont="1" applyFill="1" applyBorder="1" applyAlignment="1">
      <alignment horizontal="center" vertical="center"/>
    </xf>
    <xf numFmtId="191" fontId="3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 shrinkToFit="1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83" fontId="3" fillId="0" borderId="53" xfId="0" applyNumberFormat="1" applyFont="1" applyFill="1" applyBorder="1">
      <alignment vertical="center"/>
    </xf>
    <xf numFmtId="183" fontId="3" fillId="0" borderId="54" xfId="0" applyNumberFormat="1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83" fontId="3" fillId="0" borderId="58" xfId="0" applyNumberFormat="1" applyFont="1" applyFill="1" applyBorder="1">
      <alignment vertical="center"/>
    </xf>
    <xf numFmtId="194" fontId="3" fillId="0" borderId="46" xfId="0" applyNumberFormat="1" applyFont="1" applyFill="1" applyBorder="1" applyAlignment="1">
      <alignment horizontal="right" vertical="center"/>
    </xf>
    <xf numFmtId="0" fontId="0" fillId="0" borderId="31" xfId="0" applyBorder="1" applyAlignment="1">
      <alignment vertical="center" textRotation="255" shrinkToFit="1"/>
    </xf>
    <xf numFmtId="185" fontId="3" fillId="0" borderId="1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6" fontId="3" fillId="5" borderId="1" xfId="0" applyNumberFormat="1" applyFont="1" applyFill="1" applyBorder="1" applyAlignment="1">
      <alignment vertical="center" shrinkToFit="1"/>
    </xf>
    <xf numFmtId="176" fontId="13" fillId="5" borderId="1" xfId="0" applyNumberFormat="1" applyFont="1" applyFill="1" applyBorder="1" applyAlignment="1">
      <alignment vertical="center" shrinkToFit="1"/>
    </xf>
    <xf numFmtId="177" fontId="3" fillId="5" borderId="1" xfId="0" applyNumberFormat="1" applyFont="1" applyFill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89" fontId="3" fillId="0" borderId="1" xfId="0" applyNumberFormat="1" applyFont="1" applyBorder="1" applyAlignment="1">
      <alignment vertical="center" shrinkToFit="1"/>
    </xf>
    <xf numFmtId="187" fontId="3" fillId="0" borderId="1" xfId="0" applyNumberFormat="1" applyFont="1" applyBorder="1" applyAlignment="1">
      <alignment vertical="center" shrinkToFit="1"/>
    </xf>
    <xf numFmtId="176" fontId="13" fillId="0" borderId="1" xfId="0" applyNumberFormat="1" applyFont="1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26" fillId="3" borderId="0" xfId="0" applyFont="1" applyFill="1" applyAlignment="1">
      <alignment vertical="center" shrinkToFit="1"/>
    </xf>
    <xf numFmtId="3" fontId="3" fillId="0" borderId="1" xfId="0" applyNumberFormat="1" applyFont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176" fontId="13" fillId="0" borderId="43" xfId="0" applyNumberFormat="1" applyFont="1" applyFill="1" applyBorder="1" applyAlignment="1">
      <alignment vertical="center" shrinkToFit="1"/>
    </xf>
    <xf numFmtId="176" fontId="3" fillId="0" borderId="43" xfId="0" applyNumberFormat="1" applyFont="1" applyFill="1" applyBorder="1" applyAlignment="1">
      <alignment vertical="center" shrinkToFit="1"/>
    </xf>
    <xf numFmtId="178" fontId="12" fillId="9" borderId="0" xfId="0" applyNumberFormat="1" applyFont="1" applyFill="1">
      <alignment vertical="center"/>
    </xf>
    <xf numFmtId="179" fontId="12" fillId="0" borderId="1" xfId="0" applyNumberFormat="1" applyFont="1" applyBorder="1" applyAlignment="1">
      <alignment vertical="center" shrinkToFit="1"/>
    </xf>
    <xf numFmtId="0" fontId="20" fillId="0" borderId="0" xfId="0" applyFont="1" applyAlignment="1">
      <alignment wrapText="1"/>
    </xf>
    <xf numFmtId="178" fontId="3" fillId="0" borderId="43" xfId="0" applyNumberFormat="1" applyFont="1" applyBorder="1" applyAlignment="1">
      <alignment vertical="center" shrinkToFit="1"/>
    </xf>
    <xf numFmtId="0" fontId="0" fillId="0" borderId="8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56" xfId="0" applyFont="1" applyBorder="1" applyAlignment="1">
      <alignment horizontal="left" vertical="center" wrapText="1" shrinkToFit="1"/>
    </xf>
    <xf numFmtId="0" fontId="7" fillId="0" borderId="57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7" fillId="0" borderId="5" xfId="0" applyFont="1" applyBorder="1" applyAlignment="1">
      <alignment vertical="center" wrapText="1" shrinkToFit="1"/>
    </xf>
    <xf numFmtId="0" fontId="7" fillId="0" borderId="7" xfId="0" applyFont="1" applyBorder="1" applyAlignment="1">
      <alignment vertical="center" wrapText="1" shrinkToFit="1"/>
    </xf>
    <xf numFmtId="0" fontId="7" fillId="0" borderId="9" xfId="0" applyFont="1" applyBorder="1" applyAlignment="1">
      <alignment vertical="center" wrapText="1" shrinkToFit="1"/>
    </xf>
    <xf numFmtId="0" fontId="7" fillId="0" borderId="11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56" fontId="16" fillId="0" borderId="0" xfId="0" applyNumberFormat="1" applyFont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92" fontId="17" fillId="0" borderId="26" xfId="0" applyNumberFormat="1" applyFont="1" applyBorder="1" applyAlignment="1">
      <alignment horizontal="center" vertical="center"/>
    </xf>
    <xf numFmtId="192" fontId="17" fillId="0" borderId="21" xfId="0" applyNumberFormat="1" applyFont="1" applyBorder="1" applyAlignment="1">
      <alignment horizontal="center" vertical="center"/>
    </xf>
    <xf numFmtId="192" fontId="17" fillId="0" borderId="2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 shrinkToFit="1"/>
    </xf>
    <xf numFmtId="0" fontId="7" fillId="0" borderId="12" xfId="0" applyFont="1" applyBorder="1" applyAlignment="1">
      <alignment vertical="center" wrapText="1" shrinkToFit="1"/>
    </xf>
    <xf numFmtId="56" fontId="17" fillId="0" borderId="26" xfId="0" applyNumberFormat="1" applyFont="1" applyBorder="1" applyAlignment="1">
      <alignment horizontal="center" vertical="center"/>
    </xf>
    <xf numFmtId="56" fontId="17" fillId="0" borderId="21" xfId="0" applyNumberFormat="1" applyFont="1" applyBorder="1" applyAlignment="1">
      <alignment horizontal="center" vertical="center"/>
    </xf>
    <xf numFmtId="56" fontId="17" fillId="0" borderId="2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20" fillId="0" borderId="10" xfId="0" applyFont="1" applyBorder="1" applyAlignment="1">
      <alignment vertical="center" shrinkToFit="1"/>
    </xf>
    <xf numFmtId="0" fontId="30" fillId="0" borderId="10" xfId="0" applyFont="1" applyBorder="1" applyAlignment="1">
      <alignment vertical="center" shrinkToFit="1"/>
    </xf>
    <xf numFmtId="0" fontId="0" fillId="0" borderId="3" xfId="0" applyBorder="1" applyAlignment="1">
      <alignment horizontal="center" vertical="center" textRotation="255"/>
    </xf>
    <xf numFmtId="0" fontId="20" fillId="0" borderId="0" xfId="0" applyFont="1" applyAlignment="1">
      <alignment horizontal="left" shrinkToFit="1"/>
    </xf>
    <xf numFmtId="0" fontId="20" fillId="0" borderId="10" xfId="0" applyFont="1" applyBorder="1" applyAlignment="1">
      <alignment horizontal="left" wrapText="1"/>
    </xf>
    <xf numFmtId="0" fontId="32" fillId="0" borderId="0" xfId="0" applyFont="1" applyAlignment="1">
      <alignment wrapText="1"/>
    </xf>
    <xf numFmtId="0" fontId="33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83" fontId="3" fillId="0" borderId="49" xfId="0" applyNumberFormat="1" applyFont="1" applyFill="1" applyBorder="1" applyAlignment="1">
      <alignment horizontal="left" vertical="center" shrinkToFit="1"/>
    </xf>
    <xf numFmtId="183" fontId="3" fillId="0" borderId="24" xfId="0" applyNumberFormat="1" applyFont="1" applyFill="1" applyBorder="1" applyAlignment="1">
      <alignment horizontal="left" vertical="center" shrinkToFit="1"/>
    </xf>
    <xf numFmtId="183" fontId="3" fillId="0" borderId="25" xfId="0" applyNumberFormat="1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</cellXfs>
  <cellStyles count="1">
    <cellStyle name="標準" xfId="0" builtinId="0"/>
  </cellStyles>
  <dxfs count="91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C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C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C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C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C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C00"/>
        </patternFill>
      </fill>
    </dxf>
    <dxf>
      <font>
        <color theme="1"/>
      </font>
      <fill>
        <patternFill>
          <bgColor rgb="FFF2978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2978F"/>
      <color rgb="FFEF454A"/>
      <color rgb="FFF29896"/>
      <color rgb="FFFF4900"/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hartsheet" Target="chartsheets/sheet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hartsheet" Target="chartsheets/sheet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hartsheet" Target="chartsheets/sheet3.xml"/><Relationship Id="rId58" Type="http://schemas.openxmlformats.org/officeDocument/2006/relationships/chartsheet" Target="chartsheets/sheet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hartsheet" Target="chartsheets/sheet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hartsheet" Target="chartsheets/sheet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hartsheet" Target="chartsheets/sheet6.xml"/><Relationship Id="rId8" Type="http://schemas.openxmlformats.org/officeDocument/2006/relationships/worksheet" Target="worksheets/sheet8.xml"/><Relationship Id="rId51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実効再生産数（発症日ベース）</a:t>
            </a:r>
          </a:p>
        </c:rich>
      </c:tx>
      <c:layout>
        <c:manualLayout>
          <c:xMode val="edge"/>
          <c:yMode val="edge"/>
          <c:x val="0.33621289662231318"/>
          <c:y val="2.5099762216243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28612955094047E-2"/>
          <c:y val="0.11562615104798285"/>
          <c:w val="0.92981742361569886"/>
          <c:h val="0.8010140325379681"/>
        </c:manualLayout>
      </c:layout>
      <c:barChart>
        <c:barDir val="col"/>
        <c:grouping val="clustered"/>
        <c:varyColors val="0"/>
        <c:ser>
          <c:idx val="1"/>
          <c:order val="1"/>
          <c:tx>
            <c:v>発症者数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447"/>
              <c:layout>
                <c:manualLayout>
                  <c:x val="-2.5177888223459111E-2"/>
                  <c:y val="-3.15645006901938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3A-443A-85E1-DB7E324C5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'グラフ用 (4)'!$DH$4:$UM$4</c:f>
              <c:numCache>
                <c:formatCode>m"月"d"日"</c:formatCode>
                <c:ptCount val="448"/>
                <c:pt idx="0">
                  <c:v>44306</c:v>
                </c:pt>
                <c:pt idx="1">
                  <c:v>44307</c:v>
                </c:pt>
                <c:pt idx="2">
                  <c:v>44308</c:v>
                </c:pt>
                <c:pt idx="3">
                  <c:v>44309</c:v>
                </c:pt>
                <c:pt idx="4">
                  <c:v>44310</c:v>
                </c:pt>
                <c:pt idx="5">
                  <c:v>44311</c:v>
                </c:pt>
                <c:pt idx="6">
                  <c:v>44312</c:v>
                </c:pt>
                <c:pt idx="7">
                  <c:v>44313</c:v>
                </c:pt>
                <c:pt idx="8">
                  <c:v>44314</c:v>
                </c:pt>
                <c:pt idx="9">
                  <c:v>44315</c:v>
                </c:pt>
                <c:pt idx="10">
                  <c:v>44316</c:v>
                </c:pt>
                <c:pt idx="11">
                  <c:v>44317</c:v>
                </c:pt>
                <c:pt idx="12">
                  <c:v>44318</c:v>
                </c:pt>
                <c:pt idx="13">
                  <c:v>44319</c:v>
                </c:pt>
                <c:pt idx="14">
                  <c:v>44320</c:v>
                </c:pt>
                <c:pt idx="15">
                  <c:v>44321</c:v>
                </c:pt>
                <c:pt idx="16">
                  <c:v>44322</c:v>
                </c:pt>
                <c:pt idx="17">
                  <c:v>44323</c:v>
                </c:pt>
                <c:pt idx="18">
                  <c:v>44324</c:v>
                </c:pt>
                <c:pt idx="19">
                  <c:v>44325</c:v>
                </c:pt>
                <c:pt idx="20">
                  <c:v>44326</c:v>
                </c:pt>
                <c:pt idx="21">
                  <c:v>44327</c:v>
                </c:pt>
                <c:pt idx="22">
                  <c:v>44328</c:v>
                </c:pt>
                <c:pt idx="23">
                  <c:v>44329</c:v>
                </c:pt>
                <c:pt idx="24">
                  <c:v>44330</c:v>
                </c:pt>
                <c:pt idx="25">
                  <c:v>44331</c:v>
                </c:pt>
                <c:pt idx="26">
                  <c:v>44332</c:v>
                </c:pt>
                <c:pt idx="27">
                  <c:v>44333</c:v>
                </c:pt>
                <c:pt idx="28">
                  <c:v>44334</c:v>
                </c:pt>
                <c:pt idx="29">
                  <c:v>44335</c:v>
                </c:pt>
                <c:pt idx="30">
                  <c:v>44336</c:v>
                </c:pt>
                <c:pt idx="31">
                  <c:v>44337</c:v>
                </c:pt>
                <c:pt idx="32">
                  <c:v>44338</c:v>
                </c:pt>
                <c:pt idx="33">
                  <c:v>44339</c:v>
                </c:pt>
                <c:pt idx="34">
                  <c:v>44340</c:v>
                </c:pt>
                <c:pt idx="35">
                  <c:v>44341</c:v>
                </c:pt>
                <c:pt idx="36">
                  <c:v>44342</c:v>
                </c:pt>
                <c:pt idx="37">
                  <c:v>44343</c:v>
                </c:pt>
                <c:pt idx="38">
                  <c:v>44344</c:v>
                </c:pt>
                <c:pt idx="39">
                  <c:v>44345</c:v>
                </c:pt>
                <c:pt idx="40">
                  <c:v>44346</c:v>
                </c:pt>
                <c:pt idx="41">
                  <c:v>44347</c:v>
                </c:pt>
                <c:pt idx="42">
                  <c:v>44348</c:v>
                </c:pt>
                <c:pt idx="43">
                  <c:v>44349</c:v>
                </c:pt>
                <c:pt idx="44">
                  <c:v>44350</c:v>
                </c:pt>
                <c:pt idx="45">
                  <c:v>44351</c:v>
                </c:pt>
                <c:pt idx="46">
                  <c:v>44352</c:v>
                </c:pt>
                <c:pt idx="47">
                  <c:v>44353</c:v>
                </c:pt>
                <c:pt idx="48">
                  <c:v>44354</c:v>
                </c:pt>
                <c:pt idx="49">
                  <c:v>44355</c:v>
                </c:pt>
                <c:pt idx="50">
                  <c:v>44356</c:v>
                </c:pt>
                <c:pt idx="51">
                  <c:v>44357</c:v>
                </c:pt>
                <c:pt idx="52">
                  <c:v>44358</c:v>
                </c:pt>
                <c:pt idx="53">
                  <c:v>44359</c:v>
                </c:pt>
                <c:pt idx="54">
                  <c:v>44360</c:v>
                </c:pt>
                <c:pt idx="55">
                  <c:v>44361</c:v>
                </c:pt>
                <c:pt idx="56">
                  <c:v>44362</c:v>
                </c:pt>
                <c:pt idx="57">
                  <c:v>44363</c:v>
                </c:pt>
                <c:pt idx="58">
                  <c:v>44364</c:v>
                </c:pt>
                <c:pt idx="59">
                  <c:v>44365</c:v>
                </c:pt>
                <c:pt idx="60">
                  <c:v>44366</c:v>
                </c:pt>
                <c:pt idx="61">
                  <c:v>44367</c:v>
                </c:pt>
                <c:pt idx="62">
                  <c:v>44368</c:v>
                </c:pt>
                <c:pt idx="63">
                  <c:v>44369</c:v>
                </c:pt>
                <c:pt idx="64">
                  <c:v>44370</c:v>
                </c:pt>
                <c:pt idx="65">
                  <c:v>44371</c:v>
                </c:pt>
                <c:pt idx="66">
                  <c:v>44372</c:v>
                </c:pt>
                <c:pt idx="67">
                  <c:v>44373</c:v>
                </c:pt>
                <c:pt idx="68">
                  <c:v>44374</c:v>
                </c:pt>
                <c:pt idx="69">
                  <c:v>44375</c:v>
                </c:pt>
                <c:pt idx="70">
                  <c:v>44376</c:v>
                </c:pt>
                <c:pt idx="71">
                  <c:v>44377</c:v>
                </c:pt>
                <c:pt idx="72">
                  <c:v>44378</c:v>
                </c:pt>
                <c:pt idx="73">
                  <c:v>44379</c:v>
                </c:pt>
                <c:pt idx="74">
                  <c:v>44380</c:v>
                </c:pt>
                <c:pt idx="75">
                  <c:v>44381</c:v>
                </c:pt>
                <c:pt idx="76">
                  <c:v>44382</c:v>
                </c:pt>
                <c:pt idx="77">
                  <c:v>44383</c:v>
                </c:pt>
                <c:pt idx="78">
                  <c:v>44384</c:v>
                </c:pt>
                <c:pt idx="79">
                  <c:v>44385</c:v>
                </c:pt>
                <c:pt idx="80">
                  <c:v>44386</c:v>
                </c:pt>
                <c:pt idx="81">
                  <c:v>44387</c:v>
                </c:pt>
                <c:pt idx="82">
                  <c:v>44388</c:v>
                </c:pt>
                <c:pt idx="83">
                  <c:v>44389</c:v>
                </c:pt>
                <c:pt idx="84">
                  <c:v>44390</c:v>
                </c:pt>
                <c:pt idx="85">
                  <c:v>44391</c:v>
                </c:pt>
                <c:pt idx="86">
                  <c:v>44392</c:v>
                </c:pt>
                <c:pt idx="87">
                  <c:v>44393</c:v>
                </c:pt>
                <c:pt idx="88">
                  <c:v>44394</c:v>
                </c:pt>
                <c:pt idx="89">
                  <c:v>44395</c:v>
                </c:pt>
                <c:pt idx="90">
                  <c:v>44396</c:v>
                </c:pt>
                <c:pt idx="91">
                  <c:v>44397</c:v>
                </c:pt>
                <c:pt idx="92">
                  <c:v>44398</c:v>
                </c:pt>
                <c:pt idx="93">
                  <c:v>44399</c:v>
                </c:pt>
                <c:pt idx="94">
                  <c:v>44400</c:v>
                </c:pt>
                <c:pt idx="95">
                  <c:v>44401</c:v>
                </c:pt>
                <c:pt idx="96">
                  <c:v>44402</c:v>
                </c:pt>
                <c:pt idx="97">
                  <c:v>44403</c:v>
                </c:pt>
                <c:pt idx="98">
                  <c:v>44404</c:v>
                </c:pt>
                <c:pt idx="99">
                  <c:v>44405</c:v>
                </c:pt>
                <c:pt idx="100">
                  <c:v>44406</c:v>
                </c:pt>
                <c:pt idx="101">
                  <c:v>44407</c:v>
                </c:pt>
                <c:pt idx="102">
                  <c:v>44408</c:v>
                </c:pt>
                <c:pt idx="103">
                  <c:v>44409</c:v>
                </c:pt>
                <c:pt idx="104">
                  <c:v>44410</c:v>
                </c:pt>
                <c:pt idx="105">
                  <c:v>44411</c:v>
                </c:pt>
                <c:pt idx="106">
                  <c:v>44412</c:v>
                </c:pt>
                <c:pt idx="107">
                  <c:v>44413</c:v>
                </c:pt>
                <c:pt idx="108">
                  <c:v>44414</c:v>
                </c:pt>
                <c:pt idx="109">
                  <c:v>44415</c:v>
                </c:pt>
                <c:pt idx="110">
                  <c:v>44416</c:v>
                </c:pt>
                <c:pt idx="111">
                  <c:v>44417</c:v>
                </c:pt>
                <c:pt idx="112">
                  <c:v>44418</c:v>
                </c:pt>
                <c:pt idx="113">
                  <c:v>44419</c:v>
                </c:pt>
                <c:pt idx="114">
                  <c:v>44420</c:v>
                </c:pt>
                <c:pt idx="115">
                  <c:v>44421</c:v>
                </c:pt>
                <c:pt idx="116">
                  <c:v>44422</c:v>
                </c:pt>
                <c:pt idx="117">
                  <c:v>44423</c:v>
                </c:pt>
                <c:pt idx="118">
                  <c:v>44424</c:v>
                </c:pt>
                <c:pt idx="119">
                  <c:v>44425</c:v>
                </c:pt>
                <c:pt idx="120">
                  <c:v>44426</c:v>
                </c:pt>
                <c:pt idx="121">
                  <c:v>44427</c:v>
                </c:pt>
                <c:pt idx="122">
                  <c:v>44428</c:v>
                </c:pt>
                <c:pt idx="123">
                  <c:v>44429</c:v>
                </c:pt>
                <c:pt idx="124">
                  <c:v>44430</c:v>
                </c:pt>
                <c:pt idx="125">
                  <c:v>44431</c:v>
                </c:pt>
                <c:pt idx="126">
                  <c:v>44432</c:v>
                </c:pt>
                <c:pt idx="127">
                  <c:v>44433</c:v>
                </c:pt>
                <c:pt idx="128">
                  <c:v>44434</c:v>
                </c:pt>
                <c:pt idx="129">
                  <c:v>44435</c:v>
                </c:pt>
                <c:pt idx="130">
                  <c:v>44436</c:v>
                </c:pt>
                <c:pt idx="131">
                  <c:v>44437</c:v>
                </c:pt>
                <c:pt idx="132">
                  <c:v>44438</c:v>
                </c:pt>
                <c:pt idx="133">
                  <c:v>44439</c:v>
                </c:pt>
                <c:pt idx="134">
                  <c:v>44440</c:v>
                </c:pt>
                <c:pt idx="135">
                  <c:v>44441</c:v>
                </c:pt>
                <c:pt idx="136">
                  <c:v>44442</c:v>
                </c:pt>
                <c:pt idx="137">
                  <c:v>44443</c:v>
                </c:pt>
                <c:pt idx="138">
                  <c:v>44444</c:v>
                </c:pt>
                <c:pt idx="139">
                  <c:v>44445</c:v>
                </c:pt>
                <c:pt idx="140">
                  <c:v>44446</c:v>
                </c:pt>
                <c:pt idx="141">
                  <c:v>44447</c:v>
                </c:pt>
                <c:pt idx="142">
                  <c:v>44448</c:v>
                </c:pt>
                <c:pt idx="143">
                  <c:v>44449</c:v>
                </c:pt>
                <c:pt idx="144">
                  <c:v>44450</c:v>
                </c:pt>
                <c:pt idx="145">
                  <c:v>44451</c:v>
                </c:pt>
                <c:pt idx="146">
                  <c:v>44452</c:v>
                </c:pt>
                <c:pt idx="147">
                  <c:v>44453</c:v>
                </c:pt>
                <c:pt idx="148">
                  <c:v>44454</c:v>
                </c:pt>
                <c:pt idx="149">
                  <c:v>44455</c:v>
                </c:pt>
                <c:pt idx="150">
                  <c:v>44456</c:v>
                </c:pt>
                <c:pt idx="151">
                  <c:v>44457</c:v>
                </c:pt>
                <c:pt idx="152">
                  <c:v>44458</c:v>
                </c:pt>
                <c:pt idx="153">
                  <c:v>44459</c:v>
                </c:pt>
                <c:pt idx="154">
                  <c:v>44460</c:v>
                </c:pt>
                <c:pt idx="155">
                  <c:v>44461</c:v>
                </c:pt>
                <c:pt idx="156">
                  <c:v>44462</c:v>
                </c:pt>
                <c:pt idx="157">
                  <c:v>44463</c:v>
                </c:pt>
                <c:pt idx="158">
                  <c:v>44464</c:v>
                </c:pt>
                <c:pt idx="159">
                  <c:v>44465</c:v>
                </c:pt>
                <c:pt idx="160">
                  <c:v>44466</c:v>
                </c:pt>
                <c:pt idx="161">
                  <c:v>44467</c:v>
                </c:pt>
                <c:pt idx="162">
                  <c:v>44468</c:v>
                </c:pt>
                <c:pt idx="163">
                  <c:v>44469</c:v>
                </c:pt>
                <c:pt idx="164">
                  <c:v>44470</c:v>
                </c:pt>
                <c:pt idx="165">
                  <c:v>44471</c:v>
                </c:pt>
                <c:pt idx="166">
                  <c:v>44472</c:v>
                </c:pt>
                <c:pt idx="167">
                  <c:v>44473</c:v>
                </c:pt>
                <c:pt idx="168">
                  <c:v>44474</c:v>
                </c:pt>
                <c:pt idx="169">
                  <c:v>44475</c:v>
                </c:pt>
                <c:pt idx="170">
                  <c:v>44476</c:v>
                </c:pt>
                <c:pt idx="171">
                  <c:v>44477</c:v>
                </c:pt>
                <c:pt idx="172">
                  <c:v>44478</c:v>
                </c:pt>
                <c:pt idx="173">
                  <c:v>44479</c:v>
                </c:pt>
                <c:pt idx="174">
                  <c:v>44480</c:v>
                </c:pt>
                <c:pt idx="175">
                  <c:v>44481</c:v>
                </c:pt>
                <c:pt idx="176">
                  <c:v>44482</c:v>
                </c:pt>
                <c:pt idx="177">
                  <c:v>44483</c:v>
                </c:pt>
                <c:pt idx="178">
                  <c:v>44484</c:v>
                </c:pt>
                <c:pt idx="179">
                  <c:v>44485</c:v>
                </c:pt>
                <c:pt idx="180">
                  <c:v>44486</c:v>
                </c:pt>
                <c:pt idx="181">
                  <c:v>44487</c:v>
                </c:pt>
                <c:pt idx="182">
                  <c:v>44488</c:v>
                </c:pt>
                <c:pt idx="183">
                  <c:v>44489</c:v>
                </c:pt>
                <c:pt idx="184">
                  <c:v>44490</c:v>
                </c:pt>
                <c:pt idx="185">
                  <c:v>44491</c:v>
                </c:pt>
                <c:pt idx="186">
                  <c:v>44492</c:v>
                </c:pt>
                <c:pt idx="187">
                  <c:v>44493</c:v>
                </c:pt>
                <c:pt idx="188">
                  <c:v>44494</c:v>
                </c:pt>
                <c:pt idx="189">
                  <c:v>44495</c:v>
                </c:pt>
                <c:pt idx="190">
                  <c:v>44496</c:v>
                </c:pt>
                <c:pt idx="191">
                  <c:v>44497</c:v>
                </c:pt>
                <c:pt idx="192">
                  <c:v>44498</c:v>
                </c:pt>
                <c:pt idx="193">
                  <c:v>44499</c:v>
                </c:pt>
                <c:pt idx="194">
                  <c:v>44500</c:v>
                </c:pt>
                <c:pt idx="195">
                  <c:v>44501</c:v>
                </c:pt>
                <c:pt idx="196">
                  <c:v>44502</c:v>
                </c:pt>
                <c:pt idx="197">
                  <c:v>44503</c:v>
                </c:pt>
                <c:pt idx="198">
                  <c:v>44504</c:v>
                </c:pt>
                <c:pt idx="199">
                  <c:v>44505</c:v>
                </c:pt>
                <c:pt idx="200">
                  <c:v>44506</c:v>
                </c:pt>
                <c:pt idx="201">
                  <c:v>44507</c:v>
                </c:pt>
                <c:pt idx="202">
                  <c:v>44508</c:v>
                </c:pt>
                <c:pt idx="203">
                  <c:v>44509</c:v>
                </c:pt>
                <c:pt idx="204">
                  <c:v>44510</c:v>
                </c:pt>
                <c:pt idx="205">
                  <c:v>44511</c:v>
                </c:pt>
                <c:pt idx="206">
                  <c:v>44512</c:v>
                </c:pt>
                <c:pt idx="207">
                  <c:v>44513</c:v>
                </c:pt>
                <c:pt idx="208">
                  <c:v>44514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44520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44526</c:v>
                </c:pt>
                <c:pt idx="221">
                  <c:v>44527</c:v>
                </c:pt>
                <c:pt idx="222">
                  <c:v>44528</c:v>
                </c:pt>
                <c:pt idx="223">
                  <c:v>44529</c:v>
                </c:pt>
                <c:pt idx="224">
                  <c:v>44530</c:v>
                </c:pt>
                <c:pt idx="225">
                  <c:v>44531</c:v>
                </c:pt>
                <c:pt idx="226">
                  <c:v>44532</c:v>
                </c:pt>
                <c:pt idx="227">
                  <c:v>44533</c:v>
                </c:pt>
                <c:pt idx="228">
                  <c:v>44534</c:v>
                </c:pt>
                <c:pt idx="229">
                  <c:v>44535</c:v>
                </c:pt>
                <c:pt idx="230">
                  <c:v>44536</c:v>
                </c:pt>
                <c:pt idx="231">
                  <c:v>44537</c:v>
                </c:pt>
                <c:pt idx="232">
                  <c:v>44538</c:v>
                </c:pt>
                <c:pt idx="233">
                  <c:v>44539</c:v>
                </c:pt>
                <c:pt idx="234">
                  <c:v>44540</c:v>
                </c:pt>
                <c:pt idx="235">
                  <c:v>44541</c:v>
                </c:pt>
                <c:pt idx="236">
                  <c:v>44542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44548</c:v>
                </c:pt>
                <c:pt idx="243">
                  <c:v>44549</c:v>
                </c:pt>
                <c:pt idx="244">
                  <c:v>44550</c:v>
                </c:pt>
                <c:pt idx="245">
                  <c:v>44551</c:v>
                </c:pt>
                <c:pt idx="246">
                  <c:v>44552</c:v>
                </c:pt>
                <c:pt idx="247">
                  <c:v>44553</c:v>
                </c:pt>
                <c:pt idx="248">
                  <c:v>44554</c:v>
                </c:pt>
                <c:pt idx="249">
                  <c:v>44555</c:v>
                </c:pt>
                <c:pt idx="250">
                  <c:v>44556</c:v>
                </c:pt>
                <c:pt idx="251">
                  <c:v>44557</c:v>
                </c:pt>
                <c:pt idx="252">
                  <c:v>44558</c:v>
                </c:pt>
                <c:pt idx="253">
                  <c:v>44559</c:v>
                </c:pt>
                <c:pt idx="254">
                  <c:v>44560</c:v>
                </c:pt>
                <c:pt idx="255">
                  <c:v>44561</c:v>
                </c:pt>
                <c:pt idx="256">
                  <c:v>44562</c:v>
                </c:pt>
                <c:pt idx="257">
                  <c:v>44563</c:v>
                </c:pt>
                <c:pt idx="258">
                  <c:v>44564</c:v>
                </c:pt>
                <c:pt idx="259">
                  <c:v>44565</c:v>
                </c:pt>
                <c:pt idx="260">
                  <c:v>44566</c:v>
                </c:pt>
                <c:pt idx="261">
                  <c:v>44567</c:v>
                </c:pt>
                <c:pt idx="262">
                  <c:v>44568</c:v>
                </c:pt>
                <c:pt idx="263">
                  <c:v>44569</c:v>
                </c:pt>
                <c:pt idx="264">
                  <c:v>44570</c:v>
                </c:pt>
                <c:pt idx="265">
                  <c:v>44571</c:v>
                </c:pt>
                <c:pt idx="266">
                  <c:v>44572</c:v>
                </c:pt>
                <c:pt idx="267">
                  <c:v>44573</c:v>
                </c:pt>
                <c:pt idx="268">
                  <c:v>44574</c:v>
                </c:pt>
                <c:pt idx="269">
                  <c:v>44575</c:v>
                </c:pt>
                <c:pt idx="270">
                  <c:v>44576</c:v>
                </c:pt>
                <c:pt idx="271">
                  <c:v>44577</c:v>
                </c:pt>
                <c:pt idx="272">
                  <c:v>44578</c:v>
                </c:pt>
                <c:pt idx="273">
                  <c:v>44579</c:v>
                </c:pt>
                <c:pt idx="274">
                  <c:v>44580</c:v>
                </c:pt>
                <c:pt idx="275">
                  <c:v>44581</c:v>
                </c:pt>
                <c:pt idx="276">
                  <c:v>44582</c:v>
                </c:pt>
                <c:pt idx="277">
                  <c:v>44583</c:v>
                </c:pt>
                <c:pt idx="278">
                  <c:v>44584</c:v>
                </c:pt>
                <c:pt idx="279">
                  <c:v>44585</c:v>
                </c:pt>
                <c:pt idx="280">
                  <c:v>44586</c:v>
                </c:pt>
                <c:pt idx="281">
                  <c:v>44587</c:v>
                </c:pt>
                <c:pt idx="282">
                  <c:v>44588</c:v>
                </c:pt>
                <c:pt idx="283">
                  <c:v>44589</c:v>
                </c:pt>
                <c:pt idx="284">
                  <c:v>44590</c:v>
                </c:pt>
                <c:pt idx="285">
                  <c:v>44591</c:v>
                </c:pt>
                <c:pt idx="286">
                  <c:v>44592</c:v>
                </c:pt>
                <c:pt idx="287">
                  <c:v>44593</c:v>
                </c:pt>
                <c:pt idx="288">
                  <c:v>44594</c:v>
                </c:pt>
                <c:pt idx="289">
                  <c:v>44595</c:v>
                </c:pt>
                <c:pt idx="290">
                  <c:v>44596</c:v>
                </c:pt>
                <c:pt idx="291">
                  <c:v>44597</c:v>
                </c:pt>
                <c:pt idx="292">
                  <c:v>44598</c:v>
                </c:pt>
                <c:pt idx="293">
                  <c:v>44599</c:v>
                </c:pt>
                <c:pt idx="294">
                  <c:v>44600</c:v>
                </c:pt>
                <c:pt idx="295">
                  <c:v>44601</c:v>
                </c:pt>
                <c:pt idx="296">
                  <c:v>44602</c:v>
                </c:pt>
                <c:pt idx="297">
                  <c:v>44603</c:v>
                </c:pt>
                <c:pt idx="298">
                  <c:v>44604</c:v>
                </c:pt>
                <c:pt idx="299">
                  <c:v>44605</c:v>
                </c:pt>
                <c:pt idx="300">
                  <c:v>44606</c:v>
                </c:pt>
                <c:pt idx="301">
                  <c:v>44607</c:v>
                </c:pt>
                <c:pt idx="302">
                  <c:v>44608</c:v>
                </c:pt>
                <c:pt idx="303">
                  <c:v>44609</c:v>
                </c:pt>
                <c:pt idx="304">
                  <c:v>44610</c:v>
                </c:pt>
                <c:pt idx="305">
                  <c:v>44611</c:v>
                </c:pt>
                <c:pt idx="306">
                  <c:v>44612</c:v>
                </c:pt>
                <c:pt idx="307">
                  <c:v>44613</c:v>
                </c:pt>
                <c:pt idx="308">
                  <c:v>44614</c:v>
                </c:pt>
                <c:pt idx="309">
                  <c:v>44615</c:v>
                </c:pt>
                <c:pt idx="310">
                  <c:v>44616</c:v>
                </c:pt>
                <c:pt idx="311">
                  <c:v>44617</c:v>
                </c:pt>
                <c:pt idx="312">
                  <c:v>44618</c:v>
                </c:pt>
                <c:pt idx="313">
                  <c:v>44619</c:v>
                </c:pt>
                <c:pt idx="314">
                  <c:v>44620</c:v>
                </c:pt>
                <c:pt idx="315">
                  <c:v>44621</c:v>
                </c:pt>
                <c:pt idx="316">
                  <c:v>44622</c:v>
                </c:pt>
                <c:pt idx="317">
                  <c:v>44623</c:v>
                </c:pt>
                <c:pt idx="318">
                  <c:v>44624</c:v>
                </c:pt>
                <c:pt idx="319">
                  <c:v>44625</c:v>
                </c:pt>
                <c:pt idx="320">
                  <c:v>44626</c:v>
                </c:pt>
                <c:pt idx="321">
                  <c:v>44627</c:v>
                </c:pt>
                <c:pt idx="322">
                  <c:v>44628</c:v>
                </c:pt>
                <c:pt idx="323">
                  <c:v>44629</c:v>
                </c:pt>
                <c:pt idx="324">
                  <c:v>44630</c:v>
                </c:pt>
                <c:pt idx="325">
                  <c:v>44631</c:v>
                </c:pt>
                <c:pt idx="326">
                  <c:v>44632</c:v>
                </c:pt>
                <c:pt idx="327">
                  <c:v>44633</c:v>
                </c:pt>
                <c:pt idx="328">
                  <c:v>44634</c:v>
                </c:pt>
                <c:pt idx="329">
                  <c:v>44635</c:v>
                </c:pt>
                <c:pt idx="330">
                  <c:v>44636</c:v>
                </c:pt>
                <c:pt idx="331">
                  <c:v>44637</c:v>
                </c:pt>
                <c:pt idx="332">
                  <c:v>44638</c:v>
                </c:pt>
                <c:pt idx="333">
                  <c:v>44639</c:v>
                </c:pt>
                <c:pt idx="334">
                  <c:v>44640</c:v>
                </c:pt>
                <c:pt idx="335">
                  <c:v>44641</c:v>
                </c:pt>
                <c:pt idx="336">
                  <c:v>44642</c:v>
                </c:pt>
                <c:pt idx="337">
                  <c:v>44643</c:v>
                </c:pt>
                <c:pt idx="338">
                  <c:v>44644</c:v>
                </c:pt>
                <c:pt idx="339">
                  <c:v>44645</c:v>
                </c:pt>
                <c:pt idx="340">
                  <c:v>44646</c:v>
                </c:pt>
                <c:pt idx="341">
                  <c:v>44647</c:v>
                </c:pt>
                <c:pt idx="342">
                  <c:v>44648</c:v>
                </c:pt>
                <c:pt idx="343">
                  <c:v>44649</c:v>
                </c:pt>
                <c:pt idx="344">
                  <c:v>44650</c:v>
                </c:pt>
                <c:pt idx="345">
                  <c:v>44651</c:v>
                </c:pt>
                <c:pt idx="346">
                  <c:v>44652</c:v>
                </c:pt>
                <c:pt idx="347">
                  <c:v>44653</c:v>
                </c:pt>
                <c:pt idx="348">
                  <c:v>44654</c:v>
                </c:pt>
                <c:pt idx="349">
                  <c:v>44655</c:v>
                </c:pt>
                <c:pt idx="350">
                  <c:v>44656</c:v>
                </c:pt>
                <c:pt idx="351">
                  <c:v>44657</c:v>
                </c:pt>
                <c:pt idx="352">
                  <c:v>44658</c:v>
                </c:pt>
                <c:pt idx="353">
                  <c:v>44659</c:v>
                </c:pt>
                <c:pt idx="354">
                  <c:v>44660</c:v>
                </c:pt>
                <c:pt idx="355">
                  <c:v>44661</c:v>
                </c:pt>
                <c:pt idx="356">
                  <c:v>44662</c:v>
                </c:pt>
                <c:pt idx="357">
                  <c:v>44663</c:v>
                </c:pt>
                <c:pt idx="358">
                  <c:v>44664</c:v>
                </c:pt>
                <c:pt idx="359">
                  <c:v>44665</c:v>
                </c:pt>
                <c:pt idx="360">
                  <c:v>44666</c:v>
                </c:pt>
                <c:pt idx="361">
                  <c:v>44667</c:v>
                </c:pt>
                <c:pt idx="362">
                  <c:v>44668</c:v>
                </c:pt>
                <c:pt idx="363">
                  <c:v>44669</c:v>
                </c:pt>
                <c:pt idx="364">
                  <c:v>44670</c:v>
                </c:pt>
                <c:pt idx="365">
                  <c:v>44671</c:v>
                </c:pt>
                <c:pt idx="366">
                  <c:v>44672</c:v>
                </c:pt>
                <c:pt idx="367">
                  <c:v>44673</c:v>
                </c:pt>
                <c:pt idx="368">
                  <c:v>44674</c:v>
                </c:pt>
                <c:pt idx="369">
                  <c:v>44675</c:v>
                </c:pt>
                <c:pt idx="370">
                  <c:v>44676</c:v>
                </c:pt>
                <c:pt idx="371">
                  <c:v>44677</c:v>
                </c:pt>
                <c:pt idx="372">
                  <c:v>44678</c:v>
                </c:pt>
                <c:pt idx="373">
                  <c:v>44679</c:v>
                </c:pt>
                <c:pt idx="374">
                  <c:v>44680</c:v>
                </c:pt>
                <c:pt idx="375">
                  <c:v>44681</c:v>
                </c:pt>
                <c:pt idx="376">
                  <c:v>44682</c:v>
                </c:pt>
                <c:pt idx="377">
                  <c:v>44683</c:v>
                </c:pt>
                <c:pt idx="378">
                  <c:v>44684</c:v>
                </c:pt>
                <c:pt idx="379">
                  <c:v>44685</c:v>
                </c:pt>
                <c:pt idx="380">
                  <c:v>44686</c:v>
                </c:pt>
                <c:pt idx="381">
                  <c:v>44687</c:v>
                </c:pt>
                <c:pt idx="382">
                  <c:v>44688</c:v>
                </c:pt>
                <c:pt idx="383">
                  <c:v>44689</c:v>
                </c:pt>
                <c:pt idx="384">
                  <c:v>44690</c:v>
                </c:pt>
                <c:pt idx="385">
                  <c:v>44691</c:v>
                </c:pt>
                <c:pt idx="386">
                  <c:v>44692</c:v>
                </c:pt>
                <c:pt idx="387">
                  <c:v>44693</c:v>
                </c:pt>
                <c:pt idx="388">
                  <c:v>44694</c:v>
                </c:pt>
                <c:pt idx="389">
                  <c:v>44695</c:v>
                </c:pt>
                <c:pt idx="390">
                  <c:v>44696</c:v>
                </c:pt>
                <c:pt idx="391">
                  <c:v>44697</c:v>
                </c:pt>
                <c:pt idx="392">
                  <c:v>44698</c:v>
                </c:pt>
                <c:pt idx="393">
                  <c:v>44699</c:v>
                </c:pt>
                <c:pt idx="394">
                  <c:v>44700</c:v>
                </c:pt>
                <c:pt idx="395">
                  <c:v>44701</c:v>
                </c:pt>
                <c:pt idx="396">
                  <c:v>44702</c:v>
                </c:pt>
                <c:pt idx="397">
                  <c:v>44703</c:v>
                </c:pt>
                <c:pt idx="398">
                  <c:v>44704</c:v>
                </c:pt>
                <c:pt idx="399">
                  <c:v>44705</c:v>
                </c:pt>
                <c:pt idx="400">
                  <c:v>44706</c:v>
                </c:pt>
                <c:pt idx="401">
                  <c:v>44707</c:v>
                </c:pt>
                <c:pt idx="402">
                  <c:v>44708</c:v>
                </c:pt>
                <c:pt idx="403">
                  <c:v>44709</c:v>
                </c:pt>
                <c:pt idx="404">
                  <c:v>44710</c:v>
                </c:pt>
                <c:pt idx="405">
                  <c:v>44711</c:v>
                </c:pt>
                <c:pt idx="406">
                  <c:v>44712</c:v>
                </c:pt>
                <c:pt idx="407">
                  <c:v>44713</c:v>
                </c:pt>
                <c:pt idx="408">
                  <c:v>44714</c:v>
                </c:pt>
                <c:pt idx="409">
                  <c:v>44715</c:v>
                </c:pt>
                <c:pt idx="410">
                  <c:v>44716</c:v>
                </c:pt>
                <c:pt idx="411">
                  <c:v>44717</c:v>
                </c:pt>
                <c:pt idx="412">
                  <c:v>44718</c:v>
                </c:pt>
                <c:pt idx="413">
                  <c:v>44719</c:v>
                </c:pt>
                <c:pt idx="414">
                  <c:v>44720</c:v>
                </c:pt>
                <c:pt idx="415">
                  <c:v>44721</c:v>
                </c:pt>
                <c:pt idx="416">
                  <c:v>44722</c:v>
                </c:pt>
                <c:pt idx="417">
                  <c:v>44723</c:v>
                </c:pt>
                <c:pt idx="418">
                  <c:v>44724</c:v>
                </c:pt>
                <c:pt idx="419">
                  <c:v>44725</c:v>
                </c:pt>
                <c:pt idx="420">
                  <c:v>44726</c:v>
                </c:pt>
                <c:pt idx="421">
                  <c:v>44727</c:v>
                </c:pt>
                <c:pt idx="422">
                  <c:v>44728</c:v>
                </c:pt>
                <c:pt idx="423">
                  <c:v>44729</c:v>
                </c:pt>
                <c:pt idx="424">
                  <c:v>44730</c:v>
                </c:pt>
                <c:pt idx="425">
                  <c:v>44731</c:v>
                </c:pt>
                <c:pt idx="426">
                  <c:v>44732</c:v>
                </c:pt>
                <c:pt idx="427">
                  <c:v>44733</c:v>
                </c:pt>
                <c:pt idx="428">
                  <c:v>44734</c:v>
                </c:pt>
                <c:pt idx="429">
                  <c:v>44735</c:v>
                </c:pt>
                <c:pt idx="430">
                  <c:v>44736</c:v>
                </c:pt>
                <c:pt idx="431">
                  <c:v>44737</c:v>
                </c:pt>
                <c:pt idx="432">
                  <c:v>44738</c:v>
                </c:pt>
                <c:pt idx="433">
                  <c:v>44739</c:v>
                </c:pt>
                <c:pt idx="434">
                  <c:v>44740</c:v>
                </c:pt>
                <c:pt idx="435">
                  <c:v>44741</c:v>
                </c:pt>
                <c:pt idx="436">
                  <c:v>44742</c:v>
                </c:pt>
                <c:pt idx="437">
                  <c:v>44743</c:v>
                </c:pt>
                <c:pt idx="438">
                  <c:v>44744</c:v>
                </c:pt>
                <c:pt idx="439">
                  <c:v>44745</c:v>
                </c:pt>
                <c:pt idx="440">
                  <c:v>44746</c:v>
                </c:pt>
                <c:pt idx="441">
                  <c:v>44747</c:v>
                </c:pt>
                <c:pt idx="442">
                  <c:v>44748</c:v>
                </c:pt>
                <c:pt idx="443">
                  <c:v>44749</c:v>
                </c:pt>
                <c:pt idx="444">
                  <c:v>44750</c:v>
                </c:pt>
                <c:pt idx="445">
                  <c:v>44751</c:v>
                </c:pt>
                <c:pt idx="446">
                  <c:v>44752</c:v>
                </c:pt>
                <c:pt idx="447">
                  <c:v>44753</c:v>
                </c:pt>
              </c:numCache>
            </c:numRef>
          </c:cat>
          <c:val>
            <c:numRef>
              <c:f>'グラフ用 (4)'!$DH$7:$UM$7</c:f>
              <c:numCache>
                <c:formatCode>#,##0;"▲ "#,##0</c:formatCode>
                <c:ptCount val="448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15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16</c:v>
                </c:pt>
                <c:pt idx="11">
                  <c:v>24</c:v>
                </c:pt>
                <c:pt idx="12">
                  <c:v>27</c:v>
                </c:pt>
                <c:pt idx="13">
                  <c:v>18</c:v>
                </c:pt>
                <c:pt idx="14">
                  <c:v>18</c:v>
                </c:pt>
                <c:pt idx="15">
                  <c:v>10</c:v>
                </c:pt>
                <c:pt idx="16">
                  <c:v>22</c:v>
                </c:pt>
                <c:pt idx="17">
                  <c:v>16</c:v>
                </c:pt>
                <c:pt idx="18">
                  <c:v>19</c:v>
                </c:pt>
                <c:pt idx="19">
                  <c:v>28</c:v>
                </c:pt>
                <c:pt idx="20">
                  <c:v>15</c:v>
                </c:pt>
                <c:pt idx="21">
                  <c:v>24</c:v>
                </c:pt>
                <c:pt idx="22">
                  <c:v>27</c:v>
                </c:pt>
                <c:pt idx="23">
                  <c:v>10</c:v>
                </c:pt>
                <c:pt idx="24">
                  <c:v>23</c:v>
                </c:pt>
                <c:pt idx="25">
                  <c:v>10</c:v>
                </c:pt>
                <c:pt idx="26">
                  <c:v>13</c:v>
                </c:pt>
                <c:pt idx="27">
                  <c:v>17</c:v>
                </c:pt>
                <c:pt idx="28">
                  <c:v>13</c:v>
                </c:pt>
                <c:pt idx="29">
                  <c:v>15</c:v>
                </c:pt>
                <c:pt idx="30">
                  <c:v>22</c:v>
                </c:pt>
                <c:pt idx="31">
                  <c:v>12</c:v>
                </c:pt>
                <c:pt idx="32">
                  <c:v>11</c:v>
                </c:pt>
                <c:pt idx="33">
                  <c:v>16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9</c:v>
                </c:pt>
                <c:pt idx="38">
                  <c:v>6</c:v>
                </c:pt>
                <c:pt idx="39">
                  <c:v>4</c:v>
                </c:pt>
                <c:pt idx="40">
                  <c:v>11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7</c:v>
                </c:pt>
                <c:pt idx="45">
                  <c:v>9</c:v>
                </c:pt>
                <c:pt idx="46">
                  <c:v>3</c:v>
                </c:pt>
                <c:pt idx="47">
                  <c:v>5</c:v>
                </c:pt>
                <c:pt idx="48">
                  <c:v>6</c:v>
                </c:pt>
                <c:pt idx="49">
                  <c:v>5</c:v>
                </c:pt>
                <c:pt idx="50">
                  <c:v>5</c:v>
                </c:pt>
                <c:pt idx="51">
                  <c:v>6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3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3</c:v>
                </c:pt>
                <c:pt idx="64">
                  <c:v>1</c:v>
                </c:pt>
                <c:pt idx="65">
                  <c:v>1</c:v>
                </c:pt>
                <c:pt idx="66">
                  <c:v>3</c:v>
                </c:pt>
                <c:pt idx="67">
                  <c:v>3</c:v>
                </c:pt>
                <c:pt idx="68">
                  <c:v>2</c:v>
                </c:pt>
                <c:pt idx="69">
                  <c:v>2</c:v>
                </c:pt>
                <c:pt idx="70">
                  <c:v>3</c:v>
                </c:pt>
                <c:pt idx="71">
                  <c:v>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1</c:v>
                </c:pt>
                <c:pt idx="80">
                  <c:v>2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  <c:pt idx="87">
                  <c:v>2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6</c:v>
                </c:pt>
                <c:pt idx="92">
                  <c:v>8</c:v>
                </c:pt>
                <c:pt idx="93">
                  <c:v>6</c:v>
                </c:pt>
                <c:pt idx="94">
                  <c:v>5</c:v>
                </c:pt>
                <c:pt idx="95">
                  <c:v>3</c:v>
                </c:pt>
                <c:pt idx="96">
                  <c:v>12</c:v>
                </c:pt>
                <c:pt idx="97">
                  <c:v>5</c:v>
                </c:pt>
                <c:pt idx="98">
                  <c:v>9</c:v>
                </c:pt>
                <c:pt idx="99">
                  <c:v>12</c:v>
                </c:pt>
                <c:pt idx="100">
                  <c:v>12</c:v>
                </c:pt>
                <c:pt idx="101">
                  <c:v>13</c:v>
                </c:pt>
                <c:pt idx="102">
                  <c:v>15</c:v>
                </c:pt>
                <c:pt idx="103">
                  <c:v>18</c:v>
                </c:pt>
                <c:pt idx="104">
                  <c:v>39</c:v>
                </c:pt>
                <c:pt idx="105">
                  <c:v>47</c:v>
                </c:pt>
                <c:pt idx="106">
                  <c:v>43</c:v>
                </c:pt>
                <c:pt idx="107">
                  <c:v>54</c:v>
                </c:pt>
                <c:pt idx="108">
                  <c:v>40</c:v>
                </c:pt>
                <c:pt idx="109">
                  <c:v>60</c:v>
                </c:pt>
                <c:pt idx="110">
                  <c:v>60</c:v>
                </c:pt>
                <c:pt idx="111">
                  <c:v>80</c:v>
                </c:pt>
                <c:pt idx="112">
                  <c:v>103</c:v>
                </c:pt>
                <c:pt idx="113">
                  <c:v>118</c:v>
                </c:pt>
                <c:pt idx="114">
                  <c:v>124</c:v>
                </c:pt>
                <c:pt idx="115">
                  <c:v>114</c:v>
                </c:pt>
                <c:pt idx="116">
                  <c:v>145</c:v>
                </c:pt>
                <c:pt idx="117">
                  <c:v>155</c:v>
                </c:pt>
                <c:pt idx="118">
                  <c:v>145</c:v>
                </c:pt>
                <c:pt idx="119">
                  <c:v>162</c:v>
                </c:pt>
                <c:pt idx="120">
                  <c:v>128</c:v>
                </c:pt>
                <c:pt idx="121">
                  <c:v>131</c:v>
                </c:pt>
                <c:pt idx="122">
                  <c:v>104</c:v>
                </c:pt>
                <c:pt idx="123">
                  <c:v>123</c:v>
                </c:pt>
                <c:pt idx="124">
                  <c:v>103</c:v>
                </c:pt>
                <c:pt idx="125">
                  <c:v>107</c:v>
                </c:pt>
                <c:pt idx="126">
                  <c:v>75</c:v>
                </c:pt>
                <c:pt idx="127">
                  <c:v>67</c:v>
                </c:pt>
                <c:pt idx="128">
                  <c:v>47</c:v>
                </c:pt>
                <c:pt idx="129">
                  <c:v>64</c:v>
                </c:pt>
                <c:pt idx="130">
                  <c:v>74</c:v>
                </c:pt>
                <c:pt idx="131">
                  <c:v>64</c:v>
                </c:pt>
                <c:pt idx="132">
                  <c:v>61</c:v>
                </c:pt>
                <c:pt idx="133">
                  <c:v>47</c:v>
                </c:pt>
                <c:pt idx="134">
                  <c:v>48</c:v>
                </c:pt>
                <c:pt idx="135">
                  <c:v>49</c:v>
                </c:pt>
                <c:pt idx="136">
                  <c:v>37</c:v>
                </c:pt>
                <c:pt idx="137">
                  <c:v>38</c:v>
                </c:pt>
                <c:pt idx="138">
                  <c:v>35</c:v>
                </c:pt>
                <c:pt idx="139">
                  <c:v>34</c:v>
                </c:pt>
                <c:pt idx="140">
                  <c:v>39</c:v>
                </c:pt>
                <c:pt idx="141">
                  <c:v>39</c:v>
                </c:pt>
                <c:pt idx="142">
                  <c:v>28</c:v>
                </c:pt>
                <c:pt idx="143">
                  <c:v>31</c:v>
                </c:pt>
                <c:pt idx="144">
                  <c:v>29</c:v>
                </c:pt>
                <c:pt idx="145">
                  <c:v>10</c:v>
                </c:pt>
                <c:pt idx="146">
                  <c:v>35</c:v>
                </c:pt>
                <c:pt idx="147">
                  <c:v>11</c:v>
                </c:pt>
                <c:pt idx="148">
                  <c:v>14</c:v>
                </c:pt>
                <c:pt idx="149">
                  <c:v>12</c:v>
                </c:pt>
                <c:pt idx="150">
                  <c:v>7</c:v>
                </c:pt>
                <c:pt idx="151">
                  <c:v>3</c:v>
                </c:pt>
                <c:pt idx="152">
                  <c:v>2</c:v>
                </c:pt>
                <c:pt idx="153">
                  <c:v>5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5</c:v>
                </c:pt>
                <c:pt idx="159">
                  <c:v>2</c:v>
                </c:pt>
                <c:pt idx="160">
                  <c:v>4</c:v>
                </c:pt>
                <c:pt idx="161">
                  <c:v>1</c:v>
                </c:pt>
                <c:pt idx="162">
                  <c:v>4</c:v>
                </c:pt>
                <c:pt idx="163">
                  <c:v>1</c:v>
                </c:pt>
                <c:pt idx="164">
                  <c:v>0</c:v>
                </c:pt>
                <c:pt idx="165">
                  <c:v>1</c:v>
                </c:pt>
                <c:pt idx="166">
                  <c:v>1</c:v>
                </c:pt>
                <c:pt idx="167">
                  <c:v>6</c:v>
                </c:pt>
                <c:pt idx="168">
                  <c:v>3</c:v>
                </c:pt>
                <c:pt idx="169">
                  <c:v>2</c:v>
                </c:pt>
                <c:pt idx="170">
                  <c:v>1</c:v>
                </c:pt>
                <c:pt idx="171">
                  <c:v>0</c:v>
                </c:pt>
                <c:pt idx="172">
                  <c:v>1</c:v>
                </c:pt>
                <c:pt idx="173">
                  <c:v>2</c:v>
                </c:pt>
                <c:pt idx="174">
                  <c:v>2</c:v>
                </c:pt>
                <c:pt idx="175">
                  <c:v>5</c:v>
                </c:pt>
                <c:pt idx="176">
                  <c:v>2</c:v>
                </c:pt>
                <c:pt idx="177">
                  <c:v>0</c:v>
                </c:pt>
                <c:pt idx="178">
                  <c:v>1</c:v>
                </c:pt>
                <c:pt idx="179">
                  <c:v>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1</c:v>
                </c:pt>
                <c:pt idx="185">
                  <c:v>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</c:v>
                </c:pt>
                <c:pt idx="238">
                  <c:v>2</c:v>
                </c:pt>
                <c:pt idx="239">
                  <c:v>1</c:v>
                </c:pt>
                <c:pt idx="240">
                  <c:v>0</c:v>
                </c:pt>
                <c:pt idx="241">
                  <c:v>1</c:v>
                </c:pt>
                <c:pt idx="242">
                  <c:v>2</c:v>
                </c:pt>
                <c:pt idx="243">
                  <c:v>0</c:v>
                </c:pt>
                <c:pt idx="244" formatCode="0">
                  <c:v>3</c:v>
                </c:pt>
                <c:pt idx="245" formatCode="0">
                  <c:v>1</c:v>
                </c:pt>
                <c:pt idx="246" formatCode="0">
                  <c:v>2</c:v>
                </c:pt>
                <c:pt idx="247" formatCode="0">
                  <c:v>0</c:v>
                </c:pt>
                <c:pt idx="248" formatCode="0">
                  <c:v>1</c:v>
                </c:pt>
                <c:pt idx="249" formatCode="0">
                  <c:v>0</c:v>
                </c:pt>
                <c:pt idx="250" formatCode="0">
                  <c:v>1</c:v>
                </c:pt>
                <c:pt idx="251" formatCode="0">
                  <c:v>0</c:v>
                </c:pt>
                <c:pt idx="252" formatCode="0">
                  <c:v>1</c:v>
                </c:pt>
                <c:pt idx="253" formatCode="0">
                  <c:v>1</c:v>
                </c:pt>
                <c:pt idx="254" formatCode="0">
                  <c:v>0</c:v>
                </c:pt>
                <c:pt idx="255" formatCode="0">
                  <c:v>3</c:v>
                </c:pt>
                <c:pt idx="256" formatCode="0">
                  <c:v>10</c:v>
                </c:pt>
                <c:pt idx="257" formatCode="0">
                  <c:v>9</c:v>
                </c:pt>
                <c:pt idx="258" formatCode="0">
                  <c:v>10</c:v>
                </c:pt>
                <c:pt idx="259" formatCode="0">
                  <c:v>35</c:v>
                </c:pt>
                <c:pt idx="260" formatCode="0">
                  <c:v>83</c:v>
                </c:pt>
                <c:pt idx="261" formatCode="0">
                  <c:v>145</c:v>
                </c:pt>
                <c:pt idx="262" formatCode="0">
                  <c:v>111</c:v>
                </c:pt>
                <c:pt idx="263" formatCode="0">
                  <c:v>96</c:v>
                </c:pt>
                <c:pt idx="264" formatCode="0">
                  <c:v>69</c:v>
                </c:pt>
                <c:pt idx="265" formatCode="0">
                  <c:v>86</c:v>
                </c:pt>
                <c:pt idx="266" formatCode="0">
                  <c:v>77</c:v>
                </c:pt>
                <c:pt idx="267" formatCode="0">
                  <c:v>84</c:v>
                </c:pt>
                <c:pt idx="268" formatCode="0">
                  <c:v>90</c:v>
                </c:pt>
                <c:pt idx="269" formatCode="0">
                  <c:v>93</c:v>
                </c:pt>
                <c:pt idx="270" formatCode="0">
                  <c:v>126</c:v>
                </c:pt>
                <c:pt idx="271" formatCode="0">
                  <c:v>113</c:v>
                </c:pt>
                <c:pt idx="272" formatCode="0">
                  <c:v>196</c:v>
                </c:pt>
                <c:pt idx="273" formatCode="0">
                  <c:v>206</c:v>
                </c:pt>
                <c:pt idx="274" formatCode="0">
                  <c:v>252</c:v>
                </c:pt>
                <c:pt idx="275" formatCode="0">
                  <c:v>283</c:v>
                </c:pt>
                <c:pt idx="276" formatCode="0">
                  <c:v>364</c:v>
                </c:pt>
                <c:pt idx="277" formatCode="0">
                  <c:v>360</c:v>
                </c:pt>
                <c:pt idx="278" formatCode="0">
                  <c:v>357</c:v>
                </c:pt>
                <c:pt idx="279" formatCode="0">
                  <c:v>476</c:v>
                </c:pt>
                <c:pt idx="280" formatCode="0">
                  <c:v>456</c:v>
                </c:pt>
                <c:pt idx="281" formatCode="0">
                  <c:v>455</c:v>
                </c:pt>
                <c:pt idx="282" formatCode="0">
                  <c:v>387</c:v>
                </c:pt>
                <c:pt idx="283" formatCode="0">
                  <c:v>342</c:v>
                </c:pt>
                <c:pt idx="284" formatCode="0">
                  <c:v>355</c:v>
                </c:pt>
                <c:pt idx="285" formatCode="0">
                  <c:v>340</c:v>
                </c:pt>
                <c:pt idx="286" formatCode="0">
                  <c:v>392</c:v>
                </c:pt>
                <c:pt idx="287" formatCode="0">
                  <c:v>467</c:v>
                </c:pt>
                <c:pt idx="288" formatCode="0">
                  <c:v>443</c:v>
                </c:pt>
                <c:pt idx="289" formatCode="0">
                  <c:v>441</c:v>
                </c:pt>
                <c:pt idx="290" formatCode="0">
                  <c:v>409</c:v>
                </c:pt>
                <c:pt idx="291" formatCode="0">
                  <c:v>409</c:v>
                </c:pt>
                <c:pt idx="292" formatCode="0">
                  <c:v>440</c:v>
                </c:pt>
                <c:pt idx="293" formatCode="0">
                  <c:v>414</c:v>
                </c:pt>
                <c:pt idx="294" formatCode="0">
                  <c:v>413</c:v>
                </c:pt>
                <c:pt idx="295" formatCode="0">
                  <c:v>315</c:v>
                </c:pt>
                <c:pt idx="296" formatCode="0">
                  <c:v>287</c:v>
                </c:pt>
                <c:pt idx="297" formatCode="0">
                  <c:v>248</c:v>
                </c:pt>
                <c:pt idx="298" formatCode="0">
                  <c:v>182</c:v>
                </c:pt>
                <c:pt idx="299" formatCode="0">
                  <c:v>400</c:v>
                </c:pt>
                <c:pt idx="300" formatCode="0">
                  <c:v>389</c:v>
                </c:pt>
                <c:pt idx="301" formatCode="0">
                  <c:v>361</c:v>
                </c:pt>
                <c:pt idx="302" formatCode="0">
                  <c:v>280</c:v>
                </c:pt>
                <c:pt idx="303" formatCode="0">
                  <c:v>276</c:v>
                </c:pt>
                <c:pt idx="304" formatCode="0">
                  <c:v>292</c:v>
                </c:pt>
                <c:pt idx="305" formatCode="0">
                  <c:v>249</c:v>
                </c:pt>
                <c:pt idx="306" formatCode="0">
                  <c:v>265</c:v>
                </c:pt>
                <c:pt idx="307" formatCode="0">
                  <c:v>312</c:v>
                </c:pt>
                <c:pt idx="308" formatCode="0">
                  <c:v>265</c:v>
                </c:pt>
                <c:pt idx="309" formatCode="0">
                  <c:v>238</c:v>
                </c:pt>
                <c:pt idx="310" formatCode="0">
                  <c:v>313</c:v>
                </c:pt>
                <c:pt idx="311" formatCode="0">
                  <c:v>270</c:v>
                </c:pt>
                <c:pt idx="312" formatCode="0">
                  <c:v>243</c:v>
                </c:pt>
                <c:pt idx="313" formatCode="0">
                  <c:v>314</c:v>
                </c:pt>
                <c:pt idx="314" formatCode="0">
                  <c:v>302</c:v>
                </c:pt>
                <c:pt idx="315" formatCode="0">
                  <c:v>307</c:v>
                </c:pt>
                <c:pt idx="316" formatCode="0">
                  <c:v>311</c:v>
                </c:pt>
                <c:pt idx="317" formatCode="0">
                  <c:v>284</c:v>
                </c:pt>
                <c:pt idx="318" formatCode="0">
                  <c:v>262</c:v>
                </c:pt>
                <c:pt idx="319" formatCode="0">
                  <c:v>250</c:v>
                </c:pt>
                <c:pt idx="320" formatCode="0">
                  <c:v>253</c:v>
                </c:pt>
                <c:pt idx="321" formatCode="0">
                  <c:v>271</c:v>
                </c:pt>
                <c:pt idx="322" formatCode="0">
                  <c:v>269</c:v>
                </c:pt>
                <c:pt idx="323" formatCode="0">
                  <c:v>237</c:v>
                </c:pt>
                <c:pt idx="324" formatCode="0">
                  <c:v>276</c:v>
                </c:pt>
                <c:pt idx="325" formatCode="0">
                  <c:v>230</c:v>
                </c:pt>
                <c:pt idx="326" formatCode="0">
                  <c:v>233</c:v>
                </c:pt>
                <c:pt idx="327" formatCode="0">
                  <c:v>220</c:v>
                </c:pt>
                <c:pt idx="328" formatCode="0">
                  <c:v>271</c:v>
                </c:pt>
                <c:pt idx="329" formatCode="0">
                  <c:v>250</c:v>
                </c:pt>
                <c:pt idx="330">
                  <c:v>223</c:v>
                </c:pt>
                <c:pt idx="331">
                  <c:v>229</c:v>
                </c:pt>
                <c:pt idx="332">
                  <c:v>236</c:v>
                </c:pt>
                <c:pt idx="333">
                  <c:v>256</c:v>
                </c:pt>
                <c:pt idx="334">
                  <c:v>248</c:v>
                </c:pt>
                <c:pt idx="335">
                  <c:v>278</c:v>
                </c:pt>
                <c:pt idx="336">
                  <c:v>410</c:v>
                </c:pt>
                <c:pt idx="337">
                  <c:v>380</c:v>
                </c:pt>
                <c:pt idx="338">
                  <c:v>338</c:v>
                </c:pt>
                <c:pt idx="339">
                  <c:v>331</c:v>
                </c:pt>
                <c:pt idx="340">
                  <c:v>211</c:v>
                </c:pt>
                <c:pt idx="341">
                  <c:v>189</c:v>
                </c:pt>
                <c:pt idx="342">
                  <c:v>119</c:v>
                </c:pt>
                <c:pt idx="343">
                  <c:v>110</c:v>
                </c:pt>
                <c:pt idx="344">
                  <c:v>156</c:v>
                </c:pt>
                <c:pt idx="345">
                  <c:v>297</c:v>
                </c:pt>
                <c:pt idx="346">
                  <c:v>266</c:v>
                </c:pt>
                <c:pt idx="347">
                  <c:v>309</c:v>
                </c:pt>
                <c:pt idx="348">
                  <c:v>472</c:v>
                </c:pt>
                <c:pt idx="349">
                  <c:v>490</c:v>
                </c:pt>
                <c:pt idx="350">
                  <c:v>524</c:v>
                </c:pt>
                <c:pt idx="351">
                  <c:v>422</c:v>
                </c:pt>
                <c:pt idx="352">
                  <c:v>360</c:v>
                </c:pt>
                <c:pt idx="353">
                  <c:v>261</c:v>
                </c:pt>
                <c:pt idx="354">
                  <c:v>189</c:v>
                </c:pt>
                <c:pt idx="355">
                  <c:v>223</c:v>
                </c:pt>
                <c:pt idx="356">
                  <c:v>0</c:v>
                </c:pt>
                <c:pt idx="357">
                  <c:v>462</c:v>
                </c:pt>
                <c:pt idx="358">
                  <c:v>523</c:v>
                </c:pt>
                <c:pt idx="359">
                  <c:v>473</c:v>
                </c:pt>
                <c:pt idx="360">
                  <c:v>398</c:v>
                </c:pt>
                <c:pt idx="361">
                  <c:v>364</c:v>
                </c:pt>
                <c:pt idx="362">
                  <c:v>519</c:v>
                </c:pt>
                <c:pt idx="363">
                  <c:v>570</c:v>
                </c:pt>
                <c:pt idx="364">
                  <c:v>599</c:v>
                </c:pt>
                <c:pt idx="365">
                  <c:v>581</c:v>
                </c:pt>
                <c:pt idx="366">
                  <c:v>544</c:v>
                </c:pt>
                <c:pt idx="367">
                  <c:v>607</c:v>
                </c:pt>
                <c:pt idx="368">
                  <c:v>494</c:v>
                </c:pt>
                <c:pt idx="369">
                  <c:v>473</c:v>
                </c:pt>
                <c:pt idx="370">
                  <c:v>603</c:v>
                </c:pt>
                <c:pt idx="371" formatCode="General">
                  <c:v>556</c:v>
                </c:pt>
                <c:pt idx="372" formatCode="General">
                  <c:v>477</c:v>
                </c:pt>
                <c:pt idx="373" formatCode="General">
                  <c:v>421</c:v>
                </c:pt>
                <c:pt idx="374" formatCode="General">
                  <c:v>372</c:v>
                </c:pt>
                <c:pt idx="375" formatCode="General">
                  <c:v>371</c:v>
                </c:pt>
                <c:pt idx="376" formatCode="General">
                  <c:v>359</c:v>
                </c:pt>
                <c:pt idx="377" formatCode="General">
                  <c:v>430</c:v>
                </c:pt>
                <c:pt idx="378" formatCode="General">
                  <c:v>431</c:v>
                </c:pt>
                <c:pt idx="379" formatCode="General">
                  <c:v>430</c:v>
                </c:pt>
                <c:pt idx="380" formatCode="General">
                  <c:v>468</c:v>
                </c:pt>
                <c:pt idx="381" formatCode="General">
                  <c:v>560</c:v>
                </c:pt>
                <c:pt idx="382" formatCode="General">
                  <c:v>440</c:v>
                </c:pt>
                <c:pt idx="383" formatCode="General">
                  <c:v>470</c:v>
                </c:pt>
                <c:pt idx="384" formatCode="General">
                  <c:v>548</c:v>
                </c:pt>
                <c:pt idx="385" formatCode="General">
                  <c:v>563</c:v>
                </c:pt>
                <c:pt idx="386" formatCode="General">
                  <c:v>455</c:v>
                </c:pt>
                <c:pt idx="387" formatCode="General">
                  <c:v>434</c:v>
                </c:pt>
                <c:pt idx="388" formatCode="General">
                  <c:v>437</c:v>
                </c:pt>
                <c:pt idx="389" formatCode="General">
                  <c:v>498</c:v>
                </c:pt>
                <c:pt idx="390" formatCode="General">
                  <c:v>463</c:v>
                </c:pt>
                <c:pt idx="391" formatCode="General">
                  <c:v>543</c:v>
                </c:pt>
                <c:pt idx="392" formatCode="General">
                  <c:v>513</c:v>
                </c:pt>
                <c:pt idx="393" formatCode="General">
                  <c:v>501</c:v>
                </c:pt>
                <c:pt idx="394" formatCode="General">
                  <c:v>498</c:v>
                </c:pt>
                <c:pt idx="395" formatCode="General">
                  <c:v>377</c:v>
                </c:pt>
                <c:pt idx="396" formatCode="General">
                  <c:v>381</c:v>
                </c:pt>
                <c:pt idx="397" formatCode="General">
                  <c:v>396</c:v>
                </c:pt>
                <c:pt idx="398" formatCode="General">
                  <c:v>420</c:v>
                </c:pt>
                <c:pt idx="399" formatCode="General">
                  <c:v>482</c:v>
                </c:pt>
                <c:pt idx="400" formatCode="General">
                  <c:v>407</c:v>
                </c:pt>
                <c:pt idx="401" formatCode="General">
                  <c:v>319</c:v>
                </c:pt>
                <c:pt idx="402" formatCode="General">
                  <c:v>282</c:v>
                </c:pt>
                <c:pt idx="403" formatCode="General">
                  <c:v>298</c:v>
                </c:pt>
                <c:pt idx="404" formatCode="General">
                  <c:v>296</c:v>
                </c:pt>
                <c:pt idx="405" formatCode="General">
                  <c:v>336</c:v>
                </c:pt>
                <c:pt idx="406" formatCode="General">
                  <c:v>319</c:v>
                </c:pt>
                <c:pt idx="407" formatCode="General">
                  <c:v>274</c:v>
                </c:pt>
                <c:pt idx="408" formatCode="General">
                  <c:v>267</c:v>
                </c:pt>
                <c:pt idx="409" formatCode="General">
                  <c:v>236</c:v>
                </c:pt>
                <c:pt idx="410" formatCode="General">
                  <c:v>222</c:v>
                </c:pt>
                <c:pt idx="411" formatCode="General">
                  <c:v>242</c:v>
                </c:pt>
                <c:pt idx="412" formatCode="General">
                  <c:v>316</c:v>
                </c:pt>
                <c:pt idx="413" formatCode="General">
                  <c:v>255</c:v>
                </c:pt>
                <c:pt idx="414" formatCode="General">
                  <c:v>275</c:v>
                </c:pt>
                <c:pt idx="415" formatCode="General">
                  <c:v>244</c:v>
                </c:pt>
                <c:pt idx="416" formatCode="General">
                  <c:v>237</c:v>
                </c:pt>
                <c:pt idx="417" formatCode="General">
                  <c:v>248</c:v>
                </c:pt>
                <c:pt idx="418" formatCode="General">
                  <c:v>259</c:v>
                </c:pt>
                <c:pt idx="419" formatCode="General">
                  <c:v>287</c:v>
                </c:pt>
                <c:pt idx="420" formatCode="General">
                  <c:v>282</c:v>
                </c:pt>
                <c:pt idx="421" formatCode="General">
                  <c:v>266</c:v>
                </c:pt>
                <c:pt idx="422" formatCode="General">
                  <c:v>214</c:v>
                </c:pt>
                <c:pt idx="423" formatCode="General">
                  <c:v>218</c:v>
                </c:pt>
                <c:pt idx="424" formatCode="General">
                  <c:v>206</c:v>
                </c:pt>
                <c:pt idx="425" formatCode="General">
                  <c:v>217</c:v>
                </c:pt>
                <c:pt idx="426" formatCode="General">
                  <c:v>260</c:v>
                </c:pt>
                <c:pt idx="427" formatCode="General">
                  <c:v>244</c:v>
                </c:pt>
                <c:pt idx="428" formatCode="General">
                  <c:v>215</c:v>
                </c:pt>
                <c:pt idx="429" formatCode="General">
                  <c:v>221</c:v>
                </c:pt>
                <c:pt idx="430" formatCode="General">
                  <c:v>206</c:v>
                </c:pt>
                <c:pt idx="431" formatCode="General">
                  <c:v>193</c:v>
                </c:pt>
                <c:pt idx="432" formatCode="General">
                  <c:v>234</c:v>
                </c:pt>
                <c:pt idx="433" formatCode="General">
                  <c:v>307</c:v>
                </c:pt>
                <c:pt idx="434" formatCode="General">
                  <c:v>291</c:v>
                </c:pt>
                <c:pt idx="435" formatCode="General">
                  <c:v>270</c:v>
                </c:pt>
                <c:pt idx="436" formatCode="General">
                  <c:v>321</c:v>
                </c:pt>
                <c:pt idx="437" formatCode="General">
                  <c:v>343</c:v>
                </c:pt>
                <c:pt idx="438" formatCode="General">
                  <c:v>407</c:v>
                </c:pt>
                <c:pt idx="439" formatCode="General">
                  <c:v>486</c:v>
                </c:pt>
                <c:pt idx="440" formatCode="General">
                  <c:v>585</c:v>
                </c:pt>
                <c:pt idx="441" formatCode="General">
                  <c:v>628</c:v>
                </c:pt>
                <c:pt idx="442" formatCode="General">
                  <c:v>622</c:v>
                </c:pt>
                <c:pt idx="443" formatCode="General">
                  <c:v>603</c:v>
                </c:pt>
                <c:pt idx="444" formatCode="General">
                  <c:v>645</c:v>
                </c:pt>
                <c:pt idx="445" formatCode="General">
                  <c:v>540</c:v>
                </c:pt>
                <c:pt idx="446" formatCode="General">
                  <c:v>477</c:v>
                </c:pt>
                <c:pt idx="447" formatCode="General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D-43EB-A517-205DB1788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91464"/>
        <c:axId val="225291072"/>
      </c:barChart>
      <c:lineChart>
        <c:grouping val="standard"/>
        <c:varyColors val="0"/>
        <c:ser>
          <c:idx val="0"/>
          <c:order val="0"/>
          <c:tx>
            <c:v>実効再生産数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-4.2729651830447343E-2"/>
                  <c:y val="-0.23902412836826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FD-43EB-A517-205DB1788A56}"/>
                </c:ext>
              </c:extLst>
            </c:dLbl>
            <c:dLbl>
              <c:idx val="28"/>
              <c:layout>
                <c:manualLayout>
                  <c:x val="-2.9834310661636256E-2"/>
                  <c:y val="-7.5249603952505115E-2"/>
                </c:manualLayout>
              </c:layout>
              <c:tx>
                <c:rich>
                  <a:bodyPr/>
                  <a:lstStyle/>
                  <a:p>
                    <a:fld id="{05EB7870-5C56-491B-AFC6-EA700231A427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22A7818-835B-4AC5-AE6D-06342B6FBC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9FD-43EB-A517-205DB1788A56}"/>
                </c:ext>
              </c:extLst>
            </c:dLbl>
            <c:dLbl>
              <c:idx val="43"/>
              <c:layout>
                <c:manualLayout>
                  <c:x val="-1.6905762435522574E-2"/>
                  <c:y val="-0.20013285258085781"/>
                </c:manualLayout>
              </c:layout>
              <c:tx>
                <c:rich>
                  <a:bodyPr/>
                  <a:lstStyle/>
                  <a:p>
                    <a:fld id="{32AF6782-2A90-4127-8659-8B2E6F00DA31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9E7D097-8680-4D37-A92C-3BD5790D57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9FD-43EB-A517-205DB1788A56}"/>
                </c:ext>
              </c:extLst>
            </c:dLbl>
            <c:dLbl>
              <c:idx val="56"/>
              <c:layout>
                <c:manualLayout>
                  <c:x val="-0.10484984611254893"/>
                  <c:y val="4.59913829741578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FD-43EB-A517-205DB1788A56}"/>
                </c:ext>
              </c:extLst>
            </c:dLbl>
            <c:dLbl>
              <c:idx val="70"/>
              <c:layout>
                <c:manualLayout>
                  <c:x val="-6.1419079308068017E-2"/>
                  <c:y val="-0.239341595997256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FD-43EB-A517-205DB1788A56}"/>
                </c:ext>
              </c:extLst>
            </c:dLbl>
            <c:dLbl>
              <c:idx val="85"/>
              <c:layout>
                <c:manualLayout>
                  <c:x val="-5.3224155578300923E-2"/>
                  <c:y val="-1.2539184952978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06-43FE-8325-9BDD66E3D218}"/>
                </c:ext>
              </c:extLst>
            </c:dLbl>
            <c:dLbl>
              <c:idx val="106"/>
              <c:layout>
                <c:manualLayout>
                  <c:x val="-2.156040061390432E-2"/>
                  <c:y val="-9.83679081981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FD-43EB-A517-205DB1788A56}"/>
                </c:ext>
              </c:extLst>
            </c:dLbl>
            <c:dLbl>
              <c:idx val="113"/>
              <c:layout>
                <c:manualLayout>
                  <c:x val="1.3647219379051519E-3"/>
                  <c:y val="-3.55276907001045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FD-43EB-A517-205DB1788A56}"/>
                </c:ext>
              </c:extLst>
            </c:dLbl>
            <c:dLbl>
              <c:idx val="122"/>
              <c:layout>
                <c:manualLayout>
                  <c:x val="-1.501194131695667E-2"/>
                  <c:y val="-6.26959247648904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FD-43EB-A517-205DB1788A56}"/>
                </c:ext>
              </c:extLst>
            </c:dLbl>
            <c:dLbl>
              <c:idx val="146"/>
              <c:layout>
                <c:manualLayout>
                  <c:x val="-0.13516917806189141"/>
                  <c:y val="2.53526732315304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FD-43EB-A517-205DB1788A56}"/>
                </c:ext>
              </c:extLst>
            </c:dLbl>
            <c:dLbl>
              <c:idx val="159"/>
              <c:layout>
                <c:manualLayout>
                  <c:x val="-0.11463664278403275"/>
                  <c:y val="3.34378265412746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FD-43EB-A517-205DB1788A56}"/>
                </c:ext>
              </c:extLst>
            </c:dLbl>
            <c:dLbl>
              <c:idx val="163"/>
              <c:layout>
                <c:manualLayout>
                  <c:x val="5.9659700024295671E-3"/>
                  <c:y val="-0.18577025914869308"/>
                </c:manualLayout>
              </c:layout>
              <c:tx>
                <c:rich>
                  <a:bodyPr/>
                  <a:lstStyle/>
                  <a:p>
                    <a:fld id="{1B397339-4112-4E65-AE29-69CD98E5C39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A017910-3002-4E81-B717-E8ACEE0D2BE2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9FD-43EB-A517-205DB1788A56}"/>
                </c:ext>
              </c:extLst>
            </c:dLbl>
            <c:dLbl>
              <c:idx val="168"/>
              <c:layout>
                <c:manualLayout>
                  <c:x val="5.5358246159851639E-2"/>
                  <c:y val="-0.1364474543851542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FD-43EB-A517-205DB1788A56}"/>
                </c:ext>
              </c:extLst>
            </c:dLbl>
            <c:dLbl>
              <c:idx val="219"/>
              <c:layout>
                <c:manualLayout>
                  <c:x val="-4.916081801174578E-2"/>
                  <c:y val="-5.2376525224012684E-2"/>
                </c:manualLayout>
              </c:layout>
              <c:tx>
                <c:rich>
                  <a:bodyPr/>
                  <a:lstStyle/>
                  <a:p>
                    <a:fld id="{BE4CE0A5-EBBE-46F8-9433-9FEEF068C99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64DE750E-8D1E-4D30-A9FC-B56D44BE658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79FD-43EB-A517-205DB1788A56}"/>
                </c:ext>
              </c:extLst>
            </c:dLbl>
            <c:dLbl>
              <c:idx val="261"/>
              <c:layout>
                <c:manualLayout>
                  <c:x val="-4.5268463576822897E-2"/>
                  <c:y val="-1.88087704028898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8C-4418-8688-346061364809}"/>
                </c:ext>
              </c:extLst>
            </c:dLbl>
            <c:dLbl>
              <c:idx val="274"/>
              <c:layout>
                <c:manualLayout>
                  <c:x val="-1.4993471293475251E-2"/>
                  <c:y val="-0.10876704374683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A-4FA9-9E3D-D6D630DA8EF2}"/>
                </c:ext>
              </c:extLst>
            </c:dLbl>
            <c:dLbl>
              <c:idx val="282"/>
              <c:layout>
                <c:manualLayout>
                  <c:x val="4.0941658137154556E-3"/>
                  <c:y val="-8.359456635318705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A-4FA9-9E3D-D6D630DA8EF2}"/>
                </c:ext>
              </c:extLst>
            </c:dLbl>
            <c:dLbl>
              <c:idx val="307"/>
              <c:layout>
                <c:manualLayout>
                  <c:x val="-0.1105424769703173"/>
                  <c:y val="2.92580982236154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AD-437D-9F23-AA973989D427}"/>
                </c:ext>
              </c:extLst>
            </c:dLbl>
            <c:dLbl>
              <c:idx val="320"/>
              <c:layout>
                <c:manualLayout>
                  <c:x val="-8.0518594336403959E-2"/>
                  <c:y val="8.15047021943573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06-43FE-8325-9BDD66E3D218}"/>
                </c:ext>
              </c:extLst>
            </c:dLbl>
            <c:dLbl>
              <c:idx val="435"/>
              <c:layout>
                <c:manualLayout>
                  <c:x val="-0.10322934171618235"/>
                  <c:y val="-3.99817008742453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14-4DBD-969A-C3B0CBB09454}"/>
                </c:ext>
              </c:extLst>
            </c:dLbl>
            <c:dLbl>
              <c:idx val="447"/>
              <c:layout>
                <c:manualLayout>
                  <c:x val="-7.427477025920437E-2"/>
                  <c:y val="-0.24409880533749909"/>
                </c:manualLayout>
              </c:layout>
              <c:tx>
                <c:rich>
                  <a:bodyPr/>
                  <a:lstStyle/>
                  <a:p>
                    <a:fld id="{2877846A-3C2A-4D6D-A6CA-5571D9F2B7DC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216EB7F3-9CA6-4BC2-8934-A0D3533D168A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A3A-443A-85E1-DB7E324C5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'グラフ用 (4)'!$DH$4:$UM$4</c:f>
              <c:numCache>
                <c:formatCode>m"月"d"日"</c:formatCode>
                <c:ptCount val="448"/>
                <c:pt idx="0">
                  <c:v>44306</c:v>
                </c:pt>
                <c:pt idx="1">
                  <c:v>44307</c:v>
                </c:pt>
                <c:pt idx="2">
                  <c:v>44308</c:v>
                </c:pt>
                <c:pt idx="3">
                  <c:v>44309</c:v>
                </c:pt>
                <c:pt idx="4">
                  <c:v>44310</c:v>
                </c:pt>
                <c:pt idx="5">
                  <c:v>44311</c:v>
                </c:pt>
                <c:pt idx="6">
                  <c:v>44312</c:v>
                </c:pt>
                <c:pt idx="7">
                  <c:v>44313</c:v>
                </c:pt>
                <c:pt idx="8">
                  <c:v>44314</c:v>
                </c:pt>
                <c:pt idx="9">
                  <c:v>44315</c:v>
                </c:pt>
                <c:pt idx="10">
                  <c:v>44316</c:v>
                </c:pt>
                <c:pt idx="11">
                  <c:v>44317</c:v>
                </c:pt>
                <c:pt idx="12">
                  <c:v>44318</c:v>
                </c:pt>
                <c:pt idx="13">
                  <c:v>44319</c:v>
                </c:pt>
                <c:pt idx="14">
                  <c:v>44320</c:v>
                </c:pt>
                <c:pt idx="15">
                  <c:v>44321</c:v>
                </c:pt>
                <c:pt idx="16">
                  <c:v>44322</c:v>
                </c:pt>
                <c:pt idx="17">
                  <c:v>44323</c:v>
                </c:pt>
                <c:pt idx="18">
                  <c:v>44324</c:v>
                </c:pt>
                <c:pt idx="19">
                  <c:v>44325</c:v>
                </c:pt>
                <c:pt idx="20">
                  <c:v>44326</c:v>
                </c:pt>
                <c:pt idx="21">
                  <c:v>44327</c:v>
                </c:pt>
                <c:pt idx="22">
                  <c:v>44328</c:v>
                </c:pt>
                <c:pt idx="23">
                  <c:v>44329</c:v>
                </c:pt>
                <c:pt idx="24">
                  <c:v>44330</c:v>
                </c:pt>
                <c:pt idx="25">
                  <c:v>44331</c:v>
                </c:pt>
                <c:pt idx="26">
                  <c:v>44332</c:v>
                </c:pt>
                <c:pt idx="27">
                  <c:v>44333</c:v>
                </c:pt>
                <c:pt idx="28">
                  <c:v>44334</c:v>
                </c:pt>
                <c:pt idx="29">
                  <c:v>44335</c:v>
                </c:pt>
                <c:pt idx="30">
                  <c:v>44336</c:v>
                </c:pt>
                <c:pt idx="31">
                  <c:v>44337</c:v>
                </c:pt>
                <c:pt idx="32">
                  <c:v>44338</c:v>
                </c:pt>
                <c:pt idx="33">
                  <c:v>44339</c:v>
                </c:pt>
                <c:pt idx="34">
                  <c:v>44340</c:v>
                </c:pt>
                <c:pt idx="35">
                  <c:v>44341</c:v>
                </c:pt>
                <c:pt idx="36">
                  <c:v>44342</c:v>
                </c:pt>
                <c:pt idx="37">
                  <c:v>44343</c:v>
                </c:pt>
                <c:pt idx="38">
                  <c:v>44344</c:v>
                </c:pt>
                <c:pt idx="39">
                  <c:v>44345</c:v>
                </c:pt>
                <c:pt idx="40">
                  <c:v>44346</c:v>
                </c:pt>
                <c:pt idx="41">
                  <c:v>44347</c:v>
                </c:pt>
                <c:pt idx="42">
                  <c:v>44348</c:v>
                </c:pt>
                <c:pt idx="43">
                  <c:v>44349</c:v>
                </c:pt>
                <c:pt idx="44">
                  <c:v>44350</c:v>
                </c:pt>
                <c:pt idx="45">
                  <c:v>44351</c:v>
                </c:pt>
                <c:pt idx="46">
                  <c:v>44352</c:v>
                </c:pt>
                <c:pt idx="47">
                  <c:v>44353</c:v>
                </c:pt>
                <c:pt idx="48">
                  <c:v>44354</c:v>
                </c:pt>
                <c:pt idx="49">
                  <c:v>44355</c:v>
                </c:pt>
                <c:pt idx="50">
                  <c:v>44356</c:v>
                </c:pt>
                <c:pt idx="51">
                  <c:v>44357</c:v>
                </c:pt>
                <c:pt idx="52">
                  <c:v>44358</c:v>
                </c:pt>
                <c:pt idx="53">
                  <c:v>44359</c:v>
                </c:pt>
                <c:pt idx="54">
                  <c:v>44360</c:v>
                </c:pt>
                <c:pt idx="55">
                  <c:v>44361</c:v>
                </c:pt>
                <c:pt idx="56">
                  <c:v>44362</c:v>
                </c:pt>
                <c:pt idx="57">
                  <c:v>44363</c:v>
                </c:pt>
                <c:pt idx="58">
                  <c:v>44364</c:v>
                </c:pt>
                <c:pt idx="59">
                  <c:v>44365</c:v>
                </c:pt>
                <c:pt idx="60">
                  <c:v>44366</c:v>
                </c:pt>
                <c:pt idx="61">
                  <c:v>44367</c:v>
                </c:pt>
                <c:pt idx="62">
                  <c:v>44368</c:v>
                </c:pt>
                <c:pt idx="63">
                  <c:v>44369</c:v>
                </c:pt>
                <c:pt idx="64">
                  <c:v>44370</c:v>
                </c:pt>
                <c:pt idx="65">
                  <c:v>44371</c:v>
                </c:pt>
                <c:pt idx="66">
                  <c:v>44372</c:v>
                </c:pt>
                <c:pt idx="67">
                  <c:v>44373</c:v>
                </c:pt>
                <c:pt idx="68">
                  <c:v>44374</c:v>
                </c:pt>
                <c:pt idx="69">
                  <c:v>44375</c:v>
                </c:pt>
                <c:pt idx="70">
                  <c:v>44376</c:v>
                </c:pt>
                <c:pt idx="71">
                  <c:v>44377</c:v>
                </c:pt>
                <c:pt idx="72">
                  <c:v>44378</c:v>
                </c:pt>
                <c:pt idx="73">
                  <c:v>44379</c:v>
                </c:pt>
                <c:pt idx="74">
                  <c:v>44380</c:v>
                </c:pt>
                <c:pt idx="75">
                  <c:v>44381</c:v>
                </c:pt>
                <c:pt idx="76">
                  <c:v>44382</c:v>
                </c:pt>
                <c:pt idx="77">
                  <c:v>44383</c:v>
                </c:pt>
                <c:pt idx="78">
                  <c:v>44384</c:v>
                </c:pt>
                <c:pt idx="79">
                  <c:v>44385</c:v>
                </c:pt>
                <c:pt idx="80">
                  <c:v>44386</c:v>
                </c:pt>
                <c:pt idx="81">
                  <c:v>44387</c:v>
                </c:pt>
                <c:pt idx="82">
                  <c:v>44388</c:v>
                </c:pt>
                <c:pt idx="83">
                  <c:v>44389</c:v>
                </c:pt>
                <c:pt idx="84">
                  <c:v>44390</c:v>
                </c:pt>
                <c:pt idx="85">
                  <c:v>44391</c:v>
                </c:pt>
                <c:pt idx="86">
                  <c:v>44392</c:v>
                </c:pt>
                <c:pt idx="87">
                  <c:v>44393</c:v>
                </c:pt>
                <c:pt idx="88">
                  <c:v>44394</c:v>
                </c:pt>
                <c:pt idx="89">
                  <c:v>44395</c:v>
                </c:pt>
                <c:pt idx="90">
                  <c:v>44396</c:v>
                </c:pt>
                <c:pt idx="91">
                  <c:v>44397</c:v>
                </c:pt>
                <c:pt idx="92">
                  <c:v>44398</c:v>
                </c:pt>
                <c:pt idx="93">
                  <c:v>44399</c:v>
                </c:pt>
                <c:pt idx="94">
                  <c:v>44400</c:v>
                </c:pt>
                <c:pt idx="95">
                  <c:v>44401</c:v>
                </c:pt>
                <c:pt idx="96">
                  <c:v>44402</c:v>
                </c:pt>
                <c:pt idx="97">
                  <c:v>44403</c:v>
                </c:pt>
                <c:pt idx="98">
                  <c:v>44404</c:v>
                </c:pt>
                <c:pt idx="99">
                  <c:v>44405</c:v>
                </c:pt>
                <c:pt idx="100">
                  <c:v>44406</c:v>
                </c:pt>
                <c:pt idx="101">
                  <c:v>44407</c:v>
                </c:pt>
                <c:pt idx="102">
                  <c:v>44408</c:v>
                </c:pt>
                <c:pt idx="103">
                  <c:v>44409</c:v>
                </c:pt>
                <c:pt idx="104">
                  <c:v>44410</c:v>
                </c:pt>
                <c:pt idx="105">
                  <c:v>44411</c:v>
                </c:pt>
                <c:pt idx="106">
                  <c:v>44412</c:v>
                </c:pt>
                <c:pt idx="107">
                  <c:v>44413</c:v>
                </c:pt>
                <c:pt idx="108">
                  <c:v>44414</c:v>
                </c:pt>
                <c:pt idx="109">
                  <c:v>44415</c:v>
                </c:pt>
                <c:pt idx="110">
                  <c:v>44416</c:v>
                </c:pt>
                <c:pt idx="111">
                  <c:v>44417</c:v>
                </c:pt>
                <c:pt idx="112">
                  <c:v>44418</c:v>
                </c:pt>
                <c:pt idx="113">
                  <c:v>44419</c:v>
                </c:pt>
                <c:pt idx="114">
                  <c:v>44420</c:v>
                </c:pt>
                <c:pt idx="115">
                  <c:v>44421</c:v>
                </c:pt>
                <c:pt idx="116">
                  <c:v>44422</c:v>
                </c:pt>
                <c:pt idx="117">
                  <c:v>44423</c:v>
                </c:pt>
                <c:pt idx="118">
                  <c:v>44424</c:v>
                </c:pt>
                <c:pt idx="119">
                  <c:v>44425</c:v>
                </c:pt>
                <c:pt idx="120">
                  <c:v>44426</c:v>
                </c:pt>
                <c:pt idx="121">
                  <c:v>44427</c:v>
                </c:pt>
                <c:pt idx="122">
                  <c:v>44428</c:v>
                </c:pt>
                <c:pt idx="123">
                  <c:v>44429</c:v>
                </c:pt>
                <c:pt idx="124">
                  <c:v>44430</c:v>
                </c:pt>
                <c:pt idx="125">
                  <c:v>44431</c:v>
                </c:pt>
                <c:pt idx="126">
                  <c:v>44432</c:v>
                </c:pt>
                <c:pt idx="127">
                  <c:v>44433</c:v>
                </c:pt>
                <c:pt idx="128">
                  <c:v>44434</c:v>
                </c:pt>
                <c:pt idx="129">
                  <c:v>44435</c:v>
                </c:pt>
                <c:pt idx="130">
                  <c:v>44436</c:v>
                </c:pt>
                <c:pt idx="131">
                  <c:v>44437</c:v>
                </c:pt>
                <c:pt idx="132">
                  <c:v>44438</c:v>
                </c:pt>
                <c:pt idx="133">
                  <c:v>44439</c:v>
                </c:pt>
                <c:pt idx="134">
                  <c:v>44440</c:v>
                </c:pt>
                <c:pt idx="135">
                  <c:v>44441</c:v>
                </c:pt>
                <c:pt idx="136">
                  <c:v>44442</c:v>
                </c:pt>
                <c:pt idx="137">
                  <c:v>44443</c:v>
                </c:pt>
                <c:pt idx="138">
                  <c:v>44444</c:v>
                </c:pt>
                <c:pt idx="139">
                  <c:v>44445</c:v>
                </c:pt>
                <c:pt idx="140">
                  <c:v>44446</c:v>
                </c:pt>
                <c:pt idx="141">
                  <c:v>44447</c:v>
                </c:pt>
                <c:pt idx="142">
                  <c:v>44448</c:v>
                </c:pt>
                <c:pt idx="143">
                  <c:v>44449</c:v>
                </c:pt>
                <c:pt idx="144">
                  <c:v>44450</c:v>
                </c:pt>
                <c:pt idx="145">
                  <c:v>44451</c:v>
                </c:pt>
                <c:pt idx="146">
                  <c:v>44452</c:v>
                </c:pt>
                <c:pt idx="147">
                  <c:v>44453</c:v>
                </c:pt>
                <c:pt idx="148">
                  <c:v>44454</c:v>
                </c:pt>
                <c:pt idx="149">
                  <c:v>44455</c:v>
                </c:pt>
                <c:pt idx="150">
                  <c:v>44456</c:v>
                </c:pt>
                <c:pt idx="151">
                  <c:v>44457</c:v>
                </c:pt>
                <c:pt idx="152">
                  <c:v>44458</c:v>
                </c:pt>
                <c:pt idx="153">
                  <c:v>44459</c:v>
                </c:pt>
                <c:pt idx="154">
                  <c:v>44460</c:v>
                </c:pt>
                <c:pt idx="155">
                  <c:v>44461</c:v>
                </c:pt>
                <c:pt idx="156">
                  <c:v>44462</c:v>
                </c:pt>
                <c:pt idx="157">
                  <c:v>44463</c:v>
                </c:pt>
                <c:pt idx="158">
                  <c:v>44464</c:v>
                </c:pt>
                <c:pt idx="159">
                  <c:v>44465</c:v>
                </c:pt>
                <c:pt idx="160">
                  <c:v>44466</c:v>
                </c:pt>
                <c:pt idx="161">
                  <c:v>44467</c:v>
                </c:pt>
                <c:pt idx="162">
                  <c:v>44468</c:v>
                </c:pt>
                <c:pt idx="163">
                  <c:v>44469</c:v>
                </c:pt>
                <c:pt idx="164">
                  <c:v>44470</c:v>
                </c:pt>
                <c:pt idx="165">
                  <c:v>44471</c:v>
                </c:pt>
                <c:pt idx="166">
                  <c:v>44472</c:v>
                </c:pt>
                <c:pt idx="167">
                  <c:v>44473</c:v>
                </c:pt>
                <c:pt idx="168">
                  <c:v>44474</c:v>
                </c:pt>
                <c:pt idx="169">
                  <c:v>44475</c:v>
                </c:pt>
                <c:pt idx="170">
                  <c:v>44476</c:v>
                </c:pt>
                <c:pt idx="171">
                  <c:v>44477</c:v>
                </c:pt>
                <c:pt idx="172">
                  <c:v>44478</c:v>
                </c:pt>
                <c:pt idx="173">
                  <c:v>44479</c:v>
                </c:pt>
                <c:pt idx="174">
                  <c:v>44480</c:v>
                </c:pt>
                <c:pt idx="175">
                  <c:v>44481</c:v>
                </c:pt>
                <c:pt idx="176">
                  <c:v>44482</c:v>
                </c:pt>
                <c:pt idx="177">
                  <c:v>44483</c:v>
                </c:pt>
                <c:pt idx="178">
                  <c:v>44484</c:v>
                </c:pt>
                <c:pt idx="179">
                  <c:v>44485</c:v>
                </c:pt>
                <c:pt idx="180">
                  <c:v>44486</c:v>
                </c:pt>
                <c:pt idx="181">
                  <c:v>44487</c:v>
                </c:pt>
                <c:pt idx="182">
                  <c:v>44488</c:v>
                </c:pt>
                <c:pt idx="183">
                  <c:v>44489</c:v>
                </c:pt>
                <c:pt idx="184">
                  <c:v>44490</c:v>
                </c:pt>
                <c:pt idx="185">
                  <c:v>44491</c:v>
                </c:pt>
                <c:pt idx="186">
                  <c:v>44492</c:v>
                </c:pt>
                <c:pt idx="187">
                  <c:v>44493</c:v>
                </c:pt>
                <c:pt idx="188">
                  <c:v>44494</c:v>
                </c:pt>
                <c:pt idx="189">
                  <c:v>44495</c:v>
                </c:pt>
                <c:pt idx="190">
                  <c:v>44496</c:v>
                </c:pt>
                <c:pt idx="191">
                  <c:v>44497</c:v>
                </c:pt>
                <c:pt idx="192">
                  <c:v>44498</c:v>
                </c:pt>
                <c:pt idx="193">
                  <c:v>44499</c:v>
                </c:pt>
                <c:pt idx="194">
                  <c:v>44500</c:v>
                </c:pt>
                <c:pt idx="195">
                  <c:v>44501</c:v>
                </c:pt>
                <c:pt idx="196">
                  <c:v>44502</c:v>
                </c:pt>
                <c:pt idx="197">
                  <c:v>44503</c:v>
                </c:pt>
                <c:pt idx="198">
                  <c:v>44504</c:v>
                </c:pt>
                <c:pt idx="199">
                  <c:v>44505</c:v>
                </c:pt>
                <c:pt idx="200">
                  <c:v>44506</c:v>
                </c:pt>
                <c:pt idx="201">
                  <c:v>44507</c:v>
                </c:pt>
                <c:pt idx="202">
                  <c:v>44508</c:v>
                </c:pt>
                <c:pt idx="203">
                  <c:v>44509</c:v>
                </c:pt>
                <c:pt idx="204">
                  <c:v>44510</c:v>
                </c:pt>
                <c:pt idx="205">
                  <c:v>44511</c:v>
                </c:pt>
                <c:pt idx="206">
                  <c:v>44512</c:v>
                </c:pt>
                <c:pt idx="207">
                  <c:v>44513</c:v>
                </c:pt>
                <c:pt idx="208">
                  <c:v>44514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44520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44526</c:v>
                </c:pt>
                <c:pt idx="221">
                  <c:v>44527</c:v>
                </c:pt>
                <c:pt idx="222">
                  <c:v>44528</c:v>
                </c:pt>
                <c:pt idx="223">
                  <c:v>44529</c:v>
                </c:pt>
                <c:pt idx="224">
                  <c:v>44530</c:v>
                </c:pt>
                <c:pt idx="225">
                  <c:v>44531</c:v>
                </c:pt>
                <c:pt idx="226">
                  <c:v>44532</c:v>
                </c:pt>
                <c:pt idx="227">
                  <c:v>44533</c:v>
                </c:pt>
                <c:pt idx="228">
                  <c:v>44534</c:v>
                </c:pt>
                <c:pt idx="229">
                  <c:v>44535</c:v>
                </c:pt>
                <c:pt idx="230">
                  <c:v>44536</c:v>
                </c:pt>
                <c:pt idx="231">
                  <c:v>44537</c:v>
                </c:pt>
                <c:pt idx="232">
                  <c:v>44538</c:v>
                </c:pt>
                <c:pt idx="233">
                  <c:v>44539</c:v>
                </c:pt>
                <c:pt idx="234">
                  <c:v>44540</c:v>
                </c:pt>
                <c:pt idx="235">
                  <c:v>44541</c:v>
                </c:pt>
                <c:pt idx="236">
                  <c:v>44542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44548</c:v>
                </c:pt>
                <c:pt idx="243">
                  <c:v>44549</c:v>
                </c:pt>
                <c:pt idx="244">
                  <c:v>44550</c:v>
                </c:pt>
                <c:pt idx="245">
                  <c:v>44551</c:v>
                </c:pt>
                <c:pt idx="246">
                  <c:v>44552</c:v>
                </c:pt>
                <c:pt idx="247">
                  <c:v>44553</c:v>
                </c:pt>
                <c:pt idx="248">
                  <c:v>44554</c:v>
                </c:pt>
                <c:pt idx="249">
                  <c:v>44555</c:v>
                </c:pt>
                <c:pt idx="250">
                  <c:v>44556</c:v>
                </c:pt>
                <c:pt idx="251">
                  <c:v>44557</c:v>
                </c:pt>
                <c:pt idx="252">
                  <c:v>44558</c:v>
                </c:pt>
                <c:pt idx="253">
                  <c:v>44559</c:v>
                </c:pt>
                <c:pt idx="254">
                  <c:v>44560</c:v>
                </c:pt>
                <c:pt idx="255">
                  <c:v>44561</c:v>
                </c:pt>
                <c:pt idx="256">
                  <c:v>44562</c:v>
                </c:pt>
                <c:pt idx="257">
                  <c:v>44563</c:v>
                </c:pt>
                <c:pt idx="258">
                  <c:v>44564</c:v>
                </c:pt>
                <c:pt idx="259">
                  <c:v>44565</c:v>
                </c:pt>
                <c:pt idx="260">
                  <c:v>44566</c:v>
                </c:pt>
                <c:pt idx="261">
                  <c:v>44567</c:v>
                </c:pt>
                <c:pt idx="262">
                  <c:v>44568</c:v>
                </c:pt>
                <c:pt idx="263">
                  <c:v>44569</c:v>
                </c:pt>
                <c:pt idx="264">
                  <c:v>44570</c:v>
                </c:pt>
                <c:pt idx="265">
                  <c:v>44571</c:v>
                </c:pt>
                <c:pt idx="266">
                  <c:v>44572</c:v>
                </c:pt>
                <c:pt idx="267">
                  <c:v>44573</c:v>
                </c:pt>
                <c:pt idx="268">
                  <c:v>44574</c:v>
                </c:pt>
                <c:pt idx="269">
                  <c:v>44575</c:v>
                </c:pt>
                <c:pt idx="270">
                  <c:v>44576</c:v>
                </c:pt>
                <c:pt idx="271">
                  <c:v>44577</c:v>
                </c:pt>
                <c:pt idx="272">
                  <c:v>44578</c:v>
                </c:pt>
                <c:pt idx="273">
                  <c:v>44579</c:v>
                </c:pt>
                <c:pt idx="274">
                  <c:v>44580</c:v>
                </c:pt>
                <c:pt idx="275">
                  <c:v>44581</c:v>
                </c:pt>
                <c:pt idx="276">
                  <c:v>44582</c:v>
                </c:pt>
                <c:pt idx="277">
                  <c:v>44583</c:v>
                </c:pt>
                <c:pt idx="278">
                  <c:v>44584</c:v>
                </c:pt>
                <c:pt idx="279">
                  <c:v>44585</c:v>
                </c:pt>
                <c:pt idx="280">
                  <c:v>44586</c:v>
                </c:pt>
                <c:pt idx="281">
                  <c:v>44587</c:v>
                </c:pt>
                <c:pt idx="282">
                  <c:v>44588</c:v>
                </c:pt>
                <c:pt idx="283">
                  <c:v>44589</c:v>
                </c:pt>
                <c:pt idx="284">
                  <c:v>44590</c:v>
                </c:pt>
                <c:pt idx="285">
                  <c:v>44591</c:v>
                </c:pt>
                <c:pt idx="286">
                  <c:v>44592</c:v>
                </c:pt>
                <c:pt idx="287">
                  <c:v>44593</c:v>
                </c:pt>
                <c:pt idx="288">
                  <c:v>44594</c:v>
                </c:pt>
                <c:pt idx="289">
                  <c:v>44595</c:v>
                </c:pt>
                <c:pt idx="290">
                  <c:v>44596</c:v>
                </c:pt>
                <c:pt idx="291">
                  <c:v>44597</c:v>
                </c:pt>
                <c:pt idx="292">
                  <c:v>44598</c:v>
                </c:pt>
                <c:pt idx="293">
                  <c:v>44599</c:v>
                </c:pt>
                <c:pt idx="294">
                  <c:v>44600</c:v>
                </c:pt>
                <c:pt idx="295">
                  <c:v>44601</c:v>
                </c:pt>
                <c:pt idx="296">
                  <c:v>44602</c:v>
                </c:pt>
                <c:pt idx="297">
                  <c:v>44603</c:v>
                </c:pt>
                <c:pt idx="298">
                  <c:v>44604</c:v>
                </c:pt>
                <c:pt idx="299">
                  <c:v>44605</c:v>
                </c:pt>
                <c:pt idx="300">
                  <c:v>44606</c:v>
                </c:pt>
                <c:pt idx="301">
                  <c:v>44607</c:v>
                </c:pt>
                <c:pt idx="302">
                  <c:v>44608</c:v>
                </c:pt>
                <c:pt idx="303">
                  <c:v>44609</c:v>
                </c:pt>
                <c:pt idx="304">
                  <c:v>44610</c:v>
                </c:pt>
                <c:pt idx="305">
                  <c:v>44611</c:v>
                </c:pt>
                <c:pt idx="306">
                  <c:v>44612</c:v>
                </c:pt>
                <c:pt idx="307">
                  <c:v>44613</c:v>
                </c:pt>
                <c:pt idx="308">
                  <c:v>44614</c:v>
                </c:pt>
                <c:pt idx="309">
                  <c:v>44615</c:v>
                </c:pt>
                <c:pt idx="310">
                  <c:v>44616</c:v>
                </c:pt>
                <c:pt idx="311">
                  <c:v>44617</c:v>
                </c:pt>
                <c:pt idx="312">
                  <c:v>44618</c:v>
                </c:pt>
                <c:pt idx="313">
                  <c:v>44619</c:v>
                </c:pt>
                <c:pt idx="314">
                  <c:v>44620</c:v>
                </c:pt>
                <c:pt idx="315">
                  <c:v>44621</c:v>
                </c:pt>
                <c:pt idx="316">
                  <c:v>44622</c:v>
                </c:pt>
                <c:pt idx="317">
                  <c:v>44623</c:v>
                </c:pt>
                <c:pt idx="318">
                  <c:v>44624</c:v>
                </c:pt>
                <c:pt idx="319">
                  <c:v>44625</c:v>
                </c:pt>
                <c:pt idx="320">
                  <c:v>44626</c:v>
                </c:pt>
                <c:pt idx="321">
                  <c:v>44627</c:v>
                </c:pt>
                <c:pt idx="322">
                  <c:v>44628</c:v>
                </c:pt>
                <c:pt idx="323">
                  <c:v>44629</c:v>
                </c:pt>
                <c:pt idx="324">
                  <c:v>44630</c:v>
                </c:pt>
                <c:pt idx="325">
                  <c:v>44631</c:v>
                </c:pt>
                <c:pt idx="326">
                  <c:v>44632</c:v>
                </c:pt>
                <c:pt idx="327">
                  <c:v>44633</c:v>
                </c:pt>
                <c:pt idx="328">
                  <c:v>44634</c:v>
                </c:pt>
                <c:pt idx="329">
                  <c:v>44635</c:v>
                </c:pt>
                <c:pt idx="330">
                  <c:v>44636</c:v>
                </c:pt>
                <c:pt idx="331">
                  <c:v>44637</c:v>
                </c:pt>
                <c:pt idx="332">
                  <c:v>44638</c:v>
                </c:pt>
                <c:pt idx="333">
                  <c:v>44639</c:v>
                </c:pt>
                <c:pt idx="334">
                  <c:v>44640</c:v>
                </c:pt>
                <c:pt idx="335">
                  <c:v>44641</c:v>
                </c:pt>
                <c:pt idx="336">
                  <c:v>44642</c:v>
                </c:pt>
                <c:pt idx="337">
                  <c:v>44643</c:v>
                </c:pt>
                <c:pt idx="338">
                  <c:v>44644</c:v>
                </c:pt>
                <c:pt idx="339">
                  <c:v>44645</c:v>
                </c:pt>
                <c:pt idx="340">
                  <c:v>44646</c:v>
                </c:pt>
                <c:pt idx="341">
                  <c:v>44647</c:v>
                </c:pt>
                <c:pt idx="342">
                  <c:v>44648</c:v>
                </c:pt>
                <c:pt idx="343">
                  <c:v>44649</c:v>
                </c:pt>
                <c:pt idx="344">
                  <c:v>44650</c:v>
                </c:pt>
                <c:pt idx="345">
                  <c:v>44651</c:v>
                </c:pt>
                <c:pt idx="346">
                  <c:v>44652</c:v>
                </c:pt>
                <c:pt idx="347">
                  <c:v>44653</c:v>
                </c:pt>
                <c:pt idx="348">
                  <c:v>44654</c:v>
                </c:pt>
                <c:pt idx="349">
                  <c:v>44655</c:v>
                </c:pt>
                <c:pt idx="350">
                  <c:v>44656</c:v>
                </c:pt>
                <c:pt idx="351">
                  <c:v>44657</c:v>
                </c:pt>
                <c:pt idx="352">
                  <c:v>44658</c:v>
                </c:pt>
                <c:pt idx="353">
                  <c:v>44659</c:v>
                </c:pt>
                <c:pt idx="354">
                  <c:v>44660</c:v>
                </c:pt>
                <c:pt idx="355">
                  <c:v>44661</c:v>
                </c:pt>
                <c:pt idx="356">
                  <c:v>44662</c:v>
                </c:pt>
                <c:pt idx="357">
                  <c:v>44663</c:v>
                </c:pt>
                <c:pt idx="358">
                  <c:v>44664</c:v>
                </c:pt>
                <c:pt idx="359">
                  <c:v>44665</c:v>
                </c:pt>
                <c:pt idx="360">
                  <c:v>44666</c:v>
                </c:pt>
                <c:pt idx="361">
                  <c:v>44667</c:v>
                </c:pt>
                <c:pt idx="362">
                  <c:v>44668</c:v>
                </c:pt>
                <c:pt idx="363">
                  <c:v>44669</c:v>
                </c:pt>
                <c:pt idx="364">
                  <c:v>44670</c:v>
                </c:pt>
                <c:pt idx="365">
                  <c:v>44671</c:v>
                </c:pt>
                <c:pt idx="366">
                  <c:v>44672</c:v>
                </c:pt>
                <c:pt idx="367">
                  <c:v>44673</c:v>
                </c:pt>
                <c:pt idx="368">
                  <c:v>44674</c:v>
                </c:pt>
                <c:pt idx="369">
                  <c:v>44675</c:v>
                </c:pt>
                <c:pt idx="370">
                  <c:v>44676</c:v>
                </c:pt>
                <c:pt idx="371">
                  <c:v>44677</c:v>
                </c:pt>
                <c:pt idx="372">
                  <c:v>44678</c:v>
                </c:pt>
                <c:pt idx="373">
                  <c:v>44679</c:v>
                </c:pt>
                <c:pt idx="374">
                  <c:v>44680</c:v>
                </c:pt>
                <c:pt idx="375">
                  <c:v>44681</c:v>
                </c:pt>
                <c:pt idx="376">
                  <c:v>44682</c:v>
                </c:pt>
                <c:pt idx="377">
                  <c:v>44683</c:v>
                </c:pt>
                <c:pt idx="378">
                  <c:v>44684</c:v>
                </c:pt>
                <c:pt idx="379">
                  <c:v>44685</c:v>
                </c:pt>
                <c:pt idx="380">
                  <c:v>44686</c:v>
                </c:pt>
                <c:pt idx="381">
                  <c:v>44687</c:v>
                </c:pt>
                <c:pt idx="382">
                  <c:v>44688</c:v>
                </c:pt>
                <c:pt idx="383">
                  <c:v>44689</c:v>
                </c:pt>
                <c:pt idx="384">
                  <c:v>44690</c:v>
                </c:pt>
                <c:pt idx="385">
                  <c:v>44691</c:v>
                </c:pt>
                <c:pt idx="386">
                  <c:v>44692</c:v>
                </c:pt>
                <c:pt idx="387">
                  <c:v>44693</c:v>
                </c:pt>
                <c:pt idx="388">
                  <c:v>44694</c:v>
                </c:pt>
                <c:pt idx="389">
                  <c:v>44695</c:v>
                </c:pt>
                <c:pt idx="390">
                  <c:v>44696</c:v>
                </c:pt>
                <c:pt idx="391">
                  <c:v>44697</c:v>
                </c:pt>
                <c:pt idx="392">
                  <c:v>44698</c:v>
                </c:pt>
                <c:pt idx="393">
                  <c:v>44699</c:v>
                </c:pt>
                <c:pt idx="394">
                  <c:v>44700</c:v>
                </c:pt>
                <c:pt idx="395">
                  <c:v>44701</c:v>
                </c:pt>
                <c:pt idx="396">
                  <c:v>44702</c:v>
                </c:pt>
                <c:pt idx="397">
                  <c:v>44703</c:v>
                </c:pt>
                <c:pt idx="398">
                  <c:v>44704</c:v>
                </c:pt>
                <c:pt idx="399">
                  <c:v>44705</c:v>
                </c:pt>
                <c:pt idx="400">
                  <c:v>44706</c:v>
                </c:pt>
                <c:pt idx="401">
                  <c:v>44707</c:v>
                </c:pt>
                <c:pt idx="402">
                  <c:v>44708</c:v>
                </c:pt>
                <c:pt idx="403">
                  <c:v>44709</c:v>
                </c:pt>
                <c:pt idx="404">
                  <c:v>44710</c:v>
                </c:pt>
                <c:pt idx="405">
                  <c:v>44711</c:v>
                </c:pt>
                <c:pt idx="406">
                  <c:v>44712</c:v>
                </c:pt>
                <c:pt idx="407">
                  <c:v>44713</c:v>
                </c:pt>
                <c:pt idx="408">
                  <c:v>44714</c:v>
                </c:pt>
                <c:pt idx="409">
                  <c:v>44715</c:v>
                </c:pt>
                <c:pt idx="410">
                  <c:v>44716</c:v>
                </c:pt>
                <c:pt idx="411">
                  <c:v>44717</c:v>
                </c:pt>
                <c:pt idx="412">
                  <c:v>44718</c:v>
                </c:pt>
                <c:pt idx="413">
                  <c:v>44719</c:v>
                </c:pt>
                <c:pt idx="414">
                  <c:v>44720</c:v>
                </c:pt>
                <c:pt idx="415">
                  <c:v>44721</c:v>
                </c:pt>
                <c:pt idx="416">
                  <c:v>44722</c:v>
                </c:pt>
                <c:pt idx="417">
                  <c:v>44723</c:v>
                </c:pt>
                <c:pt idx="418">
                  <c:v>44724</c:v>
                </c:pt>
                <c:pt idx="419">
                  <c:v>44725</c:v>
                </c:pt>
                <c:pt idx="420">
                  <c:v>44726</c:v>
                </c:pt>
                <c:pt idx="421">
                  <c:v>44727</c:v>
                </c:pt>
                <c:pt idx="422">
                  <c:v>44728</c:v>
                </c:pt>
                <c:pt idx="423">
                  <c:v>44729</c:v>
                </c:pt>
                <c:pt idx="424">
                  <c:v>44730</c:v>
                </c:pt>
                <c:pt idx="425">
                  <c:v>44731</c:v>
                </c:pt>
                <c:pt idx="426">
                  <c:v>44732</c:v>
                </c:pt>
                <c:pt idx="427">
                  <c:v>44733</c:v>
                </c:pt>
                <c:pt idx="428">
                  <c:v>44734</c:v>
                </c:pt>
                <c:pt idx="429">
                  <c:v>44735</c:v>
                </c:pt>
                <c:pt idx="430">
                  <c:v>44736</c:v>
                </c:pt>
                <c:pt idx="431">
                  <c:v>44737</c:v>
                </c:pt>
                <c:pt idx="432">
                  <c:v>44738</c:v>
                </c:pt>
                <c:pt idx="433">
                  <c:v>44739</c:v>
                </c:pt>
                <c:pt idx="434">
                  <c:v>44740</c:v>
                </c:pt>
                <c:pt idx="435">
                  <c:v>44741</c:v>
                </c:pt>
                <c:pt idx="436">
                  <c:v>44742</c:v>
                </c:pt>
                <c:pt idx="437">
                  <c:v>44743</c:v>
                </c:pt>
                <c:pt idx="438">
                  <c:v>44744</c:v>
                </c:pt>
                <c:pt idx="439">
                  <c:v>44745</c:v>
                </c:pt>
                <c:pt idx="440">
                  <c:v>44746</c:v>
                </c:pt>
                <c:pt idx="441">
                  <c:v>44747</c:v>
                </c:pt>
                <c:pt idx="442">
                  <c:v>44748</c:v>
                </c:pt>
                <c:pt idx="443">
                  <c:v>44749</c:v>
                </c:pt>
                <c:pt idx="444">
                  <c:v>44750</c:v>
                </c:pt>
                <c:pt idx="445">
                  <c:v>44751</c:v>
                </c:pt>
                <c:pt idx="446">
                  <c:v>44752</c:v>
                </c:pt>
                <c:pt idx="447">
                  <c:v>44753</c:v>
                </c:pt>
              </c:numCache>
            </c:numRef>
          </c:cat>
          <c:val>
            <c:numRef>
              <c:f>'グラフ用 (4)'!$DH$6:$UM$6</c:f>
              <c:numCache>
                <c:formatCode>0.00</c:formatCode>
                <c:ptCount val="448"/>
                <c:pt idx="0">
                  <c:v>1.7689084123569068</c:v>
                </c:pt>
                <c:pt idx="1">
                  <c:v>1.511213167669653</c:v>
                </c:pt>
                <c:pt idx="2">
                  <c:v>1.4085378776839268</c:v>
                </c:pt>
                <c:pt idx="3">
                  <c:v>1.5970333498730458</c:v>
                </c:pt>
                <c:pt idx="4">
                  <c:v>1.5061140296207116</c:v>
                </c:pt>
                <c:pt idx="5">
                  <c:v>1.4520733272838138</c:v>
                </c:pt>
                <c:pt idx="6">
                  <c:v>1.4875111108523589</c:v>
                </c:pt>
                <c:pt idx="7">
                  <c:v>1.6552935381481568</c:v>
                </c:pt>
                <c:pt idx="8">
                  <c:v>1.8225155772803634</c:v>
                </c:pt>
                <c:pt idx="9">
                  <c:v>1.9762453566474336</c:v>
                </c:pt>
                <c:pt idx="10">
                  <c:v>1.7298581220924616</c:v>
                </c:pt>
                <c:pt idx="11">
                  <c:v>1.8282423781077854</c:v>
                </c:pt>
                <c:pt idx="12">
                  <c:v>1.9008156249853387</c:v>
                </c:pt>
                <c:pt idx="13">
                  <c:v>1.7428178603337994</c:v>
                </c:pt>
                <c:pt idx="14">
                  <c:v>1.5157609084487014</c:v>
                </c:pt>
                <c:pt idx="15">
                  <c:v>1.2785003527762109</c:v>
                </c:pt>
                <c:pt idx="16">
                  <c:v>1.165097676350199</c:v>
                </c:pt>
                <c:pt idx="17">
                  <c:v>1.1427199735132278</c:v>
                </c:pt>
                <c:pt idx="18">
                  <c:v>1.0111359673261664</c:v>
                </c:pt>
                <c:pt idx="19">
                  <c:v>0.93004155249746623</c:v>
                </c:pt>
                <c:pt idx="20">
                  <c:v>0.90149441138042308</c:v>
                </c:pt>
                <c:pt idx="21">
                  <c:v>0.94520559335061916</c:v>
                </c:pt>
                <c:pt idx="22">
                  <c:v>1.0890593173707837</c:v>
                </c:pt>
                <c:pt idx="23">
                  <c:v>1.0210755566764822</c:v>
                </c:pt>
                <c:pt idx="24">
                  <c:v>1.057546197561398</c:v>
                </c:pt>
                <c:pt idx="25">
                  <c:v>1.0381723050474621</c:v>
                </c:pt>
                <c:pt idx="26">
                  <c:v>0.95043053823791512</c:v>
                </c:pt>
                <c:pt idx="27">
                  <c:v>0.97757756327339085</c:v>
                </c:pt>
                <c:pt idx="28">
                  <c:v>0.88536843030985546</c:v>
                </c:pt>
                <c:pt idx="29">
                  <c:v>0.7503191293722512</c:v>
                </c:pt>
                <c:pt idx="30">
                  <c:v>0.86250127384500741</c:v>
                </c:pt>
                <c:pt idx="31">
                  <c:v>0.7740126932205007</c:v>
                </c:pt>
                <c:pt idx="32">
                  <c:v>0.81566513338496671</c:v>
                </c:pt>
                <c:pt idx="33">
                  <c:v>0.90446137427133844</c:v>
                </c:pt>
                <c:pt idx="34">
                  <c:v>0.85757127364681773</c:v>
                </c:pt>
                <c:pt idx="35">
                  <c:v>0.9098485513472695</c:v>
                </c:pt>
                <c:pt idx="36">
                  <c:v>0.95719758436278457</c:v>
                </c:pt>
                <c:pt idx="37">
                  <c:v>0.79528957958104163</c:v>
                </c:pt>
                <c:pt idx="38">
                  <c:v>0.81044560565683965</c:v>
                </c:pt>
                <c:pt idx="39">
                  <c:v>0.75114323712160358</c:v>
                </c:pt>
                <c:pt idx="40">
                  <c:v>0.69739929855763727</c:v>
                </c:pt>
                <c:pt idx="41">
                  <c:v>0.73513429444910994</c:v>
                </c:pt>
                <c:pt idx="42">
                  <c:v>0.76468263361235822</c:v>
                </c:pt>
                <c:pt idx="43">
                  <c:v>0.82036354065958006</c:v>
                </c:pt>
                <c:pt idx="44">
                  <c:v>0.89313534576621822</c:v>
                </c:pt>
                <c:pt idx="45">
                  <c:v>0.97164276206872702</c:v>
                </c:pt>
                <c:pt idx="46">
                  <c:v>1.0308665142981632</c:v>
                </c:pt>
                <c:pt idx="47">
                  <c:v>1.0222230905715044</c:v>
                </c:pt>
                <c:pt idx="48">
                  <c:v>0.94443032625396395</c:v>
                </c:pt>
                <c:pt idx="49">
                  <c:v>0.80281423671534902</c:v>
                </c:pt>
                <c:pt idx="50">
                  <c:v>0.65714694969216747</c:v>
                </c:pt>
                <c:pt idx="51">
                  <c:v>0.65848751919083848</c:v>
                </c:pt>
                <c:pt idx="52">
                  <c:v>0.52983630144258964</c:v>
                </c:pt>
                <c:pt idx="53">
                  <c:v>0.52228064240092931</c:v>
                </c:pt>
                <c:pt idx="54">
                  <c:v>0.48550189902745522</c:v>
                </c:pt>
                <c:pt idx="55">
                  <c:v>0.47242657258050985</c:v>
                </c:pt>
                <c:pt idx="56">
                  <c:v>0.46274537158707368</c:v>
                </c:pt>
                <c:pt idx="57">
                  <c:v>0.44806937130371916</c:v>
                </c:pt>
                <c:pt idx="58">
                  <c:v>0.32254443789337789</c:v>
                </c:pt>
                <c:pt idx="59">
                  <c:v>0.45624603554740056</c:v>
                </c:pt>
                <c:pt idx="60">
                  <c:v>0.43354261614037903</c:v>
                </c:pt>
                <c:pt idx="61">
                  <c:v>0.49629125170217991</c:v>
                </c:pt>
                <c:pt idx="62">
                  <c:v>0.40867678512182437</c:v>
                </c:pt>
                <c:pt idx="63">
                  <c:v>0.58367647532318789</c:v>
                </c:pt>
                <c:pt idx="64">
                  <c:v>0.70695285605362357</c:v>
                </c:pt>
                <c:pt idx="65">
                  <c:v>1</c:v>
                </c:pt>
                <c:pt idx="66">
                  <c:v>0.92750461276241769</c:v>
                </c:pt>
                <c:pt idx="67">
                  <c:v>1.1541177635824627</c:v>
                </c:pt>
                <c:pt idx="68">
                  <c:v>1.3003852376630898</c:v>
                </c:pt>
                <c:pt idx="69">
                  <c:v>1.9241674485167519</c:v>
                </c:pt>
                <c:pt idx="70">
                  <c:v>1.5667543480178068</c:v>
                </c:pt>
                <c:pt idx="71">
                  <c:v>1.7132778898554877</c:v>
                </c:pt>
                <c:pt idx="72">
                  <c:v>1.6406707120152757</c:v>
                </c:pt>
                <c:pt idx="73">
                  <c:v>1.3003852376630898</c:v>
                </c:pt>
                <c:pt idx="74">
                  <c:v>0.93418695030169641</c:v>
                </c:pt>
                <c:pt idx="75">
                  <c:v>0.70695285605362357</c:v>
                </c:pt>
                <c:pt idx="76">
                  <c:v>0.51970528904376379</c:v>
                </c:pt>
                <c:pt idx="77">
                  <c:v>0.31676392175331575</c:v>
                </c:pt>
                <c:pt idx="78">
                  <c:v>0.13216239899358989</c:v>
                </c:pt>
                <c:pt idx="79">
                  <c:v>0.22643091606597668</c:v>
                </c:pt>
                <c:pt idx="80">
                  <c:v>0.43089259220410914</c:v>
                </c:pt>
                <c:pt idx="81">
                  <c:v>0.77509644121060139</c:v>
                </c:pt>
                <c:pt idx="82">
                  <c:v>1</c:v>
                </c:pt>
                <c:pt idx="83">
                  <c:v>1.3359169825354342</c:v>
                </c:pt>
                <c:pt idx="84">
                  <c:v>2.3631147886173847</c:v>
                </c:pt>
                <c:pt idx="85">
                  <c:v>5.1794746792312116</c:v>
                </c:pt>
                <c:pt idx="86">
                  <c:v>3.3793291340401033</c:v>
                </c:pt>
                <c:pt idx="87">
                  <c:v>2.0597241782229356</c:v>
                </c:pt>
                <c:pt idx="88">
                  <c:v>1.100076327639671</c:v>
                </c:pt>
                <c:pt idx="89">
                  <c:v>1</c:v>
                </c:pt>
                <c:pt idx="90">
                  <c:v>0.91931105773589139</c:v>
                </c:pt>
                <c:pt idx="91">
                  <c:v>1.2061133063006686</c:v>
                </c:pt>
                <c:pt idx="92">
                  <c:v>1.6406707120152757</c:v>
                </c:pt>
                <c:pt idx="93">
                  <c:v>1.7458754362795732</c:v>
                </c:pt>
                <c:pt idx="94">
                  <c:v>1.8991128428057535</c:v>
                </c:pt>
                <c:pt idx="95">
                  <c:v>2.5705279717154044</c:v>
                </c:pt>
                <c:pt idx="96">
                  <c:v>3.2130996340062925</c:v>
                </c:pt>
                <c:pt idx="97">
                  <c:v>3.434011971496973</c:v>
                </c:pt>
                <c:pt idx="98">
                  <c:v>2.542217916066098</c:v>
                </c:pt>
                <c:pt idx="99">
                  <c:v>1.9788347770194163</c:v>
                </c:pt>
                <c:pt idx="100">
                  <c:v>1.8781326010025219</c:v>
                </c:pt>
                <c:pt idx="101">
                  <c:v>1.893527212926317</c:v>
                </c:pt>
                <c:pt idx="102">
                  <c:v>1.9788347770194163</c:v>
                </c:pt>
                <c:pt idx="103">
                  <c:v>1.6691552594935368</c:v>
                </c:pt>
                <c:pt idx="104">
                  <c:v>1.9909008785136666</c:v>
                </c:pt>
                <c:pt idx="105">
                  <c:v>2.3207639632066615</c:v>
                </c:pt>
                <c:pt idx="106">
                  <c:v>2.4947517195568549</c:v>
                </c:pt>
                <c:pt idx="107">
                  <c:v>2.6668915119384202</c:v>
                </c:pt>
                <c:pt idx="108">
                  <c:v>2.6332807486864542</c:v>
                </c:pt>
                <c:pt idx="109">
                  <c:v>2.6236656834856218</c:v>
                </c:pt>
                <c:pt idx="110">
                  <c:v>2.731738774611419</c:v>
                </c:pt>
                <c:pt idx="111">
                  <c:v>2.3229248236573965</c:v>
                </c:pt>
                <c:pt idx="112">
                  <c:v>2.0973113781489614</c:v>
                </c:pt>
                <c:pt idx="113">
                  <c:v>2.0618694264768682</c:v>
                </c:pt>
                <c:pt idx="114">
                  <c:v>1.9540835612592178</c:v>
                </c:pt>
                <c:pt idx="115">
                  <c:v>1.9647992245553214</c:v>
                </c:pt>
                <c:pt idx="116">
                  <c:v>1.9086174303456336</c:v>
                </c:pt>
                <c:pt idx="117">
                  <c:v>1.8944233111558417</c:v>
                </c:pt>
                <c:pt idx="118">
                  <c:v>1.8433084092544554</c:v>
                </c:pt>
                <c:pt idx="119">
                  <c:v>1.7497707422384874</c:v>
                </c:pt>
                <c:pt idx="120">
                  <c:v>1.5752923024960301</c:v>
                </c:pt>
                <c:pt idx="121">
                  <c:v>1.4456066910974725</c:v>
                </c:pt>
                <c:pt idx="122">
                  <c:v>1.3180102865429328</c:v>
                </c:pt>
                <c:pt idx="123">
                  <c:v>1.1889624643973973</c:v>
                </c:pt>
                <c:pt idx="124">
                  <c:v>1.0480693845748317</c:v>
                </c:pt>
                <c:pt idx="125">
                  <c:v>0.96338345567124961</c:v>
                </c:pt>
                <c:pt idx="126">
                  <c:v>0.85313952921878333</c:v>
                </c:pt>
                <c:pt idx="127">
                  <c:v>0.79844828380356003</c:v>
                </c:pt>
                <c:pt idx="128">
                  <c:v>0.72604416768608993</c:v>
                </c:pt>
                <c:pt idx="129">
                  <c:v>0.69768814584445693</c:v>
                </c:pt>
                <c:pt idx="130">
                  <c:v>0.66633091486357776</c:v>
                </c:pt>
                <c:pt idx="131">
                  <c:v>0.65735648574058159</c:v>
                </c:pt>
                <c:pt idx="132">
                  <c:v>0.6326731308433734</c:v>
                </c:pt>
                <c:pt idx="133">
                  <c:v>0.65239135724752484</c:v>
                </c:pt>
                <c:pt idx="134">
                  <c:v>0.66966063062496395</c:v>
                </c:pt>
                <c:pt idx="135">
                  <c:v>0.73526333782368181</c:v>
                </c:pt>
                <c:pt idx="136">
                  <c:v>0.73389316550786177</c:v>
                </c:pt>
                <c:pt idx="137">
                  <c:v>0.72752149003115596</c:v>
                </c:pt>
                <c:pt idx="138">
                  <c:v>0.72096660826443837</c:v>
                </c:pt>
                <c:pt idx="139">
                  <c:v>0.72473872295508013</c:v>
                </c:pt>
                <c:pt idx="140">
                  <c:v>0.74349854818595651</c:v>
                </c:pt>
                <c:pt idx="141">
                  <c:v>0.75052875158668231</c:v>
                </c:pt>
                <c:pt idx="142">
                  <c:v>0.7060220832710099</c:v>
                </c:pt>
                <c:pt idx="143">
                  <c:v>0.7287454871864868</c:v>
                </c:pt>
                <c:pt idx="144">
                  <c:v>0.76171488540410037</c:v>
                </c:pt>
                <c:pt idx="145">
                  <c:v>0.74854950799570052</c:v>
                </c:pt>
                <c:pt idx="146">
                  <c:v>0.80074241580672578</c:v>
                </c:pt>
                <c:pt idx="147">
                  <c:v>0.73801717757504981</c:v>
                </c:pt>
                <c:pt idx="148">
                  <c:v>0.68019610398099539</c:v>
                </c:pt>
                <c:pt idx="149">
                  <c:v>0.66762797388977646</c:v>
                </c:pt>
                <c:pt idx="150">
                  <c:v>0.59516484717459239</c:v>
                </c:pt>
                <c:pt idx="151">
                  <c:v>0.51178280390537212</c:v>
                </c:pt>
                <c:pt idx="152">
                  <c:v>0.51970528904376379</c:v>
                </c:pt>
                <c:pt idx="153">
                  <c:v>0.37776555877690143</c:v>
                </c:pt>
                <c:pt idx="154">
                  <c:v>0.36713821206412367</c:v>
                </c:pt>
                <c:pt idx="155">
                  <c:v>0.32672582734766703</c:v>
                </c:pt>
                <c:pt idx="156">
                  <c:v>0.27246700792281459</c:v>
                </c:pt>
                <c:pt idx="157">
                  <c:v>0.26104026305506312</c:v>
                </c:pt>
                <c:pt idx="158">
                  <c:v>0.33620297243313413</c:v>
                </c:pt>
                <c:pt idx="159">
                  <c:v>0.35877480364912734</c:v>
                </c:pt>
                <c:pt idx="160">
                  <c:v>0.47421066287720787</c:v>
                </c:pt>
                <c:pt idx="161">
                  <c:v>0.51970528904376379</c:v>
                </c:pt>
                <c:pt idx="162">
                  <c:v>0.69928518202433876</c:v>
                </c:pt>
                <c:pt idx="163">
                  <c:v>0.87243421479922889</c:v>
                </c:pt>
                <c:pt idx="164">
                  <c:v>0.95999477383484844</c:v>
                </c:pt>
                <c:pt idx="165">
                  <c:v>0.73513429444910994</c:v>
                </c:pt>
                <c:pt idx="166">
                  <c:v>0.69428312154705041</c:v>
                </c:pt>
                <c:pt idx="167">
                  <c:v>0.80402111341671834</c:v>
                </c:pt>
                <c:pt idx="168">
                  <c:v>0.91931105773589139</c:v>
                </c:pt>
                <c:pt idx="169">
                  <c:v>0.77509644121060139</c:v>
                </c:pt>
                <c:pt idx="170">
                  <c:v>0.80402111341671834</c:v>
                </c:pt>
                <c:pt idx="171">
                  <c:v>0.87050404985055652</c:v>
                </c:pt>
                <c:pt idx="172">
                  <c:v>1.0543603353336115</c:v>
                </c:pt>
                <c:pt idx="173">
                  <c:v>1.1727931963588538</c:v>
                </c:pt>
                <c:pt idx="174">
                  <c:v>0.84176145539384106</c:v>
                </c:pt>
                <c:pt idx="175">
                  <c:v>0.86216049893998248</c:v>
                </c:pt>
                <c:pt idx="176">
                  <c:v>0.94844235550988232</c:v>
                </c:pt>
                <c:pt idx="177">
                  <c:v>0.89573772324727619</c:v>
                </c:pt>
                <c:pt idx="178">
                  <c:v>0.94844235550988232</c:v>
                </c:pt>
                <c:pt idx="179">
                  <c:v>0.94844235550988232</c:v>
                </c:pt>
                <c:pt idx="180">
                  <c:v>0.80128448353293302</c:v>
                </c:pt>
                <c:pt idx="181">
                  <c:v>0.86646270558727878</c:v>
                </c:pt>
                <c:pt idx="182">
                  <c:v>0.43089259220410914</c:v>
                </c:pt>
                <c:pt idx="183">
                  <c:v>0.26263197669618493</c:v>
                </c:pt>
                <c:pt idx="184">
                  <c:v>0.37149857228423711</c:v>
                </c:pt>
                <c:pt idx="185">
                  <c:v>0.50534790049840927</c:v>
                </c:pt>
                <c:pt idx="186">
                  <c:v>0.43089259220410914</c:v>
                </c:pt>
                <c:pt idx="187">
                  <c:v>0.48550189902745533</c:v>
                </c:pt>
                <c:pt idx="188">
                  <c:v>0.56032636592060525</c:v>
                </c:pt>
                <c:pt idx="189">
                  <c:v>1</c:v>
                </c:pt>
                <c:pt idx="190">
                  <c:v>1.6406707120152757</c:v>
                </c:pt>
                <c:pt idx="191">
                  <c:v>1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0.37149857228423711</c:v>
                </c:pt>
                <c:pt idx="196">
                  <c:v>0.37149857228423711</c:v>
                </c:pt>
                <c:pt idx="197">
                  <c:v>0.37149857228423711</c:v>
                </c:pt>
                <c:pt idx="198">
                  <c:v>0.45624603554740051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2.9280626645503038</c:v>
                </c:pt>
                <c:pt idx="245">
                  <c:v>1.6406707120152757</c:v>
                </c:pt>
                <c:pt idx="246">
                  <c:v>1.5217296534183684</c:v>
                </c:pt>
                <c:pt idx="247">
                  <c:v>1.5217296534183684</c:v>
                </c:pt>
                <c:pt idx="248">
                  <c:v>1.3359169825354342</c:v>
                </c:pt>
                <c:pt idx="249">
                  <c:v>0.90902783277375365</c:v>
                </c:pt>
                <c:pt idx="250">
                  <c:v>1</c:v>
                </c:pt>
                <c:pt idx="251">
                  <c:v>0.65714694969216747</c:v>
                </c:pt>
                <c:pt idx="252">
                  <c:v>0.71482545995977664</c:v>
                </c:pt>
                <c:pt idx="253">
                  <c:v>0.56032636592060525</c:v>
                </c:pt>
                <c:pt idx="254">
                  <c:v>0.56032636592060525</c:v>
                </c:pt>
                <c:pt idx="255">
                  <c:v>0.74854950799570052</c:v>
                </c:pt>
                <c:pt idx="256">
                  <c:v>1.266419817374981</c:v>
                </c:pt>
                <c:pt idx="257">
                  <c:v>1.3687381066422017</c:v>
                </c:pt>
                <c:pt idx="258">
                  <c:v>1.7292575852171714</c:v>
                </c:pt>
                <c:pt idx="259">
                  <c:v>2.1079886080163912</c:v>
                </c:pt>
                <c:pt idx="260">
                  <c:v>2.8165873170719098</c:v>
                </c:pt>
                <c:pt idx="261">
                  <c:v>3.417010338152934</c:v>
                </c:pt>
                <c:pt idx="262">
                  <c:v>3.326932132830851</c:v>
                </c:pt>
                <c:pt idx="263">
                  <c:v>2.6566826467666655</c:v>
                </c:pt>
                <c:pt idx="264">
                  <c:v>2.4456194884218192</c:v>
                </c:pt>
                <c:pt idx="265">
                  <c:v>2.2975102480237539</c:v>
                </c:pt>
                <c:pt idx="266">
                  <c:v>1.920079099924517</c:v>
                </c:pt>
                <c:pt idx="267">
                  <c:v>1.5322817518750271</c:v>
                </c:pt>
                <c:pt idx="268">
                  <c:v>1.2324061171223972</c:v>
                </c:pt>
                <c:pt idx="269">
                  <c:v>1.1177540772838668</c:v>
                </c:pt>
                <c:pt idx="270">
                  <c:v>1.0726274386167858</c:v>
                </c:pt>
                <c:pt idx="271">
                  <c:v>1.0581071510783686</c:v>
                </c:pt>
                <c:pt idx="272">
                  <c:v>1.0649536275836082</c:v>
                </c:pt>
                <c:pt idx="273">
                  <c:v>1.0921298814849063</c:v>
                </c:pt>
                <c:pt idx="274">
                  <c:v>1.1459168044550536</c:v>
                </c:pt>
                <c:pt idx="275">
                  <c:v>1.231079337541602</c:v>
                </c:pt>
                <c:pt idx="276">
                  <c:v>1.3122031407026473</c:v>
                </c:pt>
                <c:pt idx="277">
                  <c:v>1.3472543653753686</c:v>
                </c:pt>
                <c:pt idx="278">
                  <c:v>1.3708772965863141</c:v>
                </c:pt>
                <c:pt idx="279">
                  <c:v>1.3621726679842527</c:v>
                </c:pt>
                <c:pt idx="280">
                  <c:v>1.3428652949142925</c:v>
                </c:pt>
                <c:pt idx="281">
                  <c:v>1.3076138735844911</c:v>
                </c:pt>
                <c:pt idx="282">
                  <c:v>1.2607027830822195</c:v>
                </c:pt>
                <c:pt idx="283">
                  <c:v>1.1902438830146058</c:v>
                </c:pt>
                <c:pt idx="284">
                  <c:v>1.1425218418366987</c:v>
                </c:pt>
                <c:pt idx="285">
                  <c:v>1.099323783576216</c:v>
                </c:pt>
                <c:pt idx="286">
                  <c:v>1.05011921172</c:v>
                </c:pt>
                <c:pt idx="287">
                  <c:v>1.0207608520577551</c:v>
                </c:pt>
                <c:pt idx="288">
                  <c:v>0.99739507054144561</c:v>
                </c:pt>
                <c:pt idx="289">
                  <c:v>0.99242287640789251</c:v>
                </c:pt>
                <c:pt idx="290">
                  <c:v>1.0014094458929768</c:v>
                </c:pt>
                <c:pt idx="291">
                  <c:v>1.0073082205288917</c:v>
                </c:pt>
                <c:pt idx="292">
                  <c:v>1.0188629201499195</c:v>
                </c:pt>
                <c:pt idx="293">
                  <c:v>1.0298798807793377</c:v>
                </c:pt>
                <c:pt idx="294">
                  <c:v>1.023411990825345</c:v>
                </c:pt>
                <c:pt idx="295">
                  <c:v>1.0118758992749732</c:v>
                </c:pt>
                <c:pt idx="296">
                  <c:v>0.99032550254044549</c:v>
                </c:pt>
                <c:pt idx="297">
                  <c:v>0.96639787307686531</c:v>
                </c:pt>
                <c:pt idx="298">
                  <c:v>0.93570802676115938</c:v>
                </c:pt>
                <c:pt idx="299">
                  <c:v>0.92205581298801675</c:v>
                </c:pt>
                <c:pt idx="300">
                  <c:v>0.91721258743624645</c:v>
                </c:pt>
                <c:pt idx="301">
                  <c:v>0.91576524403118009</c:v>
                </c:pt>
                <c:pt idx="302">
                  <c:v>0.92309403784181754</c:v>
                </c:pt>
                <c:pt idx="303">
                  <c:v>0.93653471571044544</c:v>
                </c:pt>
                <c:pt idx="304">
                  <c:v>0.95878426768649516</c:v>
                </c:pt>
                <c:pt idx="305">
                  <c:v>0.99348467378773153</c:v>
                </c:pt>
                <c:pt idx="306">
                  <c:v>0.98095879783294104</c:v>
                </c:pt>
                <c:pt idx="307">
                  <c:v>0.97369561188855025</c:v>
                </c:pt>
                <c:pt idx="308">
                  <c:v>0.96682850565763079</c:v>
                </c:pt>
                <c:pt idx="309">
                  <c:v>0.96524742843636191</c:v>
                </c:pt>
                <c:pt idx="310">
                  <c:v>0.97201489580837797</c:v>
                </c:pt>
                <c:pt idx="311">
                  <c:v>0.96321504071240127</c:v>
                </c:pt>
                <c:pt idx="312">
                  <c:v>0.95406308558032904</c:v>
                </c:pt>
                <c:pt idx="313">
                  <c:v>0.97817171244757561</c:v>
                </c:pt>
                <c:pt idx="314">
                  <c:v>0.98715920087810416</c:v>
                </c:pt>
                <c:pt idx="315">
                  <c:v>1.0062450085016938</c:v>
                </c:pt>
                <c:pt idx="316">
                  <c:v>1.0218024292389767</c:v>
                </c:pt>
                <c:pt idx="317">
                  <c:v>1.01285257114508</c:v>
                </c:pt>
                <c:pt idx="318">
                  <c:v>1.0150117078020071</c:v>
                </c:pt>
                <c:pt idx="319">
                  <c:v>1.0169190533435863</c:v>
                </c:pt>
                <c:pt idx="320">
                  <c:v>1.0002901073626025</c:v>
                </c:pt>
                <c:pt idx="321">
                  <c:v>0.9970708609976493</c:v>
                </c:pt>
                <c:pt idx="322">
                  <c:v>0.98615666563430493</c:v>
                </c:pt>
                <c:pt idx="323">
                  <c:v>0.96573413951003928</c:v>
                </c:pt>
                <c:pt idx="324">
                  <c:v>0.9681607201579101</c:v>
                </c:pt>
                <c:pt idx="325">
                  <c:v>0.96448089708494067</c:v>
                </c:pt>
                <c:pt idx="326">
                  <c:v>0.96090202763771948</c:v>
                </c:pt>
                <c:pt idx="327">
                  <c:v>0.96437645581996401</c:v>
                </c:pt>
                <c:pt idx="328">
                  <c:v>0.96903998940345082</c:v>
                </c:pt>
                <c:pt idx="329">
                  <c:v>0.97147883022396941</c:v>
                </c:pt>
                <c:pt idx="330">
                  <c:v>0.98027250451342085</c:v>
                </c:pt>
                <c:pt idx="331">
                  <c:v>0.97368613703068618</c:v>
                </c:pt>
                <c:pt idx="332">
                  <c:v>0.97965081530921327</c:v>
                </c:pt>
                <c:pt idx="333">
                  <c:v>0.98619648259691239</c:v>
                </c:pt>
                <c:pt idx="334">
                  <c:v>0.99619656661803302</c:v>
                </c:pt>
                <c:pt idx="335">
                  <c:v>0.99735797476174726</c:v>
                </c:pt>
                <c:pt idx="336">
                  <c:v>1.0262509848136543</c:v>
                </c:pt>
                <c:pt idx="337">
                  <c:v>1.0524993181467321</c:v>
                </c:pt>
                <c:pt idx="338">
                  <c:v>1.0768685200611741</c:v>
                </c:pt>
                <c:pt idx="339">
                  <c:v>1.0891527957249028</c:v>
                </c:pt>
                <c:pt idx="340">
                  <c:v>1.0786148835868277</c:v>
                </c:pt>
                <c:pt idx="341">
                  <c:v>1.0652267047901789</c:v>
                </c:pt>
                <c:pt idx="342">
                  <c:v>1.0407399843310496</c:v>
                </c:pt>
                <c:pt idx="343">
                  <c:v>0.96804480620926192</c:v>
                </c:pt>
                <c:pt idx="344">
                  <c:v>0.90816303778560936</c:v>
                </c:pt>
                <c:pt idx="345">
                  <c:v>0.88745514718971252</c:v>
                </c:pt>
                <c:pt idx="346">
                  <c:v>0.86482455127214708</c:v>
                </c:pt>
                <c:pt idx="347">
                  <c:v>0.88746887511019312</c:v>
                </c:pt>
                <c:pt idx="348">
                  <c:v>0.94126424791726537</c:v>
                </c:pt>
                <c:pt idx="349">
                  <c:v>1.0172473650004041</c:v>
                </c:pt>
                <c:pt idx="350">
                  <c:v>1.1224417309027774</c:v>
                </c:pt>
                <c:pt idx="351">
                  <c:v>1.2034359152445377</c:v>
                </c:pt>
                <c:pt idx="352">
                  <c:v>1.2211043287958463</c:v>
                </c:pt>
                <c:pt idx="353">
                  <c:v>1.2370232343691538</c:v>
                </c:pt>
                <c:pt idx="354">
                  <c:v>1.197592045416968</c:v>
                </c:pt>
                <c:pt idx="355">
                  <c:v>1.1071525284186674</c:v>
                </c:pt>
                <c:pt idx="356">
                  <c:v>0.98318703433132881</c:v>
                </c:pt>
                <c:pt idx="357">
                  <c:v>0.92546307812170825</c:v>
                </c:pt>
                <c:pt idx="358">
                  <c:v>0.91253680618681621</c:v>
                </c:pt>
                <c:pt idx="359">
                  <c:v>0.92093812929602958</c:v>
                </c:pt>
                <c:pt idx="360">
                  <c:v>0.93795108110327907</c:v>
                </c:pt>
                <c:pt idx="361">
                  <c:v>0.9699827349138922</c:v>
                </c:pt>
                <c:pt idx="362">
                  <c:v>1.0300953153341192</c:v>
                </c:pt>
                <c:pt idx="363">
                  <c:v>1.1582064849406513</c:v>
                </c:pt>
                <c:pt idx="364">
                  <c:v>1.1824137580813616</c:v>
                </c:pt>
                <c:pt idx="365">
                  <c:v>1.1707641358403984</c:v>
                </c:pt>
                <c:pt idx="366">
                  <c:v>1.1593054691264895</c:v>
                </c:pt>
                <c:pt idx="367">
                  <c:v>1.1574882566930085</c:v>
                </c:pt>
                <c:pt idx="368">
                  <c:v>1.1441552517737896</c:v>
                </c:pt>
                <c:pt idx="369">
                  <c:v>1.1036388523059568</c:v>
                </c:pt>
                <c:pt idx="370">
                  <c:v>1.0481480332495627</c:v>
                </c:pt>
                <c:pt idx="371">
                  <c:v>1.0327933058404895</c:v>
                </c:pt>
                <c:pt idx="372">
                  <c:v>1.019885640966862</c:v>
                </c:pt>
                <c:pt idx="373">
                  <c:v>1.0044507083369987</c:v>
                </c:pt>
                <c:pt idx="374">
                  <c:v>0.96956327781410512</c:v>
                </c:pt>
                <c:pt idx="375">
                  <c:v>0.95018286732841417</c:v>
                </c:pt>
                <c:pt idx="376">
                  <c:v>0.9437128719348733</c:v>
                </c:pt>
                <c:pt idx="377">
                  <c:v>0.92648778916694119</c:v>
                </c:pt>
                <c:pt idx="378">
                  <c:v>0.91821923812984974</c:v>
                </c:pt>
                <c:pt idx="379">
                  <c:v>0.92078893710811738</c:v>
                </c:pt>
                <c:pt idx="380">
                  <c:v>0.93387673233548707</c:v>
                </c:pt>
                <c:pt idx="381">
                  <c:v>0.96934767621415818</c:v>
                </c:pt>
                <c:pt idx="382">
                  <c:v>0.98589003508664563</c:v>
                </c:pt>
                <c:pt idx="383">
                  <c:v>1.0059178840260756</c:v>
                </c:pt>
                <c:pt idx="384">
                  <c:v>1.0327508909080778</c:v>
                </c:pt>
                <c:pt idx="385">
                  <c:v>1.0570468327496987</c:v>
                </c:pt>
                <c:pt idx="386">
                  <c:v>1.0644451085106126</c:v>
                </c:pt>
                <c:pt idx="387">
                  <c:v>1.0566865420341529</c:v>
                </c:pt>
                <c:pt idx="388">
                  <c:v>1.0270011725150077</c:v>
                </c:pt>
                <c:pt idx="389">
                  <c:v>1.0254771826180324</c:v>
                </c:pt>
                <c:pt idx="390">
                  <c:v>1.0146823221704564</c:v>
                </c:pt>
                <c:pt idx="391">
                  <c:v>1.0039076331308103</c:v>
                </c:pt>
                <c:pt idx="392">
                  <c:v>0.98867143165642535</c:v>
                </c:pt>
                <c:pt idx="393">
                  <c:v>0.99051094211482427</c:v>
                </c:pt>
                <c:pt idx="394">
                  <c:v>0.99859779100046342</c:v>
                </c:pt>
                <c:pt idx="395">
                  <c:v>1.0039076331308103</c:v>
                </c:pt>
                <c:pt idx="396">
                  <c:v>0.98902586753362676</c:v>
                </c:pt>
                <c:pt idx="397">
                  <c:v>0.98378218777390702</c:v>
                </c:pt>
                <c:pt idx="398">
                  <c:v>0.97326704366413053</c:v>
                </c:pt>
                <c:pt idx="399">
                  <c:v>0.9745887239961819</c:v>
                </c:pt>
                <c:pt idx="400">
                  <c:v>0.96216082015206394</c:v>
                </c:pt>
                <c:pt idx="401">
                  <c:v>0.94013176718321467</c:v>
                </c:pt>
                <c:pt idx="402">
                  <c:v>0.93551879311929786</c:v>
                </c:pt>
                <c:pt idx="403">
                  <c:v>0.93651223028782471</c:v>
                </c:pt>
                <c:pt idx="404">
                  <c:v>0.93157636015461132</c:v>
                </c:pt>
                <c:pt idx="405">
                  <c:v>0.93289792464122379</c:v>
                </c:pt>
                <c:pt idx="406">
                  <c:v>0.91713735821941922</c:v>
                </c:pt>
                <c:pt idx="407">
                  <c:v>0.90944414226369108</c:v>
                </c:pt>
                <c:pt idx="408">
                  <c:v>0.91925900520059856</c:v>
                </c:pt>
                <c:pt idx="409">
                  <c:v>0.92249360496994159</c:v>
                </c:pt>
                <c:pt idx="410">
                  <c:v>0.92068796485622584</c:v>
                </c:pt>
                <c:pt idx="411">
                  <c:v>0.92360624246230427</c:v>
                </c:pt>
                <c:pt idx="412">
                  <c:v>0.92983307608614674</c:v>
                </c:pt>
                <c:pt idx="413">
                  <c:v>0.93918352777445635</c:v>
                </c:pt>
                <c:pt idx="414">
                  <c:v>0.95577403080973533</c:v>
                </c:pt>
                <c:pt idx="415">
                  <c:v>0.95906192868491624</c:v>
                </c:pt>
                <c:pt idx="416">
                  <c:v>0.96538768775229755</c:v>
                </c:pt>
                <c:pt idx="417">
                  <c:v>0.98001873006490026</c:v>
                </c:pt>
                <c:pt idx="418">
                  <c:v>0.99054582299183636</c:v>
                </c:pt>
                <c:pt idx="419">
                  <c:v>0.98903731622747715</c:v>
                </c:pt>
                <c:pt idx="420">
                  <c:v>1.003141225808307</c:v>
                </c:pt>
                <c:pt idx="421">
                  <c:v>1.0015728252867961</c:v>
                </c:pt>
                <c:pt idx="422">
                  <c:v>1.0004785644098066</c:v>
                </c:pt>
                <c:pt idx="423">
                  <c:v>0.99727878375634949</c:v>
                </c:pt>
                <c:pt idx="424">
                  <c:v>0.98640469687828469</c:v>
                </c:pt>
                <c:pt idx="425">
                  <c:v>0.97690770560324403</c:v>
                </c:pt>
                <c:pt idx="426">
                  <c:v>0.97686122078640369</c:v>
                </c:pt>
                <c:pt idx="427">
                  <c:v>0.96632286526112166</c:v>
                </c:pt>
                <c:pt idx="428">
                  <c:v>0.95890721949690549</c:v>
                </c:pt>
                <c:pt idx="429">
                  <c:v>0.96468642192211962</c:v>
                </c:pt>
                <c:pt idx="430">
                  <c:v>0.96552309221164545</c:v>
                </c:pt>
                <c:pt idx="431">
                  <c:v>0.96984726247155362</c:v>
                </c:pt>
                <c:pt idx="432">
                  <c:v>0.97971040260823183</c:v>
                </c:pt>
                <c:pt idx="433">
                  <c:v>0.99254307019020982</c:v>
                </c:pt>
                <c:pt idx="434">
                  <c:v>1.0073174391341502</c:v>
                </c:pt>
                <c:pt idx="435">
                  <c:v>1.0260085429191239</c:v>
                </c:pt>
                <c:pt idx="436">
                  <c:v>1.0413691674282357</c:v>
                </c:pt>
                <c:pt idx="437">
                  <c:v>1.06548205751576</c:v>
                </c:pt>
                <c:pt idx="438">
                  <c:v>1.1001271818727389</c:v>
                </c:pt>
                <c:pt idx="439">
                  <c:v>1.131642981814839</c:v>
                </c:pt>
                <c:pt idx="440">
                  <c:v>1.1575057357991405</c:v>
                </c:pt>
                <c:pt idx="441">
                  <c:v>1.1872815243092276</c:v>
                </c:pt>
                <c:pt idx="442">
                  <c:v>1.2137263216130036</c:v>
                </c:pt>
                <c:pt idx="443">
                  <c:v>1.2218726307114709</c:v>
                </c:pt>
                <c:pt idx="444">
                  <c:v>1.2241425187971926</c:v>
                </c:pt>
                <c:pt idx="445">
                  <c:v>1.1996385252593402</c:v>
                </c:pt>
                <c:pt idx="446">
                  <c:v>1.161885845686776</c:v>
                </c:pt>
                <c:pt idx="447">
                  <c:v>1.1307067765174554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9FD-43EB-A517-205DB1788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5584"/>
        <c:axId val="225287152"/>
      </c:lineChart>
      <c:dateAx>
        <c:axId val="225285584"/>
        <c:scaling>
          <c:orientation val="minMax"/>
          <c:max val="44753"/>
          <c:min val="44306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7152"/>
        <c:crosses val="autoZero"/>
        <c:auto val="1"/>
        <c:lblOffset val="100"/>
        <c:baseTimeUnit val="days"/>
      </c:dateAx>
      <c:valAx>
        <c:axId val="22528715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5584"/>
        <c:crosses val="autoZero"/>
        <c:crossBetween val="between"/>
      </c:valAx>
      <c:valAx>
        <c:axId val="225291072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91464"/>
        <c:crosses val="max"/>
        <c:crossBetween val="between"/>
      </c:valAx>
      <c:dateAx>
        <c:axId val="225291464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225291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感染経路不明な者の割合（直近１週間）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606266999586539E-2"/>
          <c:y val="9.8876192744180622E-2"/>
          <c:w val="0.91185885893956087"/>
          <c:h val="0.7505079154579361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69B-47AB-AB11-D6ECB528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873904"/>
        <c:axId val="225287936"/>
      </c:lineChart>
      <c:catAx>
        <c:axId val="225873904"/>
        <c:scaling>
          <c:orientation val="minMax"/>
          <c:max val="44824"/>
          <c:min val="4416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7936"/>
        <c:crosses val="autoZero"/>
        <c:auto val="1"/>
        <c:lblAlgn val="ctr"/>
        <c:lblOffset val="100"/>
        <c:tickLblSkip val="1"/>
        <c:noMultiLvlLbl val="1"/>
      </c:catAx>
      <c:valAx>
        <c:axId val="2252879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87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最大確保病床の使用率（令和</a:t>
            </a:r>
            <a:r>
              <a:rPr lang="en-US" altLang="ja-JP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3</a:t>
            </a:r>
            <a:r>
              <a:rPr lang="ja-JP" altLang="en-US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年</a:t>
            </a:r>
            <a:r>
              <a:rPr lang="en-US" altLang="ja-JP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7</a:t>
            </a:r>
            <a:r>
              <a:rPr lang="ja-JP" altLang="en-US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月</a:t>
            </a:r>
            <a:r>
              <a:rPr lang="en-US" altLang="ja-JP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1</a:t>
            </a:r>
            <a:r>
              <a:rPr lang="ja-JP" altLang="en-US" sz="20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日～）</a:t>
            </a:r>
            <a:endParaRPr lang="ja-JP" altLang="en-US" sz="1000">
              <a:solidFill>
                <a:schemeClr val="tx1"/>
              </a:solidFill>
              <a:latin typeface="HG明朝E" panose="02020909000000000000" pitchFamily="17" charset="-128"/>
              <a:ea typeface="HG明朝E" panose="02020909000000000000" pitchFamily="17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47D6-4F10-BF0A-8FE7404A2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87544"/>
        <c:axId val="22528636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9FB-4823-B099-D47EAC293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4408"/>
        <c:axId val="225284800"/>
      </c:lineChart>
      <c:catAx>
        <c:axId val="225284408"/>
        <c:scaling>
          <c:orientation val="minMax"/>
          <c:max val="44446"/>
          <c:min val="4437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4800"/>
        <c:crosses val="autoZero"/>
        <c:auto val="1"/>
        <c:lblAlgn val="ctr"/>
        <c:lblOffset val="100"/>
        <c:noMultiLvlLbl val="1"/>
      </c:catAx>
      <c:valAx>
        <c:axId val="22528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4408"/>
        <c:crosses val="autoZero"/>
        <c:crossBetween val="between"/>
      </c:valAx>
      <c:valAx>
        <c:axId val="225286368"/>
        <c:scaling>
          <c:orientation val="minMax"/>
          <c:max val="7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7544"/>
        <c:crosses val="max"/>
        <c:crossBetween val="between"/>
      </c:valAx>
      <c:catAx>
        <c:axId val="225287544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2252863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現在の確保病床</a:t>
            </a:r>
            <a:r>
              <a:rPr lang="en-US" altLang="ja-JP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(※)</a:t>
            </a:r>
            <a:r>
              <a:rPr lang="ja-JP" altLang="en-US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の占有率　</a:t>
            </a:r>
            <a:r>
              <a:rPr lang="en-US" altLang="ja-JP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※</a:t>
            </a:r>
            <a:r>
              <a:rPr lang="ja-JP" altLang="en-US" sz="120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現時点において医療機関と調整を行い，確保している病床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6B4-4AFD-8903-B48F95449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288328"/>
        <c:axId val="173032384"/>
      </c:lineChart>
      <c:catAx>
        <c:axId val="225288328"/>
        <c:scaling>
          <c:orientation val="minMax"/>
          <c:max val="44347"/>
          <c:min val="4406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032384"/>
        <c:crosses val="autoZero"/>
        <c:auto val="1"/>
        <c:lblAlgn val="ctr"/>
        <c:lblOffset val="100"/>
        <c:noMultiLvlLbl val="1"/>
      </c:catAx>
      <c:valAx>
        <c:axId val="1730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8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>
                <a:latin typeface="HG明朝E" panose="02020909000000000000" pitchFamily="17" charset="-128"/>
                <a:ea typeface="HG明朝E" panose="02020909000000000000" pitchFamily="17" charset="-128"/>
              </a:rPr>
              <a:t>重症者用の現在の確保病床の占有率　</a:t>
            </a:r>
            <a:r>
              <a:rPr lang="en-US" altLang="ja-JP" sz="1000">
                <a:latin typeface="HG明朝E" panose="02020909000000000000" pitchFamily="17" charset="-128"/>
                <a:ea typeface="HG明朝E" panose="02020909000000000000" pitchFamily="17" charset="-128"/>
              </a:rPr>
              <a:t>※</a:t>
            </a:r>
            <a:r>
              <a:rPr lang="ja-JP" altLang="en-US" sz="1000">
                <a:latin typeface="HG明朝E" panose="02020909000000000000" pitchFamily="17" charset="-128"/>
                <a:ea typeface="HG明朝E" panose="02020909000000000000" pitchFamily="17" charset="-128"/>
              </a:rPr>
              <a:t>現時点において医療機関と調整を行い，確保している病床数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499288309875911E-2"/>
          <c:y val="7.8313121352242582E-2"/>
          <c:w val="0.92515493376344549"/>
          <c:h val="0.8280086639913090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891-446B-BDCA-B076A302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875472"/>
        <c:axId val="225879000"/>
      </c:lineChart>
      <c:catAx>
        <c:axId val="225875472"/>
        <c:scaling>
          <c:orientation val="minMax"/>
          <c:max val="44347"/>
          <c:min val="4406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879000"/>
        <c:crosses val="autoZero"/>
        <c:auto val="1"/>
        <c:lblAlgn val="ctr"/>
        <c:lblOffset val="100"/>
        <c:noMultiLvlLbl val="1"/>
      </c:catAx>
      <c:valAx>
        <c:axId val="22587900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87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2000">
                <a:latin typeface="HG明朝E" panose="02020909000000000000" pitchFamily="17" charset="-128"/>
                <a:ea typeface="HG明朝E" panose="02020909000000000000" pitchFamily="17" charset="-128"/>
              </a:rPr>
              <a:t>直近１週間と先週１週間の感染者数の比較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C11-4D67-8CE6-A36B3D8E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74296"/>
        <c:axId val="225879784"/>
      </c:barChart>
      <c:catAx>
        <c:axId val="225874296"/>
        <c:scaling>
          <c:orientation val="minMax"/>
          <c:max val="44347"/>
          <c:min val="4406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879784"/>
        <c:crosses val="autoZero"/>
        <c:auto val="1"/>
        <c:lblAlgn val="ctr"/>
        <c:lblOffset val="100"/>
        <c:noMultiLvlLbl val="1"/>
      </c:catAx>
      <c:valAx>
        <c:axId val="22587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\ &quot;人&quot;;&quot;▲ &quot;#,##0\ &quot;人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87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入院者数・病床使用率の推移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3"/>
          <c:tx>
            <c:v>入院者数(確保病床)</c:v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8B-4655-AD5C-5D82E6FC2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'グラフ用 (5)'!$VT$4:$WK$4</c:f>
              <c:numCache>
                <c:formatCode>m"月"d"日"</c:formatCode>
                <c:ptCount val="18"/>
                <c:pt idx="0">
                  <c:v>44602</c:v>
                </c:pt>
                <c:pt idx="1">
                  <c:v>44603</c:v>
                </c:pt>
                <c:pt idx="2">
                  <c:v>44604</c:v>
                </c:pt>
                <c:pt idx="3">
                  <c:v>44605</c:v>
                </c:pt>
                <c:pt idx="4">
                  <c:v>44606</c:v>
                </c:pt>
                <c:pt idx="5">
                  <c:v>44607</c:v>
                </c:pt>
                <c:pt idx="6">
                  <c:v>44608</c:v>
                </c:pt>
                <c:pt idx="7">
                  <c:v>44609</c:v>
                </c:pt>
                <c:pt idx="8">
                  <c:v>44610</c:v>
                </c:pt>
                <c:pt idx="9">
                  <c:v>44611</c:v>
                </c:pt>
                <c:pt idx="10">
                  <c:v>44612</c:v>
                </c:pt>
                <c:pt idx="11">
                  <c:v>44613</c:v>
                </c:pt>
                <c:pt idx="12">
                  <c:v>44614</c:v>
                </c:pt>
                <c:pt idx="13">
                  <c:v>44615</c:v>
                </c:pt>
                <c:pt idx="14">
                  <c:v>44616</c:v>
                </c:pt>
                <c:pt idx="15">
                  <c:v>44617</c:v>
                </c:pt>
                <c:pt idx="16">
                  <c:v>44618</c:v>
                </c:pt>
                <c:pt idx="17">
                  <c:v>44619</c:v>
                </c:pt>
              </c:numCache>
            </c:numRef>
          </c:cat>
          <c:val>
            <c:numRef>
              <c:f>'グラフ用 (5)'!$VT$9:$XU$9</c:f>
              <c:numCache>
                <c:formatCode>#,##0_ </c:formatCode>
                <c:ptCount val="54"/>
                <c:pt idx="0">
                  <c:v>278</c:v>
                </c:pt>
                <c:pt idx="1">
                  <c:v>289</c:v>
                </c:pt>
                <c:pt idx="2">
                  <c:v>291</c:v>
                </c:pt>
                <c:pt idx="3">
                  <c:v>307</c:v>
                </c:pt>
                <c:pt idx="4">
                  <c:v>307</c:v>
                </c:pt>
                <c:pt idx="5">
                  <c:v>312</c:v>
                </c:pt>
                <c:pt idx="6">
                  <c:v>321</c:v>
                </c:pt>
                <c:pt idx="7">
                  <c:v>318</c:v>
                </c:pt>
                <c:pt idx="8">
                  <c:v>337</c:v>
                </c:pt>
                <c:pt idx="9">
                  <c:v>326</c:v>
                </c:pt>
                <c:pt idx="10">
                  <c:v>332</c:v>
                </c:pt>
                <c:pt idx="11">
                  <c:v>305</c:v>
                </c:pt>
                <c:pt idx="12">
                  <c:v>268</c:v>
                </c:pt>
                <c:pt idx="13">
                  <c:v>273</c:v>
                </c:pt>
                <c:pt idx="14">
                  <c:v>240</c:v>
                </c:pt>
                <c:pt idx="15">
                  <c:v>215</c:v>
                </c:pt>
                <c:pt idx="16">
                  <c:v>215</c:v>
                </c:pt>
                <c:pt idx="17">
                  <c:v>225</c:v>
                </c:pt>
                <c:pt idx="18">
                  <c:v>216</c:v>
                </c:pt>
                <c:pt idx="19">
                  <c:v>218</c:v>
                </c:pt>
                <c:pt idx="20">
                  <c:v>208</c:v>
                </c:pt>
                <c:pt idx="21">
                  <c:v>217</c:v>
                </c:pt>
                <c:pt idx="22">
                  <c:v>230</c:v>
                </c:pt>
                <c:pt idx="23">
                  <c:v>233</c:v>
                </c:pt>
                <c:pt idx="24">
                  <c:v>248</c:v>
                </c:pt>
                <c:pt idx="25">
                  <c:v>243</c:v>
                </c:pt>
                <c:pt idx="26">
                  <c:v>255</c:v>
                </c:pt>
                <c:pt idx="27">
                  <c:v>263</c:v>
                </c:pt>
                <c:pt idx="28">
                  <c:v>263</c:v>
                </c:pt>
                <c:pt idx="29">
                  <c:v>240</c:v>
                </c:pt>
                <c:pt idx="30">
                  <c:v>246</c:v>
                </c:pt>
                <c:pt idx="31">
                  <c:v>255</c:v>
                </c:pt>
                <c:pt idx="32">
                  <c:v>228</c:v>
                </c:pt>
                <c:pt idx="33">
                  <c:v>217</c:v>
                </c:pt>
                <c:pt idx="34">
                  <c:v>205</c:v>
                </c:pt>
                <c:pt idx="35">
                  <c:v>206</c:v>
                </c:pt>
                <c:pt idx="36">
                  <c:v>202</c:v>
                </c:pt>
                <c:pt idx="37">
                  <c:v>203</c:v>
                </c:pt>
                <c:pt idx="38">
                  <c:v>213</c:v>
                </c:pt>
                <c:pt idx="39">
                  <c:v>202</c:v>
                </c:pt>
                <c:pt idx="40">
                  <c:v>181</c:v>
                </c:pt>
                <c:pt idx="41">
                  <c:v>172</c:v>
                </c:pt>
                <c:pt idx="42">
                  <c:v>162</c:v>
                </c:pt>
                <c:pt idx="43">
                  <c:v>162</c:v>
                </c:pt>
                <c:pt idx="44">
                  <c:v>179</c:v>
                </c:pt>
                <c:pt idx="45">
                  <c:v>181</c:v>
                </c:pt>
                <c:pt idx="46">
                  <c:v>162</c:v>
                </c:pt>
                <c:pt idx="47">
                  <c:v>161</c:v>
                </c:pt>
                <c:pt idx="48">
                  <c:v>152</c:v>
                </c:pt>
                <c:pt idx="49">
                  <c:v>160</c:v>
                </c:pt>
                <c:pt idx="50">
                  <c:v>160</c:v>
                </c:pt>
                <c:pt idx="51">
                  <c:v>170</c:v>
                </c:pt>
                <c:pt idx="52">
                  <c:v>163</c:v>
                </c:pt>
                <c:pt idx="53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A-44C3-BDD3-AC0F82CB07A1}"/>
            </c:ext>
          </c:extLst>
        </c:ser>
        <c:ser>
          <c:idx val="4"/>
          <c:order val="4"/>
          <c:tx>
            <c:v>入院者数(確保病床以外)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'グラフ用 (5)'!$VT$4:$WK$4</c:f>
              <c:numCache>
                <c:formatCode>m"月"d"日"</c:formatCode>
                <c:ptCount val="18"/>
                <c:pt idx="0">
                  <c:v>44602</c:v>
                </c:pt>
                <c:pt idx="1">
                  <c:v>44603</c:v>
                </c:pt>
                <c:pt idx="2">
                  <c:v>44604</c:v>
                </c:pt>
                <c:pt idx="3">
                  <c:v>44605</c:v>
                </c:pt>
                <c:pt idx="4">
                  <c:v>44606</c:v>
                </c:pt>
                <c:pt idx="5">
                  <c:v>44607</c:v>
                </c:pt>
                <c:pt idx="6">
                  <c:v>44608</c:v>
                </c:pt>
                <c:pt idx="7">
                  <c:v>44609</c:v>
                </c:pt>
                <c:pt idx="8">
                  <c:v>44610</c:v>
                </c:pt>
                <c:pt idx="9">
                  <c:v>44611</c:v>
                </c:pt>
                <c:pt idx="10">
                  <c:v>44612</c:v>
                </c:pt>
                <c:pt idx="11">
                  <c:v>44613</c:v>
                </c:pt>
                <c:pt idx="12">
                  <c:v>44614</c:v>
                </c:pt>
                <c:pt idx="13">
                  <c:v>44615</c:v>
                </c:pt>
                <c:pt idx="14">
                  <c:v>44616</c:v>
                </c:pt>
                <c:pt idx="15">
                  <c:v>44617</c:v>
                </c:pt>
                <c:pt idx="16">
                  <c:v>44618</c:v>
                </c:pt>
                <c:pt idx="17">
                  <c:v>44619</c:v>
                </c:pt>
              </c:numCache>
            </c:numRef>
          </c:cat>
          <c:val>
            <c:numRef>
              <c:f>'グラフ用 (5)'!$VT$10:$XO$10</c:f>
              <c:numCache>
                <c:formatCode>General</c:formatCode>
                <c:ptCount val="48"/>
                <c:pt idx="0">
                  <c:v>152</c:v>
                </c:pt>
                <c:pt idx="1">
                  <c:v>165</c:v>
                </c:pt>
                <c:pt idx="2">
                  <c:v>203</c:v>
                </c:pt>
                <c:pt idx="3">
                  <c:v>200</c:v>
                </c:pt>
                <c:pt idx="4">
                  <c:v>193</c:v>
                </c:pt>
                <c:pt idx="5">
                  <c:v>190</c:v>
                </c:pt>
                <c:pt idx="6">
                  <c:v>192</c:v>
                </c:pt>
                <c:pt idx="7">
                  <c:v>160</c:v>
                </c:pt>
                <c:pt idx="8">
                  <c:v>120</c:v>
                </c:pt>
                <c:pt idx="9">
                  <c:v>104</c:v>
                </c:pt>
                <c:pt idx="10">
                  <c:v>101</c:v>
                </c:pt>
                <c:pt idx="11">
                  <c:v>81</c:v>
                </c:pt>
                <c:pt idx="12">
                  <c:v>97</c:v>
                </c:pt>
                <c:pt idx="13">
                  <c:v>88</c:v>
                </c:pt>
                <c:pt idx="14">
                  <c:v>80</c:v>
                </c:pt>
                <c:pt idx="15">
                  <c:v>77</c:v>
                </c:pt>
                <c:pt idx="16">
                  <c:v>80</c:v>
                </c:pt>
                <c:pt idx="17">
                  <c:v>111</c:v>
                </c:pt>
                <c:pt idx="18">
                  <c:v>100</c:v>
                </c:pt>
                <c:pt idx="19">
                  <c:v>105</c:v>
                </c:pt>
                <c:pt idx="20">
                  <c:v>96</c:v>
                </c:pt>
                <c:pt idx="21">
                  <c:v>121</c:v>
                </c:pt>
                <c:pt idx="22">
                  <c:v>138</c:v>
                </c:pt>
                <c:pt idx="23">
                  <c:v>142</c:v>
                </c:pt>
                <c:pt idx="24">
                  <c:v>140</c:v>
                </c:pt>
                <c:pt idx="25">
                  <c:v>120</c:v>
                </c:pt>
                <c:pt idx="26">
                  <c:v>114</c:v>
                </c:pt>
                <c:pt idx="27">
                  <c:v>121</c:v>
                </c:pt>
                <c:pt idx="28">
                  <c:v>100</c:v>
                </c:pt>
                <c:pt idx="29">
                  <c:v>97</c:v>
                </c:pt>
                <c:pt idx="30">
                  <c:v>110</c:v>
                </c:pt>
                <c:pt idx="31">
                  <c:v>112</c:v>
                </c:pt>
                <c:pt idx="32">
                  <c:v>84</c:v>
                </c:pt>
                <c:pt idx="33">
                  <c:v>84</c:v>
                </c:pt>
                <c:pt idx="34">
                  <c:v>85</c:v>
                </c:pt>
                <c:pt idx="35">
                  <c:v>77</c:v>
                </c:pt>
                <c:pt idx="36">
                  <c:v>70</c:v>
                </c:pt>
                <c:pt idx="37">
                  <c:v>58</c:v>
                </c:pt>
                <c:pt idx="38">
                  <c:v>57</c:v>
                </c:pt>
                <c:pt idx="39">
                  <c:v>44</c:v>
                </c:pt>
                <c:pt idx="40">
                  <c:v>34</c:v>
                </c:pt>
                <c:pt idx="41">
                  <c:v>27</c:v>
                </c:pt>
                <c:pt idx="42">
                  <c:v>18</c:v>
                </c:pt>
                <c:pt idx="43">
                  <c:v>12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A-44C3-BDD3-AC0F82CB0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44911440"/>
        <c:axId val="644914392"/>
      </c:barChart>
      <c:lineChart>
        <c:grouping val="standard"/>
        <c:varyColors val="0"/>
        <c:ser>
          <c:idx val="0"/>
          <c:order val="0"/>
          <c:tx>
            <c:v>病床使用率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53"/>
              <c:layout>
                <c:manualLayout>
                  <c:x val="-3.6891892982309861E-2"/>
                  <c:y val="5.439080568069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8B-4655-AD5C-5D82E6FC2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'グラフ用 (5)'!$VT$4:$XU$4</c:f>
              <c:numCache>
                <c:formatCode>m"月"d"日"</c:formatCode>
                <c:ptCount val="54"/>
                <c:pt idx="0">
                  <c:v>44602</c:v>
                </c:pt>
                <c:pt idx="1">
                  <c:v>44603</c:v>
                </c:pt>
                <c:pt idx="2">
                  <c:v>44604</c:v>
                </c:pt>
                <c:pt idx="3">
                  <c:v>44605</c:v>
                </c:pt>
                <c:pt idx="4">
                  <c:v>44606</c:v>
                </c:pt>
                <c:pt idx="5">
                  <c:v>44607</c:v>
                </c:pt>
                <c:pt idx="6">
                  <c:v>44608</c:v>
                </c:pt>
                <c:pt idx="7">
                  <c:v>44609</c:v>
                </c:pt>
                <c:pt idx="8">
                  <c:v>44610</c:v>
                </c:pt>
                <c:pt idx="9">
                  <c:v>44611</c:v>
                </c:pt>
                <c:pt idx="10">
                  <c:v>44612</c:v>
                </c:pt>
                <c:pt idx="11">
                  <c:v>44613</c:v>
                </c:pt>
                <c:pt idx="12">
                  <c:v>44614</c:v>
                </c:pt>
                <c:pt idx="13">
                  <c:v>44615</c:v>
                </c:pt>
                <c:pt idx="14">
                  <c:v>44616</c:v>
                </c:pt>
                <c:pt idx="15">
                  <c:v>44617</c:v>
                </c:pt>
                <c:pt idx="16">
                  <c:v>44618</c:v>
                </c:pt>
                <c:pt idx="17">
                  <c:v>44619</c:v>
                </c:pt>
                <c:pt idx="18">
                  <c:v>44620</c:v>
                </c:pt>
                <c:pt idx="19">
                  <c:v>44621</c:v>
                </c:pt>
                <c:pt idx="20">
                  <c:v>44622</c:v>
                </c:pt>
                <c:pt idx="21">
                  <c:v>44623</c:v>
                </c:pt>
                <c:pt idx="22">
                  <c:v>44624</c:v>
                </c:pt>
                <c:pt idx="23">
                  <c:v>44625</c:v>
                </c:pt>
                <c:pt idx="24">
                  <c:v>44626</c:v>
                </c:pt>
                <c:pt idx="25">
                  <c:v>44627</c:v>
                </c:pt>
                <c:pt idx="26">
                  <c:v>44628</c:v>
                </c:pt>
                <c:pt idx="27">
                  <c:v>44629</c:v>
                </c:pt>
                <c:pt idx="28">
                  <c:v>44630</c:v>
                </c:pt>
                <c:pt idx="29">
                  <c:v>44631</c:v>
                </c:pt>
                <c:pt idx="30">
                  <c:v>44632</c:v>
                </c:pt>
                <c:pt idx="31">
                  <c:v>44633</c:v>
                </c:pt>
                <c:pt idx="32">
                  <c:v>44634</c:v>
                </c:pt>
                <c:pt idx="33">
                  <c:v>44635</c:v>
                </c:pt>
                <c:pt idx="34">
                  <c:v>44636</c:v>
                </c:pt>
                <c:pt idx="35">
                  <c:v>44637</c:v>
                </c:pt>
                <c:pt idx="36">
                  <c:v>44638</c:v>
                </c:pt>
                <c:pt idx="37">
                  <c:v>44639</c:v>
                </c:pt>
                <c:pt idx="38">
                  <c:v>44640</c:v>
                </c:pt>
                <c:pt idx="39">
                  <c:v>44641</c:v>
                </c:pt>
                <c:pt idx="40">
                  <c:v>44642</c:v>
                </c:pt>
                <c:pt idx="41">
                  <c:v>44643</c:v>
                </c:pt>
                <c:pt idx="42">
                  <c:v>44644</c:v>
                </c:pt>
                <c:pt idx="43">
                  <c:v>44645</c:v>
                </c:pt>
                <c:pt idx="44">
                  <c:v>44646</c:v>
                </c:pt>
                <c:pt idx="45">
                  <c:v>44647</c:v>
                </c:pt>
                <c:pt idx="46">
                  <c:v>44648</c:v>
                </c:pt>
                <c:pt idx="47">
                  <c:v>44649</c:v>
                </c:pt>
                <c:pt idx="48">
                  <c:v>44650</c:v>
                </c:pt>
                <c:pt idx="49">
                  <c:v>44651</c:v>
                </c:pt>
                <c:pt idx="50">
                  <c:v>44652</c:v>
                </c:pt>
                <c:pt idx="51">
                  <c:v>44653</c:v>
                </c:pt>
                <c:pt idx="52">
                  <c:v>44654</c:v>
                </c:pt>
                <c:pt idx="53">
                  <c:v>44655</c:v>
                </c:pt>
              </c:numCache>
            </c:numRef>
          </c:cat>
          <c:val>
            <c:numRef>
              <c:f>'グラフ用 (5)'!$VT$6:$XU$6</c:f>
              <c:numCache>
                <c:formatCode>0.0%</c:formatCode>
                <c:ptCount val="54"/>
                <c:pt idx="0">
                  <c:v>0.49290780141843971</c:v>
                </c:pt>
                <c:pt idx="1">
                  <c:v>0.51241134751773054</c:v>
                </c:pt>
                <c:pt idx="2">
                  <c:v>0.51595744680851063</c:v>
                </c:pt>
                <c:pt idx="3">
                  <c:v>0.54432624113475181</c:v>
                </c:pt>
                <c:pt idx="4">
                  <c:v>0.54432624113475181</c:v>
                </c:pt>
                <c:pt idx="5">
                  <c:v>0.55319148936170215</c:v>
                </c:pt>
                <c:pt idx="6">
                  <c:v>0.56914893617021278</c:v>
                </c:pt>
                <c:pt idx="7">
                  <c:v>0.56382978723404253</c:v>
                </c:pt>
                <c:pt idx="8">
                  <c:v>0.59751773049645385</c:v>
                </c:pt>
                <c:pt idx="9">
                  <c:v>0.57801418439716312</c:v>
                </c:pt>
                <c:pt idx="10">
                  <c:v>0.58865248226950351</c:v>
                </c:pt>
                <c:pt idx="11">
                  <c:v>0.54078014184397161</c:v>
                </c:pt>
                <c:pt idx="12">
                  <c:v>0.47517730496453903</c:v>
                </c:pt>
                <c:pt idx="13">
                  <c:v>0.48404255319148937</c:v>
                </c:pt>
                <c:pt idx="14">
                  <c:v>0.42553191489361702</c:v>
                </c:pt>
                <c:pt idx="15">
                  <c:v>0.38120567375886527</c:v>
                </c:pt>
                <c:pt idx="16">
                  <c:v>0.38120567375886527</c:v>
                </c:pt>
                <c:pt idx="17">
                  <c:v>0.39893617021276595</c:v>
                </c:pt>
                <c:pt idx="18">
                  <c:v>0.38365896980461811</c:v>
                </c:pt>
                <c:pt idx="19">
                  <c:v>0.38721136767317937</c:v>
                </c:pt>
                <c:pt idx="20">
                  <c:v>0.369449378330373</c:v>
                </c:pt>
                <c:pt idx="21">
                  <c:v>0.38543516873889877</c:v>
                </c:pt>
                <c:pt idx="22">
                  <c:v>0.40852575488454707</c:v>
                </c:pt>
                <c:pt idx="23">
                  <c:v>0.41385435168738899</c:v>
                </c:pt>
                <c:pt idx="24">
                  <c:v>0.4404973357015986</c:v>
                </c:pt>
                <c:pt idx="25">
                  <c:v>0.43161634103019536</c:v>
                </c:pt>
                <c:pt idx="26">
                  <c:v>0.45293072824156305</c:v>
                </c:pt>
                <c:pt idx="27">
                  <c:v>0.46714031971580816</c:v>
                </c:pt>
                <c:pt idx="28">
                  <c:v>0.46714031971580816</c:v>
                </c:pt>
                <c:pt idx="29">
                  <c:v>0.42628774422735344</c:v>
                </c:pt>
                <c:pt idx="30">
                  <c:v>0.43694493783303728</c:v>
                </c:pt>
                <c:pt idx="31">
                  <c:v>0.45293072824156305</c:v>
                </c:pt>
                <c:pt idx="32">
                  <c:v>0.4049733570159858</c:v>
                </c:pt>
                <c:pt idx="33">
                  <c:v>0.38543516873889877</c:v>
                </c:pt>
                <c:pt idx="34">
                  <c:v>0.36412078152753108</c:v>
                </c:pt>
                <c:pt idx="35">
                  <c:v>0.36589698046181174</c:v>
                </c:pt>
                <c:pt idx="36">
                  <c:v>0.35879218472468916</c:v>
                </c:pt>
                <c:pt idx="37">
                  <c:v>0.36056838365896982</c:v>
                </c:pt>
                <c:pt idx="38">
                  <c:v>0.37833037300177619</c:v>
                </c:pt>
                <c:pt idx="39">
                  <c:v>0.35879218472468916</c:v>
                </c:pt>
                <c:pt idx="40">
                  <c:v>0.32149200710479575</c:v>
                </c:pt>
                <c:pt idx="41">
                  <c:v>0.30550621669626998</c:v>
                </c:pt>
                <c:pt idx="42">
                  <c:v>0.28774422735346361</c:v>
                </c:pt>
                <c:pt idx="43">
                  <c:v>0.28774422735346361</c:v>
                </c:pt>
                <c:pt idx="44">
                  <c:v>0.31793960923623443</c:v>
                </c:pt>
                <c:pt idx="45">
                  <c:v>0.32149200710479575</c:v>
                </c:pt>
                <c:pt idx="46">
                  <c:v>0.28774422735346361</c:v>
                </c:pt>
                <c:pt idx="47">
                  <c:v>0.28596802841918295</c:v>
                </c:pt>
                <c:pt idx="48">
                  <c:v>0.26998223801065718</c:v>
                </c:pt>
                <c:pt idx="49">
                  <c:v>0.28419182948490229</c:v>
                </c:pt>
                <c:pt idx="50">
                  <c:v>0.28419182948490229</c:v>
                </c:pt>
                <c:pt idx="51">
                  <c:v>0.30195381882770872</c:v>
                </c:pt>
                <c:pt idx="52">
                  <c:v>0.28952042628774421</c:v>
                </c:pt>
                <c:pt idx="53">
                  <c:v>0.26820603907637658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A-44C3-BDD3-AC0F82CB07A1}"/>
            </c:ext>
          </c:extLst>
        </c:ser>
        <c:ser>
          <c:idx val="1"/>
          <c:order val="1"/>
          <c:tx>
            <c:v>病床使用率(重症)</c:v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  <a:prstDash val="dash"/>
              </a:ln>
              <a:effectLst/>
            </c:spPr>
          </c:marker>
          <c:dLbls>
            <c:dLbl>
              <c:idx val="53"/>
              <c:layout>
                <c:manualLayout>
                  <c:x val="-5.7387389083593116E-2"/>
                  <c:y val="-4.602298942212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8B-4655-AD5C-5D82E6FC2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'グラフ用 (5)'!$VT$4:$XU$4</c:f>
              <c:numCache>
                <c:formatCode>m"月"d"日"</c:formatCode>
                <c:ptCount val="54"/>
                <c:pt idx="0">
                  <c:v>44602</c:v>
                </c:pt>
                <c:pt idx="1">
                  <c:v>44603</c:v>
                </c:pt>
                <c:pt idx="2">
                  <c:v>44604</c:v>
                </c:pt>
                <c:pt idx="3">
                  <c:v>44605</c:v>
                </c:pt>
                <c:pt idx="4">
                  <c:v>44606</c:v>
                </c:pt>
                <c:pt idx="5">
                  <c:v>44607</c:v>
                </c:pt>
                <c:pt idx="6">
                  <c:v>44608</c:v>
                </c:pt>
                <c:pt idx="7">
                  <c:v>44609</c:v>
                </c:pt>
                <c:pt idx="8">
                  <c:v>44610</c:v>
                </c:pt>
                <c:pt idx="9">
                  <c:v>44611</c:v>
                </c:pt>
                <c:pt idx="10">
                  <c:v>44612</c:v>
                </c:pt>
                <c:pt idx="11">
                  <c:v>44613</c:v>
                </c:pt>
                <c:pt idx="12">
                  <c:v>44614</c:v>
                </c:pt>
                <c:pt idx="13">
                  <c:v>44615</c:v>
                </c:pt>
                <c:pt idx="14">
                  <c:v>44616</c:v>
                </c:pt>
                <c:pt idx="15">
                  <c:v>44617</c:v>
                </c:pt>
                <c:pt idx="16">
                  <c:v>44618</c:v>
                </c:pt>
                <c:pt idx="17">
                  <c:v>44619</c:v>
                </c:pt>
                <c:pt idx="18">
                  <c:v>44620</c:v>
                </c:pt>
                <c:pt idx="19">
                  <c:v>44621</c:v>
                </c:pt>
                <c:pt idx="20">
                  <c:v>44622</c:v>
                </c:pt>
                <c:pt idx="21">
                  <c:v>44623</c:v>
                </c:pt>
                <c:pt idx="22">
                  <c:v>44624</c:v>
                </c:pt>
                <c:pt idx="23">
                  <c:v>44625</c:v>
                </c:pt>
                <c:pt idx="24">
                  <c:v>44626</c:v>
                </c:pt>
                <c:pt idx="25">
                  <c:v>44627</c:v>
                </c:pt>
                <c:pt idx="26">
                  <c:v>44628</c:v>
                </c:pt>
                <c:pt idx="27">
                  <c:v>44629</c:v>
                </c:pt>
                <c:pt idx="28">
                  <c:v>44630</c:v>
                </c:pt>
                <c:pt idx="29">
                  <c:v>44631</c:v>
                </c:pt>
                <c:pt idx="30">
                  <c:v>44632</c:v>
                </c:pt>
                <c:pt idx="31">
                  <c:v>44633</c:v>
                </c:pt>
                <c:pt idx="32">
                  <c:v>44634</c:v>
                </c:pt>
                <c:pt idx="33">
                  <c:v>44635</c:v>
                </c:pt>
                <c:pt idx="34">
                  <c:v>44636</c:v>
                </c:pt>
                <c:pt idx="35">
                  <c:v>44637</c:v>
                </c:pt>
                <c:pt idx="36">
                  <c:v>44638</c:v>
                </c:pt>
                <c:pt idx="37">
                  <c:v>44639</c:v>
                </c:pt>
                <c:pt idx="38">
                  <c:v>44640</c:v>
                </c:pt>
                <c:pt idx="39">
                  <c:v>44641</c:v>
                </c:pt>
                <c:pt idx="40">
                  <c:v>44642</c:v>
                </c:pt>
                <c:pt idx="41">
                  <c:v>44643</c:v>
                </c:pt>
                <c:pt idx="42">
                  <c:v>44644</c:v>
                </c:pt>
                <c:pt idx="43">
                  <c:v>44645</c:v>
                </c:pt>
                <c:pt idx="44">
                  <c:v>44646</c:v>
                </c:pt>
                <c:pt idx="45">
                  <c:v>44647</c:v>
                </c:pt>
                <c:pt idx="46">
                  <c:v>44648</c:v>
                </c:pt>
                <c:pt idx="47">
                  <c:v>44649</c:v>
                </c:pt>
                <c:pt idx="48">
                  <c:v>44650</c:v>
                </c:pt>
                <c:pt idx="49">
                  <c:v>44651</c:v>
                </c:pt>
                <c:pt idx="50">
                  <c:v>44652</c:v>
                </c:pt>
                <c:pt idx="51">
                  <c:v>44653</c:v>
                </c:pt>
                <c:pt idx="52">
                  <c:v>44654</c:v>
                </c:pt>
                <c:pt idx="53">
                  <c:v>44655</c:v>
                </c:pt>
              </c:numCache>
            </c:numRef>
          </c:cat>
          <c:val>
            <c:numRef>
              <c:f>'グラフ用 (5)'!$VT$7:$XU$7</c:f>
              <c:numCache>
                <c:formatCode>0.0%</c:formatCode>
                <c:ptCount val="54"/>
                <c:pt idx="0">
                  <c:v>3.0303030303030304E-2</c:v>
                </c:pt>
                <c:pt idx="1">
                  <c:v>6.0606060606060608E-2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0.12121212121212122</c:v>
                </c:pt>
                <c:pt idx="5">
                  <c:v>0.12121212121212122</c:v>
                </c:pt>
                <c:pt idx="6">
                  <c:v>0.12121212121212122</c:v>
                </c:pt>
                <c:pt idx="7">
                  <c:v>0.12121212121212122</c:v>
                </c:pt>
                <c:pt idx="8">
                  <c:v>0.12121212121212122</c:v>
                </c:pt>
                <c:pt idx="9">
                  <c:v>0.15151515151515152</c:v>
                </c:pt>
                <c:pt idx="10">
                  <c:v>0.18181818181818182</c:v>
                </c:pt>
                <c:pt idx="11">
                  <c:v>0.18181818181818182</c:v>
                </c:pt>
                <c:pt idx="12">
                  <c:v>0.12121212121212122</c:v>
                </c:pt>
                <c:pt idx="13">
                  <c:v>0.15151515151515152</c:v>
                </c:pt>
                <c:pt idx="14">
                  <c:v>0.24242424242424243</c:v>
                </c:pt>
                <c:pt idx="15">
                  <c:v>0.18181818181818182</c:v>
                </c:pt>
                <c:pt idx="16">
                  <c:v>0.15151515151515152</c:v>
                </c:pt>
                <c:pt idx="17">
                  <c:v>0.15151515151515152</c:v>
                </c:pt>
                <c:pt idx="18">
                  <c:v>0.12121212121212122</c:v>
                </c:pt>
                <c:pt idx="19">
                  <c:v>9.0909090909090912E-2</c:v>
                </c:pt>
                <c:pt idx="20">
                  <c:v>6.0606060606060608E-2</c:v>
                </c:pt>
                <c:pt idx="21">
                  <c:v>6.0606060606060608E-2</c:v>
                </c:pt>
                <c:pt idx="22">
                  <c:v>3.0303030303030304E-2</c:v>
                </c:pt>
                <c:pt idx="23">
                  <c:v>3.0303030303030304E-2</c:v>
                </c:pt>
                <c:pt idx="24">
                  <c:v>3.0303030303030304E-2</c:v>
                </c:pt>
                <c:pt idx="25">
                  <c:v>3.0303030303030304E-2</c:v>
                </c:pt>
                <c:pt idx="26">
                  <c:v>6.0606060606060608E-2</c:v>
                </c:pt>
                <c:pt idx="27">
                  <c:v>0.12121212121212122</c:v>
                </c:pt>
                <c:pt idx="28">
                  <c:v>3.0303030303030304E-2</c:v>
                </c:pt>
                <c:pt idx="29">
                  <c:v>3.0303030303030304E-2</c:v>
                </c:pt>
                <c:pt idx="30">
                  <c:v>6.0606060606060608E-2</c:v>
                </c:pt>
                <c:pt idx="31">
                  <c:v>6.0606060606060608E-2</c:v>
                </c:pt>
                <c:pt idx="32">
                  <c:v>9.0909090909090912E-2</c:v>
                </c:pt>
                <c:pt idx="33">
                  <c:v>9.0909090909090912E-2</c:v>
                </c:pt>
                <c:pt idx="34">
                  <c:v>9.0909090909090912E-2</c:v>
                </c:pt>
                <c:pt idx="35">
                  <c:v>9.0909090909090912E-2</c:v>
                </c:pt>
                <c:pt idx="36">
                  <c:v>9.0909090909090912E-2</c:v>
                </c:pt>
                <c:pt idx="37">
                  <c:v>9.0909090909090912E-2</c:v>
                </c:pt>
                <c:pt idx="38">
                  <c:v>9.0909090909090912E-2</c:v>
                </c:pt>
                <c:pt idx="39">
                  <c:v>9.0909090909090912E-2</c:v>
                </c:pt>
                <c:pt idx="40">
                  <c:v>9.0909090909090912E-2</c:v>
                </c:pt>
                <c:pt idx="41">
                  <c:v>9.0909090909090912E-2</c:v>
                </c:pt>
                <c:pt idx="42">
                  <c:v>3.0303030303030304E-2</c:v>
                </c:pt>
                <c:pt idx="43">
                  <c:v>3.0303030303030304E-2</c:v>
                </c:pt>
                <c:pt idx="44">
                  <c:v>3.0303030303030304E-2</c:v>
                </c:pt>
                <c:pt idx="45">
                  <c:v>3.0303030303030304E-2</c:v>
                </c:pt>
                <c:pt idx="46">
                  <c:v>3.0303030303030304E-2</c:v>
                </c:pt>
                <c:pt idx="47">
                  <c:v>3.0303030303030304E-2</c:v>
                </c:pt>
                <c:pt idx="48">
                  <c:v>3.0303030303030304E-2</c:v>
                </c:pt>
                <c:pt idx="49">
                  <c:v>3.0303030303030304E-2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A-44C3-BDD3-AC0F82CB07A1}"/>
            </c:ext>
          </c:extLst>
        </c:ser>
        <c:ser>
          <c:idx val="2"/>
          <c:order val="2"/>
          <c:tx>
            <c:v>病床使用率(実際のフェーズ)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ysDot"/>
              </a:ln>
              <a:effectLst/>
            </c:spPr>
          </c:marker>
          <c:dLbls>
            <c:dLbl>
              <c:idx val="53"/>
              <c:layout>
                <c:manualLayout>
                  <c:x val="-3.8258259389062077E-2"/>
                  <c:y val="-9.8321841038175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8B-4655-AD5C-5D82E6FC2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'グラフ用 (5)'!$VT$4:$XU$4</c:f>
              <c:numCache>
                <c:formatCode>m"月"d"日"</c:formatCode>
                <c:ptCount val="54"/>
                <c:pt idx="0">
                  <c:v>44602</c:v>
                </c:pt>
                <c:pt idx="1">
                  <c:v>44603</c:v>
                </c:pt>
                <c:pt idx="2">
                  <c:v>44604</c:v>
                </c:pt>
                <c:pt idx="3">
                  <c:v>44605</c:v>
                </c:pt>
                <c:pt idx="4">
                  <c:v>44606</c:v>
                </c:pt>
                <c:pt idx="5">
                  <c:v>44607</c:v>
                </c:pt>
                <c:pt idx="6">
                  <c:v>44608</c:v>
                </c:pt>
                <c:pt idx="7">
                  <c:v>44609</c:v>
                </c:pt>
                <c:pt idx="8">
                  <c:v>44610</c:v>
                </c:pt>
                <c:pt idx="9">
                  <c:v>44611</c:v>
                </c:pt>
                <c:pt idx="10">
                  <c:v>44612</c:v>
                </c:pt>
                <c:pt idx="11">
                  <c:v>44613</c:v>
                </c:pt>
                <c:pt idx="12">
                  <c:v>44614</c:v>
                </c:pt>
                <c:pt idx="13">
                  <c:v>44615</c:v>
                </c:pt>
                <c:pt idx="14">
                  <c:v>44616</c:v>
                </c:pt>
                <c:pt idx="15">
                  <c:v>44617</c:v>
                </c:pt>
                <c:pt idx="16">
                  <c:v>44618</c:v>
                </c:pt>
                <c:pt idx="17">
                  <c:v>44619</c:v>
                </c:pt>
                <c:pt idx="18">
                  <c:v>44620</c:v>
                </c:pt>
                <c:pt idx="19">
                  <c:v>44621</c:v>
                </c:pt>
                <c:pt idx="20">
                  <c:v>44622</c:v>
                </c:pt>
                <c:pt idx="21">
                  <c:v>44623</c:v>
                </c:pt>
                <c:pt idx="22">
                  <c:v>44624</c:v>
                </c:pt>
                <c:pt idx="23">
                  <c:v>44625</c:v>
                </c:pt>
                <c:pt idx="24">
                  <c:v>44626</c:v>
                </c:pt>
                <c:pt idx="25">
                  <c:v>44627</c:v>
                </c:pt>
                <c:pt idx="26">
                  <c:v>44628</c:v>
                </c:pt>
                <c:pt idx="27">
                  <c:v>44629</c:v>
                </c:pt>
                <c:pt idx="28">
                  <c:v>44630</c:v>
                </c:pt>
                <c:pt idx="29">
                  <c:v>44631</c:v>
                </c:pt>
                <c:pt idx="30">
                  <c:v>44632</c:v>
                </c:pt>
                <c:pt idx="31">
                  <c:v>44633</c:v>
                </c:pt>
                <c:pt idx="32">
                  <c:v>44634</c:v>
                </c:pt>
                <c:pt idx="33">
                  <c:v>44635</c:v>
                </c:pt>
                <c:pt idx="34">
                  <c:v>44636</c:v>
                </c:pt>
                <c:pt idx="35">
                  <c:v>44637</c:v>
                </c:pt>
                <c:pt idx="36">
                  <c:v>44638</c:v>
                </c:pt>
                <c:pt idx="37">
                  <c:v>44639</c:v>
                </c:pt>
                <c:pt idx="38">
                  <c:v>44640</c:v>
                </c:pt>
                <c:pt idx="39">
                  <c:v>44641</c:v>
                </c:pt>
                <c:pt idx="40">
                  <c:v>44642</c:v>
                </c:pt>
                <c:pt idx="41">
                  <c:v>44643</c:v>
                </c:pt>
                <c:pt idx="42">
                  <c:v>44644</c:v>
                </c:pt>
                <c:pt idx="43">
                  <c:v>44645</c:v>
                </c:pt>
                <c:pt idx="44">
                  <c:v>44646</c:v>
                </c:pt>
                <c:pt idx="45">
                  <c:v>44647</c:v>
                </c:pt>
                <c:pt idx="46">
                  <c:v>44648</c:v>
                </c:pt>
                <c:pt idx="47">
                  <c:v>44649</c:v>
                </c:pt>
                <c:pt idx="48">
                  <c:v>44650</c:v>
                </c:pt>
                <c:pt idx="49">
                  <c:v>44651</c:v>
                </c:pt>
                <c:pt idx="50">
                  <c:v>44652</c:v>
                </c:pt>
                <c:pt idx="51">
                  <c:v>44653</c:v>
                </c:pt>
                <c:pt idx="52">
                  <c:v>44654</c:v>
                </c:pt>
                <c:pt idx="53">
                  <c:v>44655</c:v>
                </c:pt>
              </c:numCache>
            </c:numRef>
          </c:cat>
          <c:val>
            <c:numRef>
              <c:f>'グラフ用 (5)'!$VT$8:$XU$8</c:f>
              <c:numCache>
                <c:formatCode>0.0%</c:formatCode>
                <c:ptCount val="54"/>
                <c:pt idx="0">
                  <c:v>0.49642857142857144</c:v>
                </c:pt>
                <c:pt idx="1">
                  <c:v>0.51607142857142863</c:v>
                </c:pt>
                <c:pt idx="2">
                  <c:v>0.51964285714285718</c:v>
                </c:pt>
                <c:pt idx="3">
                  <c:v>0.54821428571428577</c:v>
                </c:pt>
                <c:pt idx="4">
                  <c:v>0.54821428571428577</c:v>
                </c:pt>
                <c:pt idx="5">
                  <c:v>0.55026455026455023</c:v>
                </c:pt>
                <c:pt idx="6">
                  <c:v>0.51442307692307687</c:v>
                </c:pt>
                <c:pt idx="7">
                  <c:v>0.50961538461538458</c:v>
                </c:pt>
                <c:pt idx="8">
                  <c:v>0.54006410256410253</c:v>
                </c:pt>
                <c:pt idx="9">
                  <c:v>0.52243589743589747</c:v>
                </c:pt>
                <c:pt idx="10">
                  <c:v>0.53205128205128205</c:v>
                </c:pt>
                <c:pt idx="11">
                  <c:v>0.47955974842767296</c:v>
                </c:pt>
                <c:pt idx="12">
                  <c:v>0.42539682539682538</c:v>
                </c:pt>
                <c:pt idx="13">
                  <c:v>0.43333333333333335</c:v>
                </c:pt>
                <c:pt idx="14">
                  <c:v>0.38095238095238093</c:v>
                </c:pt>
                <c:pt idx="15">
                  <c:v>0.34126984126984128</c:v>
                </c:pt>
                <c:pt idx="16">
                  <c:v>0.34126984126984128</c:v>
                </c:pt>
                <c:pt idx="17">
                  <c:v>0.35714285714285715</c:v>
                </c:pt>
                <c:pt idx="18">
                  <c:v>0.34123222748815168</c:v>
                </c:pt>
                <c:pt idx="19">
                  <c:v>0.34439178515007901</c:v>
                </c:pt>
                <c:pt idx="20">
                  <c:v>0.32859399684044233</c:v>
                </c:pt>
                <c:pt idx="21">
                  <c:v>0.39454545454545453</c:v>
                </c:pt>
                <c:pt idx="22">
                  <c:v>0.41818181818181815</c:v>
                </c:pt>
                <c:pt idx="23">
                  <c:v>0.42363636363636364</c:v>
                </c:pt>
                <c:pt idx="24">
                  <c:v>0.45090909090909093</c:v>
                </c:pt>
                <c:pt idx="25">
                  <c:v>0.44181818181818183</c:v>
                </c:pt>
                <c:pt idx="26">
                  <c:v>0.46363636363636362</c:v>
                </c:pt>
                <c:pt idx="27">
                  <c:v>0.47302158273381295</c:v>
                </c:pt>
                <c:pt idx="28">
                  <c:v>0.47302158273381295</c:v>
                </c:pt>
                <c:pt idx="29">
                  <c:v>0.43321299638989169</c:v>
                </c:pt>
                <c:pt idx="30">
                  <c:v>0.44404332129963897</c:v>
                </c:pt>
                <c:pt idx="31">
                  <c:v>0.46028880866425992</c:v>
                </c:pt>
                <c:pt idx="32">
                  <c:v>0.41155234657039713</c:v>
                </c:pt>
                <c:pt idx="33">
                  <c:v>0.39169675090252709</c:v>
                </c:pt>
                <c:pt idx="34">
                  <c:v>0.37003610108303248</c:v>
                </c:pt>
                <c:pt idx="35">
                  <c:v>0.37184115523465705</c:v>
                </c:pt>
                <c:pt idx="36">
                  <c:v>0.36462093862815886</c:v>
                </c:pt>
                <c:pt idx="37">
                  <c:v>0.36642599277978338</c:v>
                </c:pt>
                <c:pt idx="38">
                  <c:v>0.3844765342960289</c:v>
                </c:pt>
                <c:pt idx="39">
                  <c:v>0.36462093862815886</c:v>
                </c:pt>
                <c:pt idx="40">
                  <c:v>0.3267148014440433</c:v>
                </c:pt>
                <c:pt idx="41">
                  <c:v>0.31046931407942241</c:v>
                </c:pt>
                <c:pt idx="42">
                  <c:v>0.29241877256317689</c:v>
                </c:pt>
                <c:pt idx="43">
                  <c:v>0.29241877256317689</c:v>
                </c:pt>
                <c:pt idx="44">
                  <c:v>0.32310469314079421</c:v>
                </c:pt>
                <c:pt idx="45">
                  <c:v>0.3267148014440433</c:v>
                </c:pt>
                <c:pt idx="46">
                  <c:v>0.29241877256317689</c:v>
                </c:pt>
                <c:pt idx="47">
                  <c:v>0.29061371841155237</c:v>
                </c:pt>
                <c:pt idx="48">
                  <c:v>0.27436823104693142</c:v>
                </c:pt>
                <c:pt idx="49">
                  <c:v>0.28880866425992779</c:v>
                </c:pt>
                <c:pt idx="50">
                  <c:v>0.28880866425992779</c:v>
                </c:pt>
                <c:pt idx="51">
                  <c:v>0.30685920577617326</c:v>
                </c:pt>
                <c:pt idx="52">
                  <c:v>0.29422382671480146</c:v>
                </c:pt>
                <c:pt idx="53">
                  <c:v>0.27256317689530685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EA-44C3-BDD3-AC0F82CB0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76776"/>
        <c:axId val="585381696"/>
      </c:lineChart>
      <c:dateAx>
        <c:axId val="58537677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585381696"/>
        <c:crosses val="autoZero"/>
        <c:auto val="1"/>
        <c:lblOffset val="100"/>
        <c:baseTimeUnit val="days"/>
        <c:majorUnit val="1"/>
        <c:majorTimeUnit val="days"/>
      </c:dateAx>
      <c:valAx>
        <c:axId val="585381696"/>
        <c:scaling>
          <c:orientation val="minMax"/>
          <c:max val="0.650000000000000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585376776"/>
        <c:crosses val="autoZero"/>
        <c:crossBetween val="between"/>
        <c:majorUnit val="2.0000000000000004E-2"/>
      </c:valAx>
      <c:valAx>
        <c:axId val="644914392"/>
        <c:scaling>
          <c:orientation val="minMax"/>
          <c:max val="8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44911440"/>
        <c:crosses val="max"/>
        <c:crossBetween val="between"/>
      </c:valAx>
      <c:dateAx>
        <c:axId val="644911440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6449143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/>
                </a:solidFill>
                <a:latin typeface="HG明朝E" panose="02020909000000000000" pitchFamily="17" charset="-128"/>
                <a:ea typeface="HG明朝E" panose="02020909000000000000" pitchFamily="17" charset="-128"/>
                <a:cs typeface="+mn-cs"/>
              </a:defRPr>
            </a:pPr>
            <a:r>
              <a:rPr lang="ja-JP" altLang="en-US" sz="16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最大確保病床使用率及び新規感染者数（直近１週間の人口</a:t>
            </a:r>
            <a:r>
              <a:rPr lang="en-US" altLang="ja-JP" sz="16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10</a:t>
            </a:r>
            <a:r>
              <a:rPr lang="ja-JP" altLang="en-US" sz="1600">
                <a:solidFill>
                  <a:schemeClr val="tx1"/>
                </a:solidFill>
                <a:latin typeface="HG明朝E" panose="02020909000000000000" pitchFamily="17" charset="-128"/>
                <a:ea typeface="HG明朝E" panose="02020909000000000000" pitchFamily="17" charset="-128"/>
              </a:rPr>
              <a:t>万人当たり）</a:t>
            </a:r>
            <a:endParaRPr lang="ja-JP" altLang="ja-JP" sz="1600">
              <a:effectLst/>
            </a:endParaRPr>
          </a:p>
        </c:rich>
      </c:tx>
      <c:layout>
        <c:manualLayout>
          <c:xMode val="edge"/>
          <c:yMode val="edge"/>
          <c:x val="0.15897127112504597"/>
          <c:y val="1.4721302154611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/>
              </a:solidFill>
              <a:latin typeface="HG明朝E" panose="02020909000000000000" pitchFamily="17" charset="-128"/>
              <a:ea typeface="HG明朝E" panose="02020909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13D-4909-B2D8-2238C755C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9504"/>
        <c:axId val="225291856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94B-42C0-9E52-0FF74C881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708952"/>
        <c:axId val="647695176"/>
      </c:lineChart>
      <c:catAx>
        <c:axId val="225289504"/>
        <c:scaling>
          <c:orientation val="minMax"/>
          <c:max val="44672"/>
          <c:min val="4458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91856"/>
        <c:crosses val="autoZero"/>
        <c:auto val="1"/>
        <c:lblAlgn val="ctr"/>
        <c:lblOffset val="100"/>
        <c:tickLblSkip val="1"/>
        <c:noMultiLvlLbl val="1"/>
      </c:catAx>
      <c:valAx>
        <c:axId val="22529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289504"/>
        <c:crosses val="autoZero"/>
        <c:crossBetween val="between"/>
      </c:valAx>
      <c:valAx>
        <c:axId val="647695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7708952"/>
        <c:crosses val="max"/>
        <c:crossBetween val="between"/>
      </c:valAx>
      <c:catAx>
        <c:axId val="647708952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64769517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5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C00-000000000000}">
  <sheetPr codeName="グラフ52">
    <tabColor theme="1" tint="0.34998626667073579"/>
  </sheetPr>
  <sheetViews>
    <sheetView zoomScale="115" workbookViewId="0"/>
  </sheetViews>
  <pageMargins left="0.25" right="0.25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グラフ59"/>
  <sheetViews>
    <sheetView workbookViewId="0"/>
  </sheetViews>
  <pageMargins left="0.25" right="0.25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400-000000000000}">
  <sheetPr codeName="グラフ60"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グラフ61"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600-000000000000}">
  <sheetPr codeName="グラフ62"/>
  <sheetViews>
    <sheetView zoomScale="12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グラフ63"/>
  <sheetViews>
    <sheetView zoomScale="130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800-000000000000}">
  <sheetPr codeName="グラフ64"/>
  <sheetViews>
    <sheetView zoomScale="110" workbookViewId="0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900-000000000000}">
  <sheetPr codeName="グラフ65"/>
  <sheetViews>
    <sheetView workbookViewId="0"/>
  </sheetViews>
  <pageMargins left="0.25" right="0.25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397933</xdr:colOff>
      <xdr:row>18</xdr:row>
      <xdr:rowOff>110066</xdr:rowOff>
    </xdr:from>
    <xdr:to>
      <xdr:col>22</xdr:col>
      <xdr:colOff>431800</xdr:colOff>
      <xdr:row>22</xdr:row>
      <xdr:rowOff>299358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133719" y="7965923"/>
          <a:ext cx="5494867" cy="14865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 「予測ツール」により算出した「酸素投与を要する人数（重症者を含む）の予測値」を基に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「３週間後の必要病床数」を推計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 レベル４の段階は次のとおり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 ・ 一般医療を大きく制限しても，新型コロナウイルス感染症への医療に対応できない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・ 緊急対応病床数を超えた数の入院が必要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63498</xdr:colOff>
      <xdr:row>22</xdr:row>
      <xdr:rowOff>471714</xdr:rowOff>
    </xdr:from>
    <xdr:to>
      <xdr:col>13</xdr:col>
      <xdr:colOff>377977</xdr:colOff>
      <xdr:row>26</xdr:row>
      <xdr:rowOff>90714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5641" y="10314214"/>
          <a:ext cx="8778122" cy="13425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人口は「令和２年国勢調査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の確定値（令和２年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月１日現在）を使用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病床数，病床フェーズは，鹿児島県病床確保計画を使用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最大確保病床数は病床フェーズが一般フェーズの場合は，フェーズ４の確保病床数，緊急フェーズの場合は適用中のフェーズの確保病床数を使用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全数把握の見直しに伴い，感染者全体の情報が確認できないため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日以降は，感染経路不明者数の割合（直近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週間）の算定は行わない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135195</xdr:colOff>
          <xdr:row>29</xdr:row>
          <xdr:rowOff>92982</xdr:rowOff>
        </xdr:from>
        <xdr:to>
          <xdr:col>22</xdr:col>
          <xdr:colOff>443623</xdr:colOff>
          <xdr:row>33</xdr:row>
          <xdr:rowOff>83910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Y$29:$AA$31" spid="_x0000_s5318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45338" y="12738553"/>
              <a:ext cx="2295071" cy="15330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0083800" cy="6032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0.06817</cdr:x>
      <cdr:y>0.47601</cdr:y>
    </cdr:from>
    <cdr:to>
      <cdr:x>0.9813</cdr:x>
      <cdr:y>0.47601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2A3D3B87-F3C3-4042-A41A-4866D743F6AF}"/>
            </a:ext>
          </a:extLst>
        </cdr:cNvPr>
        <cdr:cNvCxnSpPr/>
      </cdr:nvCxnSpPr>
      <cdr:spPr>
        <a:xfrm xmlns:a="http://schemas.openxmlformats.org/drawingml/2006/main">
          <a:off x="687435" y="2871556"/>
          <a:ext cx="920782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0.8977</cdr:x>
      <cdr:y>0.04465</cdr:y>
    </cdr:from>
    <cdr:to>
      <cdr:x>0.996</cdr:x>
      <cdr:y>0.19504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052261" y="269377"/>
          <a:ext cx="991238" cy="907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  <cdr:relSizeAnchor xmlns:cdr="http://schemas.openxmlformats.org/drawingml/2006/chartDrawing">
    <cdr:from>
      <cdr:x>0.02685</cdr:x>
      <cdr:y>0.88695</cdr:y>
    </cdr:from>
    <cdr:to>
      <cdr:x>0.08092</cdr:x>
      <cdr:y>0.92851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70736" y="5350551"/>
          <a:ext cx="545231" cy="250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+mj-ea"/>
              <a:ea typeface="+mj-ea"/>
            </a:rPr>
            <a:t>令和</a:t>
          </a:r>
          <a:r>
            <a:rPr lang="en-US" altLang="ja-JP" sz="1100">
              <a:latin typeface="+mj-ea"/>
              <a:ea typeface="+mj-ea"/>
            </a:rPr>
            <a:t>2</a:t>
          </a:r>
          <a:r>
            <a:rPr lang="ja-JP" altLang="en-US" sz="1100">
              <a:latin typeface="+mj-ea"/>
              <a:ea typeface="+mj-ea"/>
            </a:rPr>
            <a:t>年</a:t>
          </a:r>
        </a:p>
      </cdr:txBody>
    </cdr:sp>
  </cdr:relSizeAnchor>
  <cdr:relSizeAnchor xmlns:cdr="http://schemas.openxmlformats.org/drawingml/2006/chartDrawing">
    <cdr:from>
      <cdr:x>0.09114</cdr:x>
      <cdr:y>0.88581</cdr:y>
    </cdr:from>
    <cdr:to>
      <cdr:x>0.14521</cdr:x>
      <cdr:y>0.92737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919040" y="5343627"/>
          <a:ext cx="545231" cy="250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+mj-ea"/>
              <a:ea typeface="+mj-ea"/>
            </a:rPr>
            <a:t>令和</a:t>
          </a:r>
          <a:r>
            <a:rPr lang="en-US" altLang="ja-JP" sz="1100">
              <a:latin typeface="+mj-ea"/>
              <a:ea typeface="+mj-ea"/>
            </a:rPr>
            <a:t>3</a:t>
          </a:r>
          <a:r>
            <a:rPr lang="ja-JP" altLang="en-US" sz="1100">
              <a:latin typeface="+mj-ea"/>
              <a:ea typeface="+mj-ea"/>
            </a:rPr>
            <a:t>年</a:t>
          </a:r>
        </a:p>
      </cdr:txBody>
    </cdr:sp>
  </cdr:relSizeAnchor>
  <cdr:relSizeAnchor xmlns:cdr="http://schemas.openxmlformats.org/drawingml/2006/chartDrawing">
    <cdr:from>
      <cdr:x>0.60066</cdr:x>
      <cdr:y>0.88476</cdr:y>
    </cdr:from>
    <cdr:to>
      <cdr:x>0.65473</cdr:x>
      <cdr:y>0.92632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D28409-3CA1-4BB0-BFC2-A56F933CD7CA}"/>
            </a:ext>
          </a:extLst>
        </cdr:cNvPr>
        <cdr:cNvSpPr txBox="1"/>
      </cdr:nvSpPr>
      <cdr:spPr>
        <a:xfrm xmlns:a="http://schemas.openxmlformats.org/drawingml/2006/main">
          <a:off x="6056969" y="5337292"/>
          <a:ext cx="545231" cy="250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+mj-ea"/>
              <a:ea typeface="+mj-ea"/>
            </a:rPr>
            <a:t>令和</a:t>
          </a:r>
          <a:r>
            <a:rPr lang="en-US" altLang="ja-JP" sz="1100">
              <a:latin typeface="+mj-ea"/>
              <a:ea typeface="+mj-ea"/>
            </a:rPr>
            <a:t>4</a:t>
          </a:r>
          <a:r>
            <a:rPr lang="ja-JP" altLang="en-US" sz="1100">
              <a:latin typeface="+mj-ea"/>
              <a:ea typeface="+mj-ea"/>
            </a:rPr>
            <a:t>年</a:t>
          </a:r>
        </a:p>
      </cdr:txBody>
    </cdr:sp>
  </cdr:relSizeAnchor>
  <cdr:relSizeAnchor xmlns:cdr="http://schemas.openxmlformats.org/drawingml/2006/chartDrawing">
    <cdr:from>
      <cdr:x>0.05856</cdr:x>
      <cdr:y>0.92842</cdr:y>
    </cdr:from>
    <cdr:to>
      <cdr:x>0.61209</cdr:x>
      <cdr:y>1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079D555D-4662-41C3-A2C3-87BA698A7E20}"/>
            </a:ext>
          </a:extLst>
        </cdr:cNvPr>
        <cdr:cNvSpPr txBox="1"/>
      </cdr:nvSpPr>
      <cdr:spPr>
        <a:xfrm xmlns:a="http://schemas.openxmlformats.org/drawingml/2006/main">
          <a:off x="590550" y="5600700"/>
          <a:ext cx="558165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全数把握の見直しに伴い，感染者全体の情報が確認できないため</a:t>
          </a:r>
          <a:r>
            <a:rPr lang="en-US" altLang="ja-JP" sz="1000"/>
            <a:t>9</a:t>
          </a:r>
          <a:r>
            <a:rPr lang="ja-JP" altLang="en-US" sz="1000"/>
            <a:t>月</a:t>
          </a:r>
          <a:r>
            <a:rPr lang="en-US" altLang="ja-JP" sz="1000"/>
            <a:t>21</a:t>
          </a:r>
          <a:r>
            <a:rPr lang="ja-JP" altLang="en-US" sz="1000"/>
            <a:t>日以降は，感染経路不明者</a:t>
          </a:r>
          <a:endParaRPr lang="en-US" altLang="ja-JP" sz="1000"/>
        </a:p>
        <a:p xmlns:a="http://schemas.openxmlformats.org/drawingml/2006/main">
          <a:r>
            <a:rPr lang="ja-JP" altLang="en-US" sz="1000"/>
            <a:t>数の割合（直近</a:t>
          </a:r>
          <a:r>
            <a:rPr lang="en-US" altLang="ja-JP" sz="1000"/>
            <a:t>1</a:t>
          </a:r>
          <a:r>
            <a:rPr lang="ja-JP" altLang="en-US" sz="1000"/>
            <a:t>週間）の算定は行っていない。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58300" cy="6032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0.06486</cdr:x>
      <cdr:y>0.72845</cdr:y>
    </cdr:from>
    <cdr:to>
      <cdr:x>0.98549</cdr:x>
      <cdr:y>0.72846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F2C9CCC6-239D-46FE-856F-EA426F0E40EB}"/>
            </a:ext>
          </a:extLst>
        </cdr:cNvPr>
        <cdr:cNvCxnSpPr/>
      </cdr:nvCxnSpPr>
      <cdr:spPr>
        <a:xfrm xmlns:a="http://schemas.openxmlformats.org/drawingml/2006/main">
          <a:off x="603407" y="4429057"/>
          <a:ext cx="8564391" cy="6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0.03839</cdr:y>
    </cdr:from>
    <cdr:to>
      <cdr:x>0.0983</cdr:x>
      <cdr:y>0.08616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33392"/>
          <a:ext cx="914460" cy="290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（使用率：％）</a:t>
          </a:r>
        </a:p>
      </cdr:txBody>
    </cdr:sp>
  </cdr:relSizeAnchor>
  <cdr:relSizeAnchor xmlns:cdr="http://schemas.openxmlformats.org/drawingml/2006/chartDrawing">
    <cdr:from>
      <cdr:x>0.06485</cdr:x>
      <cdr:y>0.45561</cdr:y>
    </cdr:from>
    <cdr:to>
      <cdr:x>0.98378</cdr:x>
      <cdr:y>0.45612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A69324E7-40A9-4F5D-9D30-435820287DC5}"/>
            </a:ext>
          </a:extLst>
        </cdr:cNvPr>
        <cdr:cNvCxnSpPr/>
      </cdr:nvCxnSpPr>
      <cdr:spPr>
        <a:xfrm xmlns:a="http://schemas.openxmlformats.org/drawingml/2006/main" flipV="1">
          <a:off x="603313" y="2770152"/>
          <a:ext cx="8548576" cy="310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0.05119</cdr:x>
      <cdr:y>0.34465</cdr:y>
    </cdr:from>
    <cdr:to>
      <cdr:x>0.11468</cdr:x>
      <cdr:y>0.39478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76250" y="2095500"/>
          <a:ext cx="5905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latin typeface="+mn-ea"/>
              <a:ea typeface="+mn-ea"/>
            </a:rPr>
            <a:t>病床数</a:t>
          </a:r>
        </a:p>
      </cdr:txBody>
    </cdr:sp>
  </cdr:relSizeAnchor>
  <cdr:relSizeAnchor xmlns:cdr="http://schemas.openxmlformats.org/drawingml/2006/chartDrawing">
    <cdr:from>
      <cdr:x>0.9017</cdr:x>
      <cdr:y>0.04439</cdr:y>
    </cdr:from>
    <cdr:to>
      <cdr:x>1</cdr:x>
      <cdr:y>0.09216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8388290" y="269875"/>
          <a:ext cx="914460" cy="290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（病床数：床）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55125" cy="602720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0.06404</cdr:x>
      <cdr:y>0.63577</cdr:y>
    </cdr:from>
    <cdr:to>
      <cdr:x>0.98464</cdr:x>
      <cdr:y>0.63689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7F50AD33-F2C7-400E-A59C-EF7F540AA5FC}"/>
            </a:ext>
          </a:extLst>
        </cdr:cNvPr>
        <cdr:cNvCxnSpPr/>
      </cdr:nvCxnSpPr>
      <cdr:spPr>
        <a:xfrm xmlns:a="http://schemas.openxmlformats.org/drawingml/2006/main" flipV="1">
          <a:off x="595748" y="3865536"/>
          <a:ext cx="8564112" cy="681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0.85956</cdr:x>
      <cdr:y>0.01619</cdr:y>
    </cdr:from>
    <cdr:to>
      <cdr:x>0.95785</cdr:x>
      <cdr:y>0.16658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996237" y="98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55125" cy="602720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0.05784</cdr:x>
      <cdr:y>0.21756</cdr:y>
    </cdr:from>
    <cdr:to>
      <cdr:x>0.99915</cdr:x>
      <cdr:y>0.21756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07BAAC2E-A0CA-4CA2-ABED-173D594878D7}"/>
            </a:ext>
          </a:extLst>
        </cdr:cNvPr>
        <cdr:cNvCxnSpPr/>
      </cdr:nvCxnSpPr>
      <cdr:spPr>
        <a:xfrm xmlns:a="http://schemas.openxmlformats.org/drawingml/2006/main">
          <a:off x="538035" y="1322765"/>
          <a:ext cx="8756772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0.88857</cdr:x>
      <cdr:y>0.01358</cdr:y>
    </cdr:from>
    <cdr:to>
      <cdr:x>0.98686</cdr:x>
      <cdr:y>0.16397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266112" y="825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61231" cy="603738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0.87662</cdr:x>
      <cdr:y>0.0201</cdr:y>
    </cdr:from>
    <cdr:to>
      <cdr:x>0.97491</cdr:x>
      <cdr:y>0.1705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154988" y="1222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（単位：人）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397933</xdr:colOff>
      <xdr:row>18</xdr:row>
      <xdr:rowOff>110066</xdr:rowOff>
    </xdr:from>
    <xdr:to>
      <xdr:col>22</xdr:col>
      <xdr:colOff>431800</xdr:colOff>
      <xdr:row>21</xdr:row>
      <xdr:rowOff>931333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160933" y="7920566"/>
          <a:ext cx="5482167" cy="1983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 「予測ツール」により算出した「酸素投与を要する人数（重症者を含む）の予測値」を基に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「３週間後の必要病床数」を推計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 レベル４の段階は次のとおり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 ・ 一般医療を大きく制限しても，新型コロナウイルス感染症への医療に対応できない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・ 緊急対応病床数を超えた数の入院が必要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253996</xdr:colOff>
      <xdr:row>21</xdr:row>
      <xdr:rowOff>38099</xdr:rowOff>
    </xdr:from>
    <xdr:to>
      <xdr:col>13</xdr:col>
      <xdr:colOff>296332</xdr:colOff>
      <xdr:row>23</xdr:row>
      <xdr:rowOff>199571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53996" y="9055099"/>
          <a:ext cx="8778122" cy="14677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人口は「令和２年国勢調査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の確定値（令和２年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月１日現在）を使用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病床数，病床フェーズは，鹿児島県病床確保計画を使用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最大確保病床数は病床フェーズが一般フェーズの場合は，フェーズ４の確保病床数，緊急フェーズの場合は適用中のフェーズの確保病床数を使用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全数把握の見直しに伴い，感染者全体の情報が確認できないため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日以降は，感染経路不明者数の割合（直近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週間）の算定は行わない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588768</xdr:colOff>
          <xdr:row>25</xdr:row>
          <xdr:rowOff>468992</xdr:rowOff>
        </xdr:from>
        <xdr:to>
          <xdr:col>19</xdr:col>
          <xdr:colOff>552482</xdr:colOff>
          <xdr:row>29</xdr:row>
          <xdr:rowOff>151492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Y$25:$AA$27" spid="_x0000_s4573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67554" y="11427278"/>
              <a:ext cx="2295071" cy="15330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53682" cy="6032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0.14594</cdr:x>
      <cdr:y>0.37031</cdr:y>
    </cdr:from>
    <cdr:to>
      <cdr:x>0.19919</cdr:x>
      <cdr:y>0.40084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67B5E6-C41C-4551-B0BD-F0AA4D0BA781}"/>
            </a:ext>
          </a:extLst>
        </cdr:cNvPr>
        <cdr:cNvSpPr txBox="1"/>
      </cdr:nvSpPr>
      <cdr:spPr>
        <a:xfrm xmlns:a="http://schemas.openxmlformats.org/drawingml/2006/main">
          <a:off x="1358476" y="2251115"/>
          <a:ext cx="495660" cy="18559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FF0000"/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合計</a:t>
          </a:r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513</a:t>
          </a:r>
          <a:endParaRPr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0.04012</cdr:x>
      <cdr:y>0.54797</cdr:y>
    </cdr:from>
    <cdr:to>
      <cdr:x>0.0759</cdr:x>
      <cdr:y>0.5785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52DA7D-E6BA-408E-BA85-1CEFBD7765FE}"/>
            </a:ext>
          </a:extLst>
        </cdr:cNvPr>
        <cdr:cNvSpPr txBox="1"/>
      </cdr:nvSpPr>
      <cdr:spPr>
        <a:xfrm xmlns:a="http://schemas.openxmlformats.org/drawingml/2006/main">
          <a:off x="372794" y="3322628"/>
          <a:ext cx="332492" cy="18511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確保</a:t>
          </a:r>
          <a:endParaRPr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/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病床</a:t>
          </a:r>
          <a:endParaRPr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/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以外</a:t>
          </a:r>
        </a:p>
      </cdr:txBody>
    </cdr:sp>
  </cdr:relSizeAnchor>
  <cdr:relSizeAnchor xmlns:cdr="http://schemas.openxmlformats.org/drawingml/2006/chartDrawing">
    <cdr:from>
      <cdr:x>0.04016</cdr:x>
      <cdr:y>0.72051</cdr:y>
    </cdr:from>
    <cdr:to>
      <cdr:x>0.07594</cdr:x>
      <cdr:y>0.75105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189066F-D67B-4697-ADDE-AA91FCD11D26}"/>
            </a:ext>
          </a:extLst>
        </cdr:cNvPr>
        <cdr:cNvSpPr txBox="1"/>
      </cdr:nvSpPr>
      <cdr:spPr>
        <a:xfrm xmlns:a="http://schemas.openxmlformats.org/drawingml/2006/main">
          <a:off x="373801" y="4379977"/>
          <a:ext cx="333046" cy="18565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確保</a:t>
          </a:r>
          <a:endParaRPr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/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病床</a:t>
          </a:r>
        </a:p>
      </cdr:txBody>
    </cdr:sp>
  </cdr:relSizeAnchor>
  <cdr:relSizeAnchor xmlns:cdr="http://schemas.openxmlformats.org/drawingml/2006/chartDrawing">
    <cdr:from>
      <cdr:x>0.01045</cdr:x>
      <cdr:y>0.11592</cdr:y>
    </cdr:from>
    <cdr:to>
      <cdr:x>0.04623</cdr:x>
      <cdr:y>0.13121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2AA322B-648E-40DD-B4F5-8C3930BAFAB1}"/>
            </a:ext>
          </a:extLst>
        </cdr:cNvPr>
        <cdr:cNvSpPr txBox="1"/>
      </cdr:nvSpPr>
      <cdr:spPr>
        <a:xfrm xmlns:a="http://schemas.openxmlformats.org/drawingml/2006/main">
          <a:off x="97264" y="704695"/>
          <a:ext cx="333046" cy="9292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使用率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 xmlns:a="http://schemas.openxmlformats.org/drawingml/2006/main">
          <a:pPr algn="ctr"/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0.95471</cdr:x>
      <cdr:y>0.10517</cdr:y>
    </cdr:from>
    <cdr:to>
      <cdr:x>0.99049</cdr:x>
      <cdr:y>0.12046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3844BDF-B4DB-463A-B2AE-473C2BD6DEE4}"/>
            </a:ext>
          </a:extLst>
        </cdr:cNvPr>
        <cdr:cNvSpPr txBox="1"/>
      </cdr:nvSpPr>
      <cdr:spPr>
        <a:xfrm xmlns:a="http://schemas.openxmlformats.org/drawingml/2006/main">
          <a:off x="8886593" y="639336"/>
          <a:ext cx="333046" cy="9292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入院者数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 xmlns:a="http://schemas.openxmlformats.org/drawingml/2006/main">
          <a:pPr algn="ctr"/>
          <a:endParaRPr lang="ja-JP" altLang="en-US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10083800" cy="6032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0.91506</cdr:x>
      <cdr:y>0.0406</cdr:y>
    </cdr:from>
    <cdr:to>
      <cdr:x>0.97739</cdr:x>
      <cdr:y>0.07474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251478" y="246516"/>
          <a:ext cx="630138" cy="207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（単位：％）</a:t>
          </a:r>
        </a:p>
      </cdr:txBody>
    </cdr:sp>
  </cdr:relSizeAnchor>
  <cdr:relSizeAnchor xmlns:cdr="http://schemas.openxmlformats.org/drawingml/2006/chartDrawing">
    <cdr:from>
      <cdr:x>0</cdr:x>
      <cdr:y>0.97339</cdr:y>
    </cdr:from>
    <cdr:to>
      <cdr:x>0.03891</cdr:x>
      <cdr:y>1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0A61F6-1269-4650-9C0A-F8133E29C84D}"/>
            </a:ext>
          </a:extLst>
        </cdr:cNvPr>
        <cdr:cNvSpPr txBox="1"/>
      </cdr:nvSpPr>
      <cdr:spPr>
        <a:xfrm xmlns:a="http://schemas.openxmlformats.org/drawingml/2006/main">
          <a:off x="0" y="5898183"/>
          <a:ext cx="393388" cy="161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+mj-ea"/>
              <a:ea typeface="+mj-ea"/>
            </a:rPr>
            <a:t>令和</a:t>
          </a:r>
          <a:r>
            <a:rPr lang="en-US" altLang="ja-JP" sz="900">
              <a:latin typeface="+mj-ea"/>
              <a:ea typeface="+mj-ea"/>
            </a:rPr>
            <a:t>4</a:t>
          </a:r>
          <a:r>
            <a:rPr lang="ja-JP" altLang="en-US" sz="900">
              <a:latin typeface="+mj-ea"/>
              <a:ea typeface="+mj-ea"/>
            </a:rPr>
            <a:t>年</a:t>
          </a:r>
        </a:p>
      </cdr:txBody>
    </cdr:sp>
  </cdr:relSizeAnchor>
  <cdr:relSizeAnchor xmlns:cdr="http://schemas.openxmlformats.org/drawingml/2006/chartDrawing">
    <cdr:from>
      <cdr:x>0.67545</cdr:x>
      <cdr:y>0.14824</cdr:y>
    </cdr:from>
    <cdr:to>
      <cdr:x>0.75753</cdr:x>
      <cdr:y>0.20352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24B73D9B-C819-4A89-9AE8-1C58E34E282E}"/>
            </a:ext>
          </a:extLst>
        </cdr:cNvPr>
        <cdr:cNvSpPr txBox="1"/>
      </cdr:nvSpPr>
      <cdr:spPr>
        <a:xfrm xmlns:a="http://schemas.openxmlformats.org/drawingml/2006/main">
          <a:off x="8543925" y="1123950"/>
          <a:ext cx="10382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0.75225</cdr:x>
      <cdr:y>0.39006</cdr:y>
    </cdr:from>
    <cdr:to>
      <cdr:x>0.9395</cdr:x>
      <cdr:y>0.43906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D5000C3C-87EA-47B3-9014-39B3399BE0CF}"/>
            </a:ext>
          </a:extLst>
        </cdr:cNvPr>
        <cdr:cNvSpPr txBox="1"/>
      </cdr:nvSpPr>
      <cdr:spPr>
        <a:xfrm xmlns:a="http://schemas.openxmlformats.org/drawingml/2006/main">
          <a:off x="7605384" y="2363516"/>
          <a:ext cx="1893138" cy="296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400">
              <a:latin typeface="ＭＳ Ｐゴシック 本文"/>
            </a:rPr>
            <a:t>最大確保病床使用率</a:t>
          </a:r>
        </a:p>
      </cdr:txBody>
    </cdr:sp>
  </cdr:relSizeAnchor>
  <cdr:relSizeAnchor xmlns:cdr="http://schemas.openxmlformats.org/drawingml/2006/chartDrawing">
    <cdr:from>
      <cdr:x>0.60861</cdr:x>
      <cdr:y>0.09853</cdr:y>
    </cdr:from>
    <cdr:to>
      <cdr:x>0.95145</cdr:x>
      <cdr:y>0.14753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93601B-C256-4DEA-9950-B5C164CD6493}"/>
            </a:ext>
          </a:extLst>
        </cdr:cNvPr>
        <cdr:cNvSpPr txBox="1"/>
      </cdr:nvSpPr>
      <cdr:spPr>
        <a:xfrm xmlns:a="http://schemas.openxmlformats.org/drawingml/2006/main">
          <a:off x="6153150" y="597018"/>
          <a:ext cx="3466199" cy="296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>
              <a:latin typeface="ＭＳ Ｐゴシック 本文"/>
            </a:rPr>
            <a:t>新規感染者数（直近１週間の</a:t>
          </a:r>
          <a:r>
            <a:rPr lang="en-US" altLang="ja-JP" sz="1400">
              <a:latin typeface="ＭＳ Ｐゴシック 本文"/>
            </a:rPr>
            <a:t>10</a:t>
          </a:r>
          <a:r>
            <a:rPr lang="ja-JP" altLang="en-US" sz="1400">
              <a:latin typeface="ＭＳ Ｐゴシック 本文"/>
            </a:rPr>
            <a:t>万人当たり）</a:t>
          </a:r>
        </a:p>
      </cdr:txBody>
    </cdr:sp>
  </cdr:relSizeAnchor>
  <cdr:relSizeAnchor xmlns:cdr="http://schemas.openxmlformats.org/drawingml/2006/chartDrawing">
    <cdr:from>
      <cdr:x>0.00628</cdr:x>
      <cdr:y>0.03183</cdr:y>
    </cdr:from>
    <cdr:to>
      <cdr:x>0.0686</cdr:x>
      <cdr:y>0.06596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B39DE6-091E-462C-B42F-FC0031649963}"/>
            </a:ext>
          </a:extLst>
        </cdr:cNvPr>
        <cdr:cNvSpPr txBox="1"/>
      </cdr:nvSpPr>
      <cdr:spPr>
        <a:xfrm xmlns:a="http://schemas.openxmlformats.org/drawingml/2006/main">
          <a:off x="79375" y="241300"/>
          <a:ext cx="788385" cy="258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（単位：人）</a:t>
          </a:r>
        </a:p>
      </cdr:txBody>
    </cdr:sp>
  </cdr:relSizeAnchor>
  <cdr:relSizeAnchor xmlns:cdr="http://schemas.openxmlformats.org/drawingml/2006/chartDrawing">
    <cdr:from>
      <cdr:x>0.45571</cdr:x>
      <cdr:y>0.12909</cdr:y>
    </cdr:from>
    <cdr:to>
      <cdr:x>0.45581</cdr:x>
      <cdr:y>0.90701</cdr:y>
    </cdr:to>
    <cdr:cxnSp macro="">
      <cdr:nvCxnSpPr>
        <cdr:cNvPr id="23" name="直線コネクタ 22">
          <a:extLst xmlns:a="http://schemas.openxmlformats.org/drawingml/2006/main">
            <a:ext uri="{FF2B5EF4-FFF2-40B4-BE49-F238E27FC236}">
              <a16:creationId xmlns:a16="http://schemas.microsoft.com/office/drawing/2014/main" id="{68D36275-B099-48A2-ADAD-6566CD888D2E}"/>
            </a:ext>
          </a:extLst>
        </cdr:cNvPr>
        <cdr:cNvCxnSpPr/>
      </cdr:nvCxnSpPr>
      <cdr:spPr>
        <a:xfrm xmlns:a="http://schemas.openxmlformats.org/drawingml/2006/main">
          <a:off x="4611472" y="782998"/>
          <a:ext cx="1012" cy="47184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0.38489</cdr:x>
      <cdr:y>0.08082</cdr:y>
    </cdr:from>
    <cdr:to>
      <cdr:x>0.53924</cdr:x>
      <cdr:y>0.12981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FC89337-6D41-4493-AA7C-512A9C1F64D0}"/>
            </a:ext>
          </a:extLst>
        </cdr:cNvPr>
        <cdr:cNvSpPr txBox="1"/>
      </cdr:nvSpPr>
      <cdr:spPr>
        <a:xfrm xmlns:a="http://schemas.openxmlformats.org/drawingml/2006/main">
          <a:off x="3894819" y="490215"/>
          <a:ext cx="1561923" cy="297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ＭＳ Ｐゴシック 本文"/>
            </a:rPr>
            <a:t>3/4</a:t>
          </a:r>
          <a:r>
            <a:rPr lang="ja-JP" altLang="en-US" sz="1200">
              <a:latin typeface="ＭＳ Ｐゴシック 本文"/>
            </a:rPr>
            <a:t>まん防終了決定</a:t>
          </a:r>
        </a:p>
        <a:p xmlns:a="http://schemas.openxmlformats.org/drawingml/2006/main">
          <a:endParaRPr lang="ja-JP" altLang="en-US" sz="1200">
            <a:latin typeface="ＭＳ Ｐゴシック 本文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397933</xdr:colOff>
      <xdr:row>18</xdr:row>
      <xdr:rowOff>110066</xdr:rowOff>
    </xdr:from>
    <xdr:to>
      <xdr:col>21</xdr:col>
      <xdr:colOff>431800</xdr:colOff>
      <xdr:row>20</xdr:row>
      <xdr:rowOff>931333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SpPr txBox="1"/>
      </xdr:nvSpPr>
      <xdr:spPr>
        <a:xfrm>
          <a:off x="8813800" y="7958666"/>
          <a:ext cx="5486400" cy="163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 「予測ツール」により算出した「酸素投与を要する人数（重症者を含む）の予測値」を基に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「３週間後の必要病床数」を推計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 レベル４の段階は次のとおり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 ・ 一般医療を大きく制限しても，新型コロナウイルス感染症への医療に対応できない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・ 緊急対応病床数を超えた数の入院が必要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253996</xdr:colOff>
      <xdr:row>20</xdr:row>
      <xdr:rowOff>38099</xdr:rowOff>
    </xdr:from>
    <xdr:to>
      <xdr:col>12</xdr:col>
      <xdr:colOff>296332</xdr:colOff>
      <xdr:row>20</xdr:row>
      <xdr:rowOff>905934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4800-000003000000}"/>
            </a:ext>
          </a:extLst>
        </xdr:cNvPr>
        <xdr:cNvSpPr txBox="1"/>
      </xdr:nvSpPr>
      <xdr:spPr>
        <a:xfrm>
          <a:off x="253996" y="8699499"/>
          <a:ext cx="8458203" cy="8678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人口は「令和２年国勢調査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の確定値（令和２年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月１日現在）を使用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病床数，病床フェーズは，鹿児島県病床確保計画を使用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最大確保病床数は病床フェーズが一般フェーズの場合は，フェーズ４の確保病床数，緊急フェーズの場合は適用中のフェーズの確保病床数を使用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397933</xdr:colOff>
      <xdr:row>18</xdr:row>
      <xdr:rowOff>110066</xdr:rowOff>
    </xdr:from>
    <xdr:to>
      <xdr:col>22</xdr:col>
      <xdr:colOff>431800</xdr:colOff>
      <xdr:row>21</xdr:row>
      <xdr:rowOff>931333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843433" y="7920566"/>
          <a:ext cx="5482167" cy="1627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 「予測ツール」により算出した「酸素投与を要する人数（重症者を含む）の予測値」を基に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「３週間後の必要病床数」を推計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 レベル４の段階は次のとおり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 ・ 一般医療を大きく制限しても，新型コロナウイルス感染症への医療に対応できない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 baseline="0">
              <a:latin typeface="Meiryo UI" panose="020B0604030504040204" pitchFamily="50" charset="-128"/>
              <a:ea typeface="Meiryo UI" panose="020B0604030504040204" pitchFamily="50" charset="-128"/>
            </a:rPr>
            <a:t>・ 緊急対応病床数を超えた数の入院が必要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253996</xdr:colOff>
      <xdr:row>21</xdr:row>
      <xdr:rowOff>38099</xdr:rowOff>
    </xdr:from>
    <xdr:to>
      <xdr:col>13</xdr:col>
      <xdr:colOff>296332</xdr:colOff>
      <xdr:row>21</xdr:row>
      <xdr:rowOff>905934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53996" y="8655049"/>
          <a:ext cx="8487836" cy="8678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人口は「令和２年国勢調査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の確定値（令和２年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月１日現在）を使用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病床数，病床フェーズは，鹿児島県病床確保計画を使用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＊ 最大確保病床数は病床フェーズが一般フェーズの場合は，フェーズ４の確保病床数，緊急フェーズの場合は適用中のフェーズの確保病床数を使用</a:t>
          </a:r>
        </a:p>
      </xdr:txBody>
    </xdr:sp>
    <xdr:clientData/>
  </xdr:twoCellAnchor>
  <xdr:twoCellAnchor>
    <xdr:from>
      <xdr:col>24</xdr:col>
      <xdr:colOff>235323</xdr:colOff>
      <xdr:row>7</xdr:row>
      <xdr:rowOff>28761</xdr:rowOff>
    </xdr:from>
    <xdr:to>
      <xdr:col>34</xdr:col>
      <xdr:colOff>100853</xdr:colOff>
      <xdr:row>8</xdr:row>
      <xdr:rowOff>635560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127941" y="1485526"/>
          <a:ext cx="5311588" cy="1178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8/29</a:t>
          </a:r>
          <a:r>
            <a:rPr kumimoji="1" lang="ja-JP" altLang="en-US" sz="1400"/>
            <a:t>時点～</a:t>
          </a:r>
          <a:endParaRPr kumimoji="1" lang="en-US" altLang="ja-JP" sz="1400"/>
        </a:p>
        <a:p>
          <a:r>
            <a:rPr kumimoji="1" lang="ja-JP" altLang="en-US" sz="1400"/>
            <a:t>・疑似症患者数（みなし陽性者数）の項目を追加</a:t>
          </a:r>
          <a:endParaRPr kumimoji="1" lang="en-US" altLang="ja-JP" sz="1400"/>
        </a:p>
        <a:p>
          <a:r>
            <a:rPr kumimoji="1" lang="ja-JP" altLang="en-US" sz="1400"/>
            <a:t>・疑似症患者数は</a:t>
          </a:r>
          <a:r>
            <a:rPr kumimoji="1" lang="en-US" altLang="ja-JP" sz="1400"/>
            <a:t>【</a:t>
          </a:r>
          <a:r>
            <a:rPr kumimoji="1" lang="ja-JP" altLang="en-US" sz="1400"/>
            <a:t>直近</a:t>
          </a:r>
          <a:r>
            <a:rPr kumimoji="1" lang="en-US" altLang="ja-JP" sz="1400"/>
            <a:t>1</a:t>
          </a:r>
          <a:r>
            <a:rPr kumimoji="1" lang="ja-JP" altLang="en-US" sz="1400"/>
            <a:t>週間用</a:t>
          </a:r>
          <a:r>
            <a:rPr kumimoji="1" lang="en-US" altLang="ja-JP" sz="1400"/>
            <a:t>】</a:t>
          </a:r>
          <a:r>
            <a:rPr kumimoji="1" lang="ja-JP" altLang="en-US" sz="1400"/>
            <a:t>シートを挟まずに直接，</a:t>
          </a:r>
          <a:r>
            <a:rPr kumimoji="1" lang="en-US" altLang="ja-JP" sz="1400"/>
            <a:t>【</a:t>
          </a:r>
          <a:r>
            <a:rPr kumimoji="1" lang="ja-JP" altLang="en-US" sz="1400"/>
            <a:t>グラフ用</a:t>
          </a:r>
          <a:r>
            <a:rPr kumimoji="1" lang="en-US" altLang="ja-JP" sz="1400"/>
            <a:t>】</a:t>
          </a:r>
          <a:r>
            <a:rPr kumimoji="1" lang="ja-JP" altLang="en-US" sz="1400"/>
            <a:t>シートから数字をひっぱっている。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232262</xdr:colOff>
          <xdr:row>25</xdr:row>
          <xdr:rowOff>453572</xdr:rowOff>
        </xdr:from>
        <xdr:to>
          <xdr:col>21</xdr:col>
          <xdr:colOff>127001</xdr:colOff>
          <xdr:row>29</xdr:row>
          <xdr:rowOff>91248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Y$25:$AA$27" spid="_x0000_s3816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009119" y="11393715"/>
              <a:ext cx="2652453" cy="147010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24</xdr:col>
      <xdr:colOff>123266</xdr:colOff>
      <xdr:row>21</xdr:row>
      <xdr:rowOff>806823</xdr:rowOff>
    </xdr:from>
    <xdr:to>
      <xdr:col>29</xdr:col>
      <xdr:colOff>638736</xdr:colOff>
      <xdr:row>23</xdr:row>
      <xdr:rowOff>112058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6562295" y="9861176"/>
          <a:ext cx="4034117" cy="6163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フェーズ４と緊急</a:t>
          </a:r>
          <a:r>
            <a:rPr kumimoji="1" lang="en-US" altLang="ja-JP" sz="1200"/>
            <a:t>Ⅰ</a:t>
          </a:r>
          <a:r>
            <a:rPr kumimoji="1" lang="ja-JP" altLang="en-US" sz="1200"/>
            <a:t>の病床数が変更となった場合は，↓↓の病床数も変更する</a:t>
          </a:r>
        </a:p>
      </xdr:txBody>
    </xdr:sp>
    <xdr:clientData/>
  </xdr:twoCellAnchor>
  <xdr:twoCellAnchor>
    <xdr:from>
      <xdr:col>29</xdr:col>
      <xdr:colOff>145142</xdr:colOff>
      <xdr:row>23</xdr:row>
      <xdr:rowOff>263072</xdr:rowOff>
    </xdr:from>
    <xdr:to>
      <xdr:col>35</xdr:col>
      <xdr:colOff>317500</xdr:colOff>
      <xdr:row>28</xdr:row>
      <xdr:rowOff>108858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8523856" y="10595429"/>
          <a:ext cx="3819073" cy="2004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9/15</a:t>
          </a:r>
          <a:r>
            <a:rPr kumimoji="1" lang="ja-JP" altLang="en-US" sz="1600">
              <a:solidFill>
                <a:srgbClr val="FF0000"/>
              </a:solidFill>
            </a:rPr>
            <a:t>時点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フェーズ４：　</a:t>
          </a:r>
          <a:r>
            <a:rPr kumimoji="1" lang="en-US" altLang="ja-JP" sz="1600">
              <a:solidFill>
                <a:srgbClr val="FF0000"/>
              </a:solidFill>
            </a:rPr>
            <a:t>613</a:t>
          </a:r>
          <a:r>
            <a:rPr kumimoji="1" lang="ja-JP" altLang="en-US" sz="1600">
              <a:solidFill>
                <a:srgbClr val="FF0000"/>
              </a:solidFill>
            </a:rPr>
            <a:t>床，緊</a:t>
          </a:r>
          <a:r>
            <a:rPr kumimoji="1" lang="en-US" altLang="ja-JP" sz="1600">
              <a:solidFill>
                <a:srgbClr val="FF0000"/>
              </a:solidFill>
            </a:rPr>
            <a:t>Ⅰ</a:t>
          </a:r>
          <a:r>
            <a:rPr kumimoji="1" lang="ja-JP" altLang="en-US" sz="1600">
              <a:solidFill>
                <a:srgbClr val="FF0000"/>
              </a:solidFill>
            </a:rPr>
            <a:t>：</a:t>
          </a:r>
          <a:r>
            <a:rPr kumimoji="1" lang="en-US" altLang="ja-JP" sz="1600">
              <a:solidFill>
                <a:srgbClr val="FF0000"/>
              </a:solidFill>
            </a:rPr>
            <a:t>720</a:t>
          </a:r>
          <a:r>
            <a:rPr kumimoji="1" lang="ja-JP" altLang="en-US" sz="1600">
              <a:solidFill>
                <a:srgbClr val="FF0000"/>
              </a:solidFill>
            </a:rPr>
            <a:t>床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>
              <a:solidFill>
                <a:srgbClr val="FF0000"/>
              </a:solidFill>
            </a:rPr>
            <a:t>※</a:t>
          </a:r>
          <a:r>
            <a:rPr kumimoji="1" lang="ja-JP" altLang="en-US" sz="1600">
              <a:solidFill>
                <a:srgbClr val="FF0000"/>
              </a:solidFill>
            </a:rPr>
            <a:t>重症者用の病床数に変更なし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>
              <a:solidFill>
                <a:srgbClr val="FF0000"/>
              </a:solidFill>
            </a:rPr>
            <a:t>9/16</a:t>
          </a:r>
          <a:r>
            <a:rPr kumimoji="1" lang="ja-JP" altLang="en-US" sz="1600">
              <a:solidFill>
                <a:srgbClr val="FF0000"/>
              </a:solidFill>
            </a:rPr>
            <a:t>時点～　フェーズは緊</a:t>
          </a:r>
          <a:r>
            <a:rPr kumimoji="1" lang="en-US" altLang="ja-JP" sz="1600">
              <a:solidFill>
                <a:srgbClr val="FF0000"/>
              </a:solidFill>
            </a:rPr>
            <a:t>Ⅰ</a:t>
          </a:r>
          <a:r>
            <a:rPr kumimoji="1" lang="ja-JP" altLang="en-US" sz="1600">
              <a:solidFill>
                <a:srgbClr val="FF0000"/>
              </a:solidFill>
            </a:rPr>
            <a:t>に移行</a:t>
          </a:r>
          <a:endParaRPr kumimoji="1" lang="en-US" altLang="ja-JP" sz="16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フェーズ４：　</a:t>
          </a:r>
          <a:r>
            <a:rPr kumimoji="1" lang="en-US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615</a:t>
          </a:r>
          <a:r>
            <a:rPr kumimoji="1"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床（うち重症者用　</a:t>
          </a:r>
          <a:r>
            <a:rPr kumimoji="1" lang="en-US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34</a:t>
          </a:r>
          <a:r>
            <a:rPr kumimoji="1"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床）</a:t>
          </a:r>
          <a:endParaRPr lang="ja-JP" altLang="ja-JP" sz="1600">
            <a:solidFill>
              <a:srgbClr val="FF0000"/>
            </a:solidFill>
            <a:effectLst/>
          </a:endParaRPr>
        </a:p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133349</xdr:colOff>
      <xdr:row>19</xdr:row>
      <xdr:rowOff>0</xdr:rowOff>
    </xdr:from>
    <xdr:to>
      <xdr:col>19</xdr:col>
      <xdr:colOff>895350</xdr:colOff>
      <xdr:row>20</xdr:row>
      <xdr:rowOff>965200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562974" y="8020050"/>
          <a:ext cx="5162551" cy="163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 入院率については，次のいずれも満たす場合に適用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① 人口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万人当たり療養者数が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人以上の場合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② 新規陽性者が，発生届が届け出られた翌日までに療養場所の種別が決定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　されず，かつ入院が必要な者が同日までに入院していない場合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 人口は「人口推計（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2019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日現在）」（総務省統計局）を使用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３ 病床数，病床フェーズは，鹿児島県病床確保計画を使用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369094</xdr:colOff>
      <xdr:row>3</xdr:row>
      <xdr:rowOff>154782</xdr:rowOff>
    </xdr:from>
    <xdr:to>
      <xdr:col>36</xdr:col>
      <xdr:colOff>59531</xdr:colOff>
      <xdr:row>4</xdr:row>
      <xdr:rowOff>488158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3812500" y="654845"/>
          <a:ext cx="3143250" cy="690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県病床確保計画に基づく　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「受入病床の設定」及び「フェーズの見直し」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　　　　　　　　　　　　　￬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95251</xdr:colOff>
      <xdr:row>3</xdr:row>
      <xdr:rowOff>297655</xdr:rowOff>
    </xdr:from>
    <xdr:to>
      <xdr:col>19</xdr:col>
      <xdr:colOff>83343</xdr:colOff>
      <xdr:row>4</xdr:row>
      <xdr:rowOff>488156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1799095" y="797718"/>
          <a:ext cx="3440904" cy="547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県病床確保計画に基づく</a:t>
          </a:r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「フェーズの見直し」</a:t>
          </a:r>
          <a:endParaRPr kumimoji="1" lang="en-US" altLang="ja-JP" sz="12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>
              <a:solidFill>
                <a:srgbClr val="FF0000"/>
              </a:solidFill>
              <a:latin typeface="+mn-ea"/>
              <a:ea typeface="+mn-ea"/>
            </a:rPr>
            <a:t>　　￬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21</xdr:row>
      <xdr:rowOff>38100</xdr:rowOff>
    </xdr:from>
    <xdr:to>
      <xdr:col>9</xdr:col>
      <xdr:colOff>184151</xdr:colOff>
      <xdr:row>21</xdr:row>
      <xdr:rowOff>939800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SpPr txBox="1"/>
      </xdr:nvSpPr>
      <xdr:spPr>
        <a:xfrm>
          <a:off x="346075" y="8686800"/>
          <a:ext cx="6238876" cy="901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 病床数，病床フェーズは，鹿児島県病床確保計画を使用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088217" cy="603526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0.03664</cdr:x>
      <cdr:y>0.42235</cdr:y>
    </cdr:from>
    <cdr:to>
      <cdr:x>0.11135</cdr:x>
      <cdr:y>0.49916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9614" y="2548990"/>
          <a:ext cx="753690" cy="463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rgbClr val="FF0000"/>
              </a:solidFill>
            </a:rPr>
            <a:t>ステージ</a:t>
          </a:r>
          <a:r>
            <a:rPr lang="en-US" altLang="ja-JP" sz="1000">
              <a:solidFill>
                <a:srgbClr val="FF0000"/>
              </a:solidFill>
            </a:rPr>
            <a:t>Ⅲ</a:t>
          </a:r>
        </a:p>
        <a:p xmlns:a="http://schemas.openxmlformats.org/drawingml/2006/main">
          <a:r>
            <a:rPr lang="ja-JP" altLang="en-US" sz="1000">
              <a:solidFill>
                <a:srgbClr val="FF0000"/>
              </a:solidFill>
            </a:rPr>
            <a:t>引上げ判断</a:t>
          </a:r>
        </a:p>
      </cdr:txBody>
    </cdr:sp>
  </cdr:relSizeAnchor>
  <cdr:relSizeAnchor xmlns:cdr="http://schemas.openxmlformats.org/drawingml/2006/chartDrawing">
    <cdr:from>
      <cdr:x>0.06859</cdr:x>
      <cdr:y>0.6303</cdr:y>
    </cdr:from>
    <cdr:to>
      <cdr:x>0.16685</cdr:x>
      <cdr:y>0.68463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91977" y="3804007"/>
          <a:ext cx="991269" cy="327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solidFill>
                <a:srgbClr val="FF0000"/>
              </a:solidFill>
            </a:rPr>
            <a:t>ステージ</a:t>
          </a:r>
          <a:r>
            <a:rPr lang="en-US" altLang="ja-JP" sz="1000">
              <a:solidFill>
                <a:srgbClr val="FF0000"/>
              </a:solidFill>
            </a:rPr>
            <a:t>Ⅲ</a:t>
          </a:r>
        </a:p>
        <a:p xmlns:a="http://schemas.openxmlformats.org/drawingml/2006/main">
          <a:r>
            <a:rPr lang="ja-JP" altLang="en-US" sz="1000">
              <a:solidFill>
                <a:srgbClr val="FF0000"/>
              </a:solidFill>
            </a:rPr>
            <a:t>継続判断</a:t>
          </a:r>
        </a:p>
      </cdr:txBody>
    </cdr:sp>
  </cdr:relSizeAnchor>
  <cdr:relSizeAnchor xmlns:cdr="http://schemas.openxmlformats.org/drawingml/2006/chartDrawing">
    <cdr:from>
      <cdr:x>0.03961</cdr:x>
      <cdr:y>0.78077</cdr:y>
    </cdr:from>
    <cdr:to>
      <cdr:x>0.96333</cdr:x>
      <cdr:y>0.7867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DC44316B-C17D-4356-AC2D-9C298E46BCF0}"/>
            </a:ext>
          </a:extLst>
        </cdr:cNvPr>
        <cdr:cNvCxnSpPr/>
      </cdr:nvCxnSpPr>
      <cdr:spPr>
        <a:xfrm xmlns:a="http://schemas.openxmlformats.org/drawingml/2006/main">
          <a:off x="399567" y="4712122"/>
          <a:ext cx="9318688" cy="3578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0.10828</cdr:x>
      <cdr:y>0.51176</cdr:y>
    </cdr:from>
    <cdr:to>
      <cdr:x>0.20654</cdr:x>
      <cdr:y>0.56609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1092331" y="3088612"/>
          <a:ext cx="991268" cy="327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ステージ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Ⅲ</a:t>
          </a:r>
        </a:p>
        <a:p xmlns:a="http://schemas.openxmlformats.org/drawingml/2006/main"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継続</a:t>
          </a:r>
          <a:r>
            <a:rPr lang="ja-JP" altLang="en-US" sz="1000">
              <a:solidFill>
                <a:srgbClr val="FF0000"/>
              </a:solidFill>
            </a:rPr>
            <a:t>判断</a:t>
          </a:r>
        </a:p>
      </cdr:txBody>
    </cdr:sp>
  </cdr:relSizeAnchor>
  <cdr:relSizeAnchor xmlns:cdr="http://schemas.openxmlformats.org/drawingml/2006/chartDrawing">
    <cdr:from>
      <cdr:x>0.05891</cdr:x>
      <cdr:y>0.82899</cdr:y>
    </cdr:from>
    <cdr:to>
      <cdr:x>0.15717</cdr:x>
      <cdr:y>0.87077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594318" y="5003167"/>
          <a:ext cx="991268" cy="252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ステージ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Ⅲ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継続</a:t>
          </a:r>
          <a:r>
            <a:rPr lang="ja-JP" altLang="en-US" sz="1000">
              <a:solidFill>
                <a:srgbClr val="FF0000"/>
              </a:solidFill>
            </a:rPr>
            <a:t>判断</a:t>
          </a:r>
          <a:endParaRPr lang="en-US" altLang="ja-JP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0.14112</cdr:x>
      <cdr:y>0.38486</cdr:y>
    </cdr:from>
    <cdr:to>
      <cdr:x>0.20728</cdr:x>
      <cdr:y>0.4345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1423664" y="2322745"/>
          <a:ext cx="667437" cy="299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ステージ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Ⅱ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引下げ</a:t>
          </a:r>
          <a:r>
            <a:rPr lang="ja-JP" altLang="en-US" sz="1000">
              <a:solidFill>
                <a:srgbClr val="FF0000"/>
              </a:solidFill>
            </a:rPr>
            <a:t>判断</a:t>
          </a:r>
          <a:endParaRPr lang="en-US" altLang="ja-JP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0.2418</cdr:x>
      <cdr:y>0.41083</cdr:y>
    </cdr:from>
    <cdr:to>
      <cdr:x>0.31311</cdr:x>
      <cdr:y>0.4636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2439348" y="2479479"/>
          <a:ext cx="719390" cy="318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ステージ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Ⅲ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引上げ</a:t>
          </a:r>
          <a:r>
            <a:rPr lang="ja-JP" altLang="en-US" sz="1000">
              <a:solidFill>
                <a:srgbClr val="FF0000"/>
              </a:solidFill>
            </a:rPr>
            <a:t>判断</a:t>
          </a:r>
          <a:endParaRPr lang="en-US" altLang="ja-JP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0.29129</cdr:x>
      <cdr:y>0.53494</cdr:y>
    </cdr:from>
    <cdr:to>
      <cdr:x>0.36362</cdr:x>
      <cdr:y>0.583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2938634" y="3228528"/>
          <a:ext cx="729681" cy="290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ステージ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Ⅳ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引上げ</a:t>
          </a:r>
          <a:r>
            <a:rPr lang="ja-JP" altLang="en-US" sz="1000">
              <a:solidFill>
                <a:srgbClr val="FF0000"/>
              </a:solidFill>
            </a:rPr>
            <a:t>判断</a:t>
          </a:r>
          <a:endParaRPr lang="en-US" altLang="ja-JP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0.29845</cdr:x>
      <cdr:y>0.63103</cdr:y>
    </cdr:from>
    <cdr:to>
      <cdr:x>0.37693</cdr:x>
      <cdr:y>0.66186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3010872" y="3808460"/>
          <a:ext cx="791723" cy="186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まん防適用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0.21993</cdr:x>
      <cdr:y>0.7915</cdr:y>
    </cdr:from>
    <cdr:to>
      <cdr:x>0.3182</cdr:x>
      <cdr:y>0.81449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2218705" y="4776884"/>
          <a:ext cx="991369" cy="13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まん防延長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0.3807</cdr:x>
      <cdr:y>0.55743</cdr:y>
    </cdr:from>
    <cdr:to>
      <cdr:x>0.47896</cdr:x>
      <cdr:y>0.60549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3840613" y="3364216"/>
          <a:ext cx="991268" cy="290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まん防終了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0.27048</cdr:x>
      <cdr:y>0.83604</cdr:y>
    </cdr:from>
    <cdr:to>
      <cdr:x>0.36873</cdr:x>
      <cdr:y>0.87209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2728611" y="5045718"/>
          <a:ext cx="991168" cy="217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ステージ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Ⅲ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引下げ</a:t>
          </a:r>
          <a:r>
            <a:rPr lang="ja-JP" altLang="en-US" sz="1000">
              <a:solidFill>
                <a:srgbClr val="FF0000"/>
              </a:solidFill>
            </a:rPr>
            <a:t>判断</a:t>
          </a:r>
          <a:endParaRPr lang="en-US" altLang="ja-JP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0.45375</cdr:x>
      <cdr:y>0.5891</cdr:y>
    </cdr:from>
    <cdr:to>
      <cdr:x>0.55201</cdr:x>
      <cdr:y>0.6659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577574" y="3555378"/>
          <a:ext cx="991268" cy="463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ステージ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Ⅱ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引下げ</a:t>
          </a:r>
          <a:r>
            <a:rPr lang="ja-JP" altLang="en-US" sz="1000">
              <a:solidFill>
                <a:srgbClr val="FF0000"/>
              </a:solidFill>
            </a:rPr>
            <a:t>判断</a:t>
          </a:r>
          <a:endParaRPr lang="en-US" altLang="ja-JP" sz="10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0.03099</cdr:x>
      <cdr:y>0.09088</cdr:y>
    </cdr:from>
    <cdr:to>
      <cdr:x>0.14563</cdr:x>
      <cdr:y>0.13007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390525" y="684686"/>
          <a:ext cx="1444645" cy="295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/>
            <a:t>【</a:t>
          </a:r>
          <a:r>
            <a:rPr lang="ja-JP" altLang="en-US" sz="1000"/>
            <a:t>実効再生産数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0.89063</cdr:x>
      <cdr:y>0.05855</cdr:y>
    </cdr:from>
    <cdr:to>
      <cdr:x>0.97552</cdr:x>
      <cdr:y>0.09774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8984842" y="353381"/>
          <a:ext cx="856389" cy="236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/>
            <a:t>【</a:t>
          </a:r>
          <a:r>
            <a:rPr lang="ja-JP" altLang="en-US" sz="1000"/>
            <a:t>発症者数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0.45239</cdr:x>
      <cdr:y>0.82383</cdr:y>
    </cdr:from>
    <cdr:to>
      <cdr:x>0.55066</cdr:x>
      <cdr:y>0.84525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4563806" y="4972011"/>
          <a:ext cx="991369" cy="129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レベル０設定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0.59849</cdr:x>
      <cdr:y>0.61076</cdr:y>
    </cdr:from>
    <cdr:to>
      <cdr:x>0.66673</cdr:x>
      <cdr:y>0.64472</cdr:y>
    </cdr:to>
    <cdr:sp macro="" textlink="">
      <cdr:nvSpPr>
        <cdr:cNvPr id="2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F9C1494-3B5E-47EB-8406-58B98DE2FDA6}"/>
            </a:ext>
          </a:extLst>
        </cdr:cNvPr>
        <cdr:cNvSpPr txBox="1"/>
      </cdr:nvSpPr>
      <cdr:spPr>
        <a:xfrm xmlns:a="http://schemas.openxmlformats.org/drawingml/2006/main">
          <a:off x="6037681" y="3686096"/>
          <a:ext cx="688420" cy="204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レベル２引上げ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0.64295</cdr:x>
      <cdr:y>0.69195</cdr:y>
    </cdr:from>
    <cdr:to>
      <cdr:x>0.69686</cdr:x>
      <cdr:y>0.72906</cdr:y>
    </cdr:to>
    <cdr:sp macro="" textlink="">
      <cdr:nvSpPr>
        <cdr:cNvPr id="2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5F76E1E-D331-4143-AA79-8E7AD3749567}"/>
            </a:ext>
          </a:extLst>
        </cdr:cNvPr>
        <cdr:cNvSpPr txBox="1"/>
      </cdr:nvSpPr>
      <cdr:spPr>
        <a:xfrm xmlns:a="http://schemas.openxmlformats.org/drawingml/2006/main">
          <a:off x="6486217" y="4176099"/>
          <a:ext cx="543856" cy="223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まん防適用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0.57439</cdr:x>
      <cdr:y>0.81553</cdr:y>
    </cdr:from>
    <cdr:to>
      <cdr:x>0.62829</cdr:x>
      <cdr:y>0.85263</cdr:y>
    </cdr:to>
    <cdr:sp macro="" textlink="">
      <cdr:nvSpPr>
        <cdr:cNvPr id="2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AFA57DD-24F0-40C4-9790-8FE57ED4D08B}"/>
            </a:ext>
          </a:extLst>
        </cdr:cNvPr>
        <cdr:cNvSpPr txBox="1"/>
      </cdr:nvSpPr>
      <cdr:spPr>
        <a:xfrm xmlns:a="http://schemas.openxmlformats.org/drawingml/2006/main">
          <a:off x="5794533" y="4921909"/>
          <a:ext cx="543755" cy="223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まん防延長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0.63463</cdr:x>
      <cdr:y>0.86559</cdr:y>
    </cdr:from>
    <cdr:to>
      <cdr:x>0.68853</cdr:x>
      <cdr:y>0.90269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9EBBE5C-B120-4CA9-951D-7EA176B13A83}"/>
            </a:ext>
          </a:extLst>
        </cdr:cNvPr>
        <cdr:cNvSpPr txBox="1"/>
      </cdr:nvSpPr>
      <cdr:spPr>
        <a:xfrm xmlns:a="http://schemas.openxmlformats.org/drawingml/2006/main">
          <a:off x="6402288" y="5224064"/>
          <a:ext cx="543755" cy="223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まん防終了</a:t>
          </a: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0.06556</cdr:x>
      <cdr:y>0.1282</cdr:y>
    </cdr:from>
    <cdr:to>
      <cdr:x>0.74056</cdr:x>
      <cdr:y>0.19821</cdr:y>
    </cdr:to>
    <cdr:sp macro="" textlink="">
      <cdr:nvSpPr>
        <cdr:cNvPr id="2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292107C-8551-4D5D-AF36-4AF57F972BA6}"/>
            </a:ext>
          </a:extLst>
        </cdr:cNvPr>
        <cdr:cNvSpPr txBox="1"/>
      </cdr:nvSpPr>
      <cdr:spPr>
        <a:xfrm xmlns:a="http://schemas.openxmlformats.org/drawingml/2006/main">
          <a:off x="661384" y="773720"/>
          <a:ext cx="6809529" cy="42252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00"/>
            <a:t>※</a:t>
          </a:r>
          <a:r>
            <a:rPr lang="ja-JP" altLang="en-US" sz="1000"/>
            <a:t>　実効再生産数とは，１人の感染者から何人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に感染</a:t>
          </a:r>
          <a:r>
            <a:rPr lang="ja-JP" altLang="en-US" sz="1000"/>
            <a:t>が広がる可能性があるかを示す指標</a:t>
          </a:r>
          <a:endParaRPr lang="en-US" altLang="ja-JP" sz="1000"/>
        </a:p>
        <a:p xmlns:a="http://schemas.openxmlformats.org/drawingml/2006/main">
          <a:pPr algn="l"/>
          <a:r>
            <a:rPr lang="ja-JP" altLang="en-US" sz="1000" baseline="0">
              <a:latin typeface="+mj-ea"/>
              <a:ea typeface="+mj-ea"/>
            </a:rPr>
            <a:t>    </a:t>
          </a:r>
          <a:r>
            <a:rPr lang="ja-JP" altLang="en-US" sz="1000">
              <a:latin typeface="+mj-ea"/>
              <a:ea typeface="+mj-ea"/>
            </a:rPr>
            <a:t>（新規感染者数の今週先週比の７分の５乗（令和３年</a:t>
          </a:r>
          <a:r>
            <a:rPr lang="en-US" altLang="ja-JP" sz="1000">
              <a:latin typeface="+mj-ea"/>
              <a:ea typeface="+mj-ea"/>
            </a:rPr>
            <a:t>12</a:t>
          </a:r>
          <a:r>
            <a:rPr lang="ja-JP" altLang="en-US" sz="1000">
              <a:latin typeface="+mj-ea"/>
              <a:ea typeface="+mj-ea"/>
            </a:rPr>
            <a:t>月</a:t>
          </a:r>
          <a:r>
            <a:rPr lang="en-US" altLang="ja-JP" sz="1000">
              <a:latin typeface="+mj-ea"/>
              <a:ea typeface="+mj-ea"/>
            </a:rPr>
            <a:t>31</a:t>
          </a:r>
          <a:r>
            <a:rPr lang="ja-JP" altLang="en-US" sz="1000">
              <a:latin typeface="+mj-ea"/>
              <a:ea typeface="+mj-ea"/>
            </a:rPr>
            <a:t>日まで）及び７分の２乗（令和４年１月１日から）で推計）</a:t>
          </a:r>
        </a:p>
      </cdr:txBody>
    </cdr:sp>
  </cdr:relSizeAnchor>
  <cdr:relSizeAnchor xmlns:cdr="http://schemas.openxmlformats.org/drawingml/2006/chartDrawing">
    <cdr:from>
      <cdr:x>0.00342</cdr:x>
      <cdr:y>0.955</cdr:y>
    </cdr:from>
    <cdr:to>
      <cdr:x>0.03487</cdr:x>
      <cdr:y>0.99372</cdr:y>
    </cdr:to>
    <cdr:sp macro="" textlink="">
      <cdr:nvSpPr>
        <cdr:cNvPr id="2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CB07B4-CF24-4599-B108-A1C32C215007}"/>
            </a:ext>
          </a:extLst>
        </cdr:cNvPr>
        <cdr:cNvSpPr txBox="1"/>
      </cdr:nvSpPr>
      <cdr:spPr>
        <a:xfrm xmlns:a="http://schemas.openxmlformats.org/drawingml/2006/main">
          <a:off x="31750" y="5794375"/>
          <a:ext cx="29210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>
              <a:solidFill>
                <a:sysClr val="windowText" lastClr="000000"/>
              </a:solidFill>
            </a:rPr>
            <a:t>R3</a:t>
          </a:r>
        </a:p>
      </cdr:txBody>
    </cdr:sp>
  </cdr:relSizeAnchor>
  <cdr:relSizeAnchor xmlns:cdr="http://schemas.openxmlformats.org/drawingml/2006/chartDrawing">
    <cdr:from>
      <cdr:x>0.56935</cdr:x>
      <cdr:y>0.94481</cdr:y>
    </cdr:from>
    <cdr:to>
      <cdr:x>0.60081</cdr:x>
      <cdr:y>0.98353</cdr:y>
    </cdr:to>
    <cdr:sp macro="" textlink="">
      <cdr:nvSpPr>
        <cdr:cNvPr id="2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CB07B4-CF24-4599-B108-A1C32C215007}"/>
            </a:ext>
          </a:extLst>
        </cdr:cNvPr>
        <cdr:cNvSpPr txBox="1"/>
      </cdr:nvSpPr>
      <cdr:spPr>
        <a:xfrm xmlns:a="http://schemas.openxmlformats.org/drawingml/2006/main">
          <a:off x="5743766" y="5702173"/>
          <a:ext cx="317375" cy="233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>
              <a:solidFill>
                <a:sysClr val="windowText" lastClr="000000"/>
              </a:solidFill>
            </a:rPr>
            <a:t>R4</a:t>
          </a:r>
        </a:p>
      </cdr:txBody>
    </cdr:sp>
  </cdr:relSizeAnchor>
  <cdr:relSizeAnchor xmlns:cdr="http://schemas.openxmlformats.org/drawingml/2006/chartDrawing">
    <cdr:from>
      <cdr:x>0.7653</cdr:x>
      <cdr:y>0.6699</cdr:y>
    </cdr:from>
    <cdr:to>
      <cdr:x>0.81921</cdr:x>
      <cdr:y>0.70701</cdr:y>
    </cdr:to>
    <cdr:sp macro="" textlink="">
      <cdr:nvSpPr>
        <cdr:cNvPr id="3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6AB254-DD3D-4E29-9CC9-A383855677C9}"/>
            </a:ext>
          </a:extLst>
        </cdr:cNvPr>
        <cdr:cNvSpPr txBox="1"/>
      </cdr:nvSpPr>
      <cdr:spPr>
        <a:xfrm xmlns:a="http://schemas.openxmlformats.org/drawingml/2006/main">
          <a:off x="7720491" y="4043022"/>
          <a:ext cx="543856" cy="223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爆発的感染拡大警報から</a:t>
          </a:r>
          <a:endParaRPr lang="ja-JP" altLang="ja-JP" sz="1000">
            <a:solidFill>
              <a:srgbClr val="FF0000"/>
            </a:solidFill>
            <a:effectLst/>
          </a:endParaRPr>
        </a:p>
        <a:p xmlns:a="http://schemas.openxmlformats.org/drawingml/2006/main">
          <a:pPr eaLnBrk="1" fontAlgn="auto" latinLnBrk="0" hangingPunct="1"/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感染拡大警戒期間へ移行</a:t>
          </a:r>
          <a:endParaRPr lang="ja-JP" altLang="ja-JP" sz="1000">
            <a:solidFill>
              <a:srgbClr val="FF0000"/>
            </a:solidFill>
            <a:effectLst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solidFill>
              <a:srgbClr val="FF0000"/>
            </a:solidFill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2:AC31"/>
  <sheetViews>
    <sheetView showGridLines="0" view="pageBreakPreview" topLeftCell="A4" zoomScale="70" zoomScaleNormal="100" zoomScaleSheetLayoutView="70" workbookViewId="0">
      <selection activeCell="J4" sqref="J4"/>
    </sheetView>
  </sheetViews>
  <sheetFormatPr defaultRowHeight="13.2"/>
  <cols>
    <col min="1" max="1" width="3.88671875" customWidth="1"/>
    <col min="2" max="2" width="1.33203125" customWidth="1"/>
    <col min="3" max="3" width="2.88671875" bestFit="1" customWidth="1"/>
    <col min="4" max="4" width="2.109375" customWidth="1"/>
    <col min="5" max="5" width="22.88671875" bestFit="1" customWidth="1"/>
    <col min="6" max="11" width="12.88671875" customWidth="1"/>
    <col min="12" max="12" width="1.88671875" customWidth="1"/>
    <col min="13" max="14" width="12.88671875" customWidth="1"/>
    <col min="15" max="15" width="3.44140625" bestFit="1" customWidth="1"/>
    <col min="16" max="16" width="12.88671875" customWidth="1"/>
    <col min="17" max="17" width="3.44140625" bestFit="1" customWidth="1"/>
    <col min="18" max="18" width="15" customWidth="1"/>
    <col min="19" max="19" width="1.88671875" customWidth="1"/>
    <col min="20" max="23" width="9.44140625" customWidth="1"/>
    <col min="24" max="24" width="1.109375" customWidth="1"/>
    <col min="25" max="25" width="16.44140625" customWidth="1"/>
    <col min="26" max="26" width="7.6640625" customWidth="1"/>
    <col min="27" max="27" width="8.6640625" customWidth="1"/>
    <col min="28" max="28" width="7.6640625" customWidth="1"/>
    <col min="29" max="29" width="8.6640625" customWidth="1"/>
  </cols>
  <sheetData>
    <row r="2" spans="1:23" ht="19.2">
      <c r="E2" s="112"/>
      <c r="F2" s="112"/>
      <c r="G2" s="112"/>
      <c r="H2" s="112"/>
      <c r="I2" s="112"/>
      <c r="J2" s="112"/>
      <c r="K2" s="157"/>
      <c r="L2" s="157"/>
      <c r="M2" s="79"/>
      <c r="N2" s="79"/>
      <c r="O2" s="79"/>
      <c r="P2" s="79"/>
      <c r="Q2" s="79"/>
      <c r="R2" s="79"/>
    </row>
    <row r="5" spans="1:23" ht="22.5" customHeight="1">
      <c r="E5" s="88" t="s">
        <v>100</v>
      </c>
      <c r="I5" s="31"/>
      <c r="K5" s="85"/>
      <c r="L5" s="85"/>
      <c r="M5" s="86"/>
      <c r="Q5" s="389" t="s">
        <v>144</v>
      </c>
      <c r="R5" s="390"/>
      <c r="S5" s="390"/>
      <c r="T5" s="391"/>
      <c r="U5" s="91" t="e">
        <f>#REF!</f>
        <v>#REF!</v>
      </c>
      <c r="V5" s="392" t="e">
        <f>#REF!</f>
        <v>#REF!</v>
      </c>
      <c r="W5" s="392"/>
    </row>
    <row r="6" spans="1:23" ht="22.5" customHeight="1">
      <c r="E6" s="36"/>
      <c r="K6" s="87"/>
      <c r="L6" s="87"/>
      <c r="M6" s="86"/>
      <c r="Q6" s="389" t="s">
        <v>98</v>
      </c>
      <c r="R6" s="390"/>
      <c r="S6" s="390"/>
      <c r="T6" s="391"/>
      <c r="U6" s="91" t="e">
        <f>#REF!</f>
        <v>#REF!</v>
      </c>
      <c r="V6" s="393" t="s">
        <v>99</v>
      </c>
      <c r="W6" s="394"/>
    </row>
    <row r="7" spans="1:23" ht="13.8" thickBot="1"/>
    <row r="8" spans="1:23" ht="45" customHeight="1" thickTop="1" thickBot="1">
      <c r="C8" s="395"/>
      <c r="D8" s="396"/>
      <c r="E8" s="397"/>
      <c r="F8" s="237" t="e">
        <f>#REF!</f>
        <v>#REF!</v>
      </c>
      <c r="G8" s="237" t="e">
        <f>#REF!</f>
        <v>#REF!</v>
      </c>
      <c r="H8" s="237" t="e">
        <f>#REF!</f>
        <v>#REF!</v>
      </c>
      <c r="I8" s="237" t="e">
        <f>#REF!</f>
        <v>#REF!</v>
      </c>
      <c r="J8" s="237" t="e">
        <f>#REF!</f>
        <v>#REF!</v>
      </c>
      <c r="K8" s="237" t="e">
        <f>#REF!</f>
        <v>#REF!</v>
      </c>
      <c r="L8" s="79"/>
      <c r="M8" s="398" t="e">
        <f>#REF!</f>
        <v>#REF!</v>
      </c>
      <c r="N8" s="399"/>
      <c r="O8" s="399"/>
      <c r="P8" s="399"/>
      <c r="Q8" s="399"/>
      <c r="R8" s="400"/>
      <c r="T8" s="34" t="s">
        <v>149</v>
      </c>
      <c r="U8" s="34" t="s">
        <v>145</v>
      </c>
      <c r="V8" s="34" t="s">
        <v>146</v>
      </c>
      <c r="W8" s="34" t="s">
        <v>169</v>
      </c>
    </row>
    <row r="9" spans="1:23" ht="52.5" customHeight="1" thickTop="1">
      <c r="A9" s="332" t="s">
        <v>150</v>
      </c>
      <c r="B9" s="30"/>
      <c r="C9" s="372" t="s">
        <v>166</v>
      </c>
      <c r="D9" s="373"/>
      <c r="E9" s="374"/>
      <c r="F9" s="178" t="s">
        <v>71</v>
      </c>
      <c r="G9" s="178" t="s">
        <v>71</v>
      </c>
      <c r="H9" s="178" t="s">
        <v>71</v>
      </c>
      <c r="I9" s="178" t="s">
        <v>71</v>
      </c>
      <c r="J9" s="178" t="s">
        <v>71</v>
      </c>
      <c r="K9" s="178" t="s">
        <v>71</v>
      </c>
      <c r="L9" s="161"/>
      <c r="M9" s="179" t="s">
        <v>71</v>
      </c>
      <c r="N9" s="84" t="e">
        <f>#REF!</f>
        <v>#REF!</v>
      </c>
      <c r="O9" s="180" t="s">
        <v>170</v>
      </c>
      <c r="P9" s="84"/>
      <c r="Q9" s="83"/>
      <c r="R9" s="92"/>
      <c r="T9" s="35" t="s">
        <v>71</v>
      </c>
      <c r="U9" s="35" t="s">
        <v>71</v>
      </c>
      <c r="V9" s="34" t="s">
        <v>165</v>
      </c>
      <c r="W9" s="375" t="s">
        <v>167</v>
      </c>
    </row>
    <row r="10" spans="1:23" ht="52.5" customHeight="1">
      <c r="A10" s="177" t="s">
        <v>174</v>
      </c>
      <c r="B10" s="30"/>
      <c r="C10" s="378" t="s">
        <v>148</v>
      </c>
      <c r="D10" s="379"/>
      <c r="E10" s="18" t="s">
        <v>147</v>
      </c>
      <c r="F10" s="216" t="e">
        <f>#REF!</f>
        <v>#REF!</v>
      </c>
      <c r="G10" s="216" t="e">
        <f>#REF!</f>
        <v>#REF!</v>
      </c>
      <c r="H10" s="216" t="e">
        <f>#REF!</f>
        <v>#REF!</v>
      </c>
      <c r="I10" s="216" t="e">
        <f>#REF!</f>
        <v>#REF!</v>
      </c>
      <c r="J10" s="216" t="e">
        <f>#REF!</f>
        <v>#REF!</v>
      </c>
      <c r="K10" s="216" t="e">
        <f>#REF!</f>
        <v>#REF!</v>
      </c>
      <c r="L10" s="63"/>
      <c r="M10" s="325" t="e">
        <f>#REF!</f>
        <v>#REF!</v>
      </c>
      <c r="N10" s="176" t="e">
        <f>#REF!</f>
        <v>#REF!</v>
      </c>
      <c r="O10" s="81" t="s">
        <v>106</v>
      </c>
      <c r="P10" s="176" t="e">
        <f>#REF!</f>
        <v>#REF!</v>
      </c>
      <c r="Q10" s="83"/>
      <c r="R10" s="104"/>
      <c r="T10" s="35" t="s">
        <v>71</v>
      </c>
      <c r="U10" s="34" t="s">
        <v>152</v>
      </c>
      <c r="V10" s="34" t="s">
        <v>158</v>
      </c>
      <c r="W10" s="376"/>
    </row>
    <row r="11" spans="1:23" ht="52.5" customHeight="1">
      <c r="A11" s="177" t="s">
        <v>168</v>
      </c>
      <c r="B11" s="30"/>
      <c r="C11" s="380"/>
      <c r="D11" s="381"/>
      <c r="E11" s="331" t="s">
        <v>132</v>
      </c>
      <c r="F11" s="184" t="e">
        <f>#REF!</f>
        <v>#REF!</v>
      </c>
      <c r="G11" s="184" t="e">
        <f>#REF!</f>
        <v>#REF!</v>
      </c>
      <c r="H11" s="184" t="e">
        <f>#REF!</f>
        <v>#REF!</v>
      </c>
      <c r="I11" s="184" t="e">
        <f>#REF!</f>
        <v>#REF!</v>
      </c>
      <c r="J11" s="184" t="e">
        <f>#REF!</f>
        <v>#REF!</v>
      </c>
      <c r="K11" s="184" t="e">
        <f>#REF!</f>
        <v>#REF!</v>
      </c>
      <c r="L11" s="63"/>
      <c r="M11" s="185" t="e">
        <f>#REF!</f>
        <v>#REF!</v>
      </c>
      <c r="N11" s="84" t="e">
        <f>#REF!</f>
        <v>#REF!</v>
      </c>
      <c r="O11" s="81" t="s">
        <v>107</v>
      </c>
      <c r="P11" s="84" t="e">
        <f>#REF!</f>
        <v>#REF!</v>
      </c>
      <c r="Q11" s="83"/>
      <c r="R11" s="92"/>
      <c r="T11" s="35" t="s">
        <v>71</v>
      </c>
      <c r="U11" s="34" t="s">
        <v>153</v>
      </c>
      <c r="V11" s="34" t="s">
        <v>157</v>
      </c>
      <c r="W11" s="376"/>
    </row>
    <row r="12" spans="1:23" ht="52.5" customHeight="1">
      <c r="A12" s="332" t="s">
        <v>19</v>
      </c>
      <c r="B12" s="30"/>
      <c r="C12" s="372" t="s">
        <v>75</v>
      </c>
      <c r="D12" s="373"/>
      <c r="E12" s="374"/>
      <c r="F12" s="188" t="e">
        <f>#REF!</f>
        <v>#REF!</v>
      </c>
      <c r="G12" s="188" t="e">
        <f>#REF!</f>
        <v>#REF!</v>
      </c>
      <c r="H12" s="188" t="e">
        <f>#REF!</f>
        <v>#REF!</v>
      </c>
      <c r="I12" s="188" t="e">
        <f>#REF!</f>
        <v>#REF!</v>
      </c>
      <c r="J12" s="188" t="e">
        <f>#REF!</f>
        <v>#REF!</v>
      </c>
      <c r="K12" s="188" t="e">
        <f>#REF!</f>
        <v>#REF!</v>
      </c>
      <c r="L12" s="162"/>
      <c r="M12" s="297" t="e">
        <f>#REF!</f>
        <v>#REF!</v>
      </c>
      <c r="N12" s="158" t="e">
        <f>#REF!</f>
        <v>#REF!</v>
      </c>
      <c r="O12" s="81" t="s">
        <v>96</v>
      </c>
      <c r="P12" s="82" t="e">
        <f>#REF!</f>
        <v>#REF!</v>
      </c>
      <c r="Q12" s="81" t="s">
        <v>95</v>
      </c>
      <c r="R12" s="93" t="e">
        <f>#REF!</f>
        <v>#REF!</v>
      </c>
      <c r="T12" s="35" t="s">
        <v>71</v>
      </c>
      <c r="U12" s="34" t="s">
        <v>154</v>
      </c>
      <c r="V12" s="34" t="s">
        <v>159</v>
      </c>
      <c r="W12" s="376"/>
    </row>
    <row r="13" spans="1:23" ht="52.5" customHeight="1">
      <c r="A13" s="332" t="s">
        <v>20</v>
      </c>
      <c r="B13" s="30"/>
      <c r="C13" s="372" t="s">
        <v>76</v>
      </c>
      <c r="D13" s="373"/>
      <c r="E13" s="374"/>
      <c r="F13" s="189" t="e">
        <f>#REF!</f>
        <v>#REF!</v>
      </c>
      <c r="G13" s="189" t="e">
        <f>#REF!</f>
        <v>#REF!</v>
      </c>
      <c r="H13" s="189" t="e">
        <f>#REF!</f>
        <v>#REF!</v>
      </c>
      <c r="I13" s="189" t="e">
        <f>#REF!</f>
        <v>#REF!</v>
      </c>
      <c r="J13" s="189" t="e">
        <f>#REF!</f>
        <v>#REF!</v>
      </c>
      <c r="K13" s="189" t="e">
        <f>#REF!</f>
        <v>#REF!</v>
      </c>
      <c r="L13" s="190"/>
      <c r="M13" s="191" t="e">
        <f>#REF!</f>
        <v>#REF!</v>
      </c>
      <c r="N13" s="158" t="e">
        <f>#REF!</f>
        <v>#REF!</v>
      </c>
      <c r="O13" s="81" t="s">
        <v>106</v>
      </c>
      <c r="P13" s="82" t="e">
        <f>#REF!</f>
        <v>#REF!</v>
      </c>
      <c r="Q13" s="83"/>
      <c r="R13" s="92"/>
      <c r="T13" s="35" t="s">
        <v>71</v>
      </c>
      <c r="U13" s="34" t="s">
        <v>155</v>
      </c>
      <c r="V13" s="34" t="s">
        <v>160</v>
      </c>
      <c r="W13" s="376"/>
    </row>
    <row r="14" spans="1:23" ht="52.5" customHeight="1">
      <c r="A14" s="332" t="s">
        <v>21</v>
      </c>
      <c r="B14" s="30"/>
      <c r="C14" s="372" t="s">
        <v>171</v>
      </c>
      <c r="D14" s="373"/>
      <c r="E14" s="374"/>
      <c r="F14" s="300" t="e">
        <f>#REF!</f>
        <v>#REF!</v>
      </c>
      <c r="G14" s="300" t="e">
        <f>#REF!</f>
        <v>#REF!</v>
      </c>
      <c r="H14" s="300" t="e">
        <f>#REF!</f>
        <v>#REF!</v>
      </c>
      <c r="I14" s="300" t="e">
        <f>#REF!</f>
        <v>#REF!</v>
      </c>
      <c r="J14" s="300" t="e">
        <f>#REF!</f>
        <v>#REF!</v>
      </c>
      <c r="K14" s="300" t="e">
        <f>#REF!</f>
        <v>#REF!</v>
      </c>
      <c r="L14" s="301"/>
      <c r="M14" s="193" t="e">
        <f>#REF!</f>
        <v>#REF!</v>
      </c>
      <c r="N14" s="158" t="e">
        <f>#REF!</f>
        <v>#REF!</v>
      </c>
      <c r="O14" s="81" t="s">
        <v>96</v>
      </c>
      <c r="P14" s="82" t="e">
        <f>#REF!</f>
        <v>#REF!</v>
      </c>
      <c r="Q14" s="81" t="s">
        <v>95</v>
      </c>
      <c r="R14" s="93" t="e">
        <f>#REF!</f>
        <v>#REF!</v>
      </c>
      <c r="T14" s="34" t="s">
        <v>151</v>
      </c>
      <c r="U14" s="34" t="s">
        <v>156</v>
      </c>
      <c r="V14" s="34" t="s">
        <v>161</v>
      </c>
      <c r="W14" s="376"/>
    </row>
    <row r="15" spans="1:23" ht="52.5" customHeight="1" thickBot="1">
      <c r="A15" s="332" t="s">
        <v>22</v>
      </c>
      <c r="B15" s="30"/>
      <c r="C15" s="372" t="s">
        <v>172</v>
      </c>
      <c r="D15" s="373"/>
      <c r="E15" s="374"/>
      <c r="F15" s="330" t="s">
        <v>220</v>
      </c>
      <c r="G15" s="330" t="s">
        <v>220</v>
      </c>
      <c r="H15" s="330" t="s">
        <v>220</v>
      </c>
      <c r="I15" s="330" t="s">
        <v>220</v>
      </c>
      <c r="J15" s="330" t="s">
        <v>220</v>
      </c>
      <c r="K15" s="330" t="s">
        <v>220</v>
      </c>
      <c r="L15" s="183"/>
      <c r="M15" s="328" t="s">
        <v>71</v>
      </c>
      <c r="N15" s="94"/>
      <c r="O15" s="95"/>
      <c r="P15" s="329" t="s">
        <v>71</v>
      </c>
      <c r="Q15" s="96"/>
      <c r="R15" s="97"/>
      <c r="T15" s="35" t="s">
        <v>71</v>
      </c>
      <c r="U15" s="34" t="s">
        <v>157</v>
      </c>
      <c r="V15" s="34" t="s">
        <v>157</v>
      </c>
      <c r="W15" s="377"/>
    </row>
    <row r="16" spans="1:23" ht="11.25" customHeight="1" thickTop="1" thickBot="1">
      <c r="A16" s="332"/>
      <c r="B16" s="30"/>
      <c r="C16" s="61"/>
      <c r="D16" s="61"/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T16" s="64"/>
      <c r="U16" s="64"/>
      <c r="V16" s="64"/>
      <c r="W16" s="64"/>
    </row>
    <row r="17" spans="1:29" ht="37.5" customHeight="1" thickTop="1">
      <c r="A17" s="332"/>
      <c r="B17" s="30"/>
      <c r="C17" s="363" t="s">
        <v>241</v>
      </c>
      <c r="D17" s="382" t="s">
        <v>141</v>
      </c>
      <c r="E17" s="383"/>
      <c r="F17" s="122" t="e">
        <f>#REF!</f>
        <v>#REF!</v>
      </c>
      <c r="G17" s="122" t="e">
        <f>#REF!</f>
        <v>#REF!</v>
      </c>
      <c r="H17" s="122" t="e">
        <f>#REF!</f>
        <v>#REF!</v>
      </c>
      <c r="I17" s="122" t="e">
        <f>#REF!</f>
        <v>#REF!</v>
      </c>
      <c r="J17" s="122" t="e">
        <f>#REF!</f>
        <v>#REF!</v>
      </c>
      <c r="K17" s="122" t="e">
        <f>#REF!</f>
        <v>#REF!</v>
      </c>
      <c r="L17" s="103"/>
      <c r="M17" s="146" t="e">
        <f>#REF!</f>
        <v>#REF!</v>
      </c>
      <c r="N17" s="159" t="e">
        <f>#REF!</f>
        <v>#REF!</v>
      </c>
      <c r="O17" s="148" t="s">
        <v>71</v>
      </c>
      <c r="P17" s="147" t="e">
        <f>#REF!</f>
        <v>#REF!</v>
      </c>
      <c r="Q17" s="149" t="s">
        <v>102</v>
      </c>
      <c r="R17" s="150" t="e">
        <f>#REF!</f>
        <v>#REF!</v>
      </c>
      <c r="T17" s="151"/>
      <c r="U17" s="151"/>
      <c r="V17" s="151"/>
      <c r="W17" s="151"/>
    </row>
    <row r="18" spans="1:29" ht="37.5" customHeight="1" thickBot="1">
      <c r="A18" s="332"/>
      <c r="B18" s="30"/>
      <c r="C18" s="364"/>
      <c r="D18" s="384"/>
      <c r="E18" s="385"/>
      <c r="F18" s="118" t="e">
        <f>#REF!</f>
        <v>#REF!</v>
      </c>
      <c r="G18" s="118" t="e">
        <f>#REF!</f>
        <v>#REF!</v>
      </c>
      <c r="H18" s="118" t="e">
        <f>#REF!</f>
        <v>#REF!</v>
      </c>
      <c r="I18" s="118" t="e">
        <f>#REF!</f>
        <v>#REF!</v>
      </c>
      <c r="J18" s="118" t="e">
        <f>#REF!</f>
        <v>#REF!</v>
      </c>
      <c r="K18" s="118" t="e">
        <f>#REF!</f>
        <v>#REF!</v>
      </c>
      <c r="L18" s="103"/>
      <c r="M18" s="213" t="e">
        <f>#REF!</f>
        <v>#REF!</v>
      </c>
      <c r="N18" s="160" t="e">
        <f>#REF!</f>
        <v>#REF!</v>
      </c>
      <c r="O18" s="154" t="s">
        <v>106</v>
      </c>
      <c r="P18" s="153" t="e">
        <f>#REF!</f>
        <v>#REF!</v>
      </c>
      <c r="Q18" s="155" t="s">
        <v>102</v>
      </c>
      <c r="R18" s="156" t="e">
        <f>#REF!</f>
        <v>#REF!</v>
      </c>
      <c r="T18" s="151"/>
      <c r="U18" s="151"/>
      <c r="V18" s="151"/>
      <c r="W18" s="151"/>
    </row>
    <row r="19" spans="1:29" ht="53.1" customHeight="1" thickTop="1">
      <c r="A19" s="332"/>
      <c r="B19" s="30"/>
      <c r="C19" s="364"/>
      <c r="D19" s="386" t="s">
        <v>205</v>
      </c>
      <c r="E19" s="383"/>
      <c r="F19" s="315" t="e">
        <f>#REF!</f>
        <v>#REF!</v>
      </c>
      <c r="G19" s="315" t="e">
        <f>#REF!</f>
        <v>#REF!</v>
      </c>
      <c r="H19" s="315" t="e">
        <f>#REF!</f>
        <v>#REF!</v>
      </c>
      <c r="I19" s="315" t="e">
        <f>#REF!</f>
        <v>#REF!</v>
      </c>
      <c r="J19" s="315" t="e">
        <f>#REF!</f>
        <v>#REF!</v>
      </c>
      <c r="K19" s="315" t="e">
        <f>#REF!</f>
        <v>#REF!</v>
      </c>
      <c r="L19" s="80"/>
      <c r="M19" s="338" t="e">
        <f>#REF!</f>
        <v>#REF!</v>
      </c>
      <c r="N19" s="63"/>
      <c r="O19" s="63"/>
      <c r="P19" s="63"/>
      <c r="Q19" s="63"/>
      <c r="R19" s="63"/>
      <c r="T19" s="64"/>
      <c r="U19" s="64"/>
      <c r="V19" s="64"/>
      <c r="W19" s="64"/>
    </row>
    <row r="20" spans="1:29" ht="27.9" customHeight="1">
      <c r="A20" s="332"/>
      <c r="B20" s="30"/>
      <c r="C20" s="364"/>
      <c r="D20" s="313"/>
      <c r="E20" s="314" t="s">
        <v>218</v>
      </c>
      <c r="F20" s="318" t="e">
        <f>INDEX(#REF!,#REF!,#REF!)</f>
        <v>#REF!</v>
      </c>
      <c r="G20" s="318" t="e">
        <f>INDEX(#REF!,#REF!,#REF!)</f>
        <v>#REF!</v>
      </c>
      <c r="H20" s="318" t="e">
        <f>INDEX(#REF!,#REF!,#REF!)</f>
        <v>#REF!</v>
      </c>
      <c r="I20" s="318" t="e">
        <f>INDEX(#REF!,#REF!,#REF!)</f>
        <v>#REF!</v>
      </c>
      <c r="J20" s="318" t="e">
        <f>INDEX(#REF!,#REF!,#REF!)</f>
        <v>#REF!</v>
      </c>
      <c r="K20" s="318" t="e">
        <f>INDEX(#REF!,#REF!,#REF!)</f>
        <v>#REF!</v>
      </c>
      <c r="L20" s="80"/>
      <c r="M20" s="339" t="e">
        <f>INDEX(#REF!,#REF!,#REF!)</f>
        <v>#REF!</v>
      </c>
      <c r="N20" s="80"/>
      <c r="O20" s="107"/>
      <c r="P20" s="80"/>
      <c r="Q20" s="80"/>
      <c r="R20" s="80"/>
      <c r="T20" s="64"/>
      <c r="U20" s="64"/>
      <c r="V20" s="64"/>
      <c r="W20" s="64"/>
    </row>
    <row r="21" spans="1:29" ht="38.1" customHeight="1">
      <c r="A21" s="332"/>
      <c r="B21" s="30"/>
      <c r="C21" s="364"/>
      <c r="D21" s="368" t="s">
        <v>222</v>
      </c>
      <c r="E21" s="369"/>
      <c r="F21" s="315" t="e">
        <f>INDEX(#REF!,#REF!,#REF!)</f>
        <v>#REF!</v>
      </c>
      <c r="G21" s="315" t="e">
        <f>INDEX(#REF!,#REF!,#REF!)</f>
        <v>#REF!</v>
      </c>
      <c r="H21" s="315" t="e">
        <f>INDEX(#REF!,#REF!,#REF!)</f>
        <v>#REF!</v>
      </c>
      <c r="I21" s="315" t="e">
        <f>INDEX(#REF!,#REF!,#REF!)</f>
        <v>#REF!</v>
      </c>
      <c r="J21" s="315" t="e">
        <f>INDEX(#REF!,#REF!,#REF!)</f>
        <v>#REF!</v>
      </c>
      <c r="K21" s="315" t="e">
        <f>INDEX(#REF!,#REF!,#REF!)</f>
        <v>#REF!</v>
      </c>
      <c r="L21" s="333"/>
      <c r="M21" s="338" t="e">
        <f>INDEX(#REF!,#REF!,#REF!)</f>
        <v>#REF!</v>
      </c>
      <c r="N21" s="80"/>
      <c r="O21" s="107"/>
      <c r="P21" s="80"/>
      <c r="Q21" s="80"/>
      <c r="R21" s="80"/>
      <c r="T21" s="64"/>
      <c r="U21" s="64"/>
      <c r="V21" s="64"/>
      <c r="W21" s="64"/>
    </row>
    <row r="22" spans="1:29" ht="38.1" customHeight="1" thickBot="1">
      <c r="C22" s="365"/>
      <c r="D22" s="370" t="s">
        <v>221</v>
      </c>
      <c r="E22" s="371"/>
      <c r="F22" s="334" t="e">
        <f>INDEX(#REF!,#REF!,#REF!)</f>
        <v>#REF!</v>
      </c>
      <c r="G22" s="334" t="e">
        <f>INDEX(#REF!,#REF!,#REF!)</f>
        <v>#REF!</v>
      </c>
      <c r="H22" s="334" t="e">
        <f>INDEX(#REF!,#REF!,#REF!)</f>
        <v>#REF!</v>
      </c>
      <c r="I22" s="334" t="e">
        <f>INDEX(#REF!,#REF!,#REF!)</f>
        <v>#REF!</v>
      </c>
      <c r="J22" s="334" t="e">
        <f>INDEX(#REF!,#REF!,#REF!)</f>
        <v>#REF!</v>
      </c>
      <c r="K22" s="334" t="e">
        <f>INDEX(#REF!,#REF!,#REF!)</f>
        <v>#REF!</v>
      </c>
      <c r="L22" s="333"/>
      <c r="M22" s="335" t="e">
        <f>INDEX(#REF!,#REF!,#REF!)</f>
        <v>#REF!</v>
      </c>
    </row>
    <row r="23" spans="1:29" ht="38.1" customHeight="1" thickTop="1"/>
    <row r="24" spans="1:29" ht="38.1" customHeight="1"/>
    <row r="25" spans="1:29" ht="25.35" customHeight="1">
      <c r="A25" s="135"/>
    </row>
    <row r="26" spans="1:29" ht="35.1" customHeight="1"/>
    <row r="27" spans="1:29" ht="35.1" customHeight="1"/>
    <row r="28" spans="1:29" ht="25.35" customHeight="1">
      <c r="Y28" s="320"/>
      <c r="Z28" s="320"/>
      <c r="AA28" s="320"/>
      <c r="AB28" s="320"/>
    </row>
    <row r="29" spans="1:29" ht="24.9" customHeight="1">
      <c r="Y29" s="322" t="s">
        <v>209</v>
      </c>
      <c r="Z29" s="387" t="s">
        <v>210</v>
      </c>
      <c r="AA29" s="388"/>
      <c r="AB29" s="366" t="s">
        <v>211</v>
      </c>
      <c r="AC29" s="367"/>
    </row>
    <row r="30" spans="1:29" ht="48" customHeight="1">
      <c r="Y30" s="323" t="s">
        <v>212</v>
      </c>
      <c r="Z30" s="321">
        <v>617</v>
      </c>
      <c r="AA30" s="324" t="e">
        <f>$N$10/Z30</f>
        <v>#REF!</v>
      </c>
      <c r="AB30" s="14">
        <v>716</v>
      </c>
      <c r="AC30" s="324" t="e">
        <f>$N$10/AB30</f>
        <v>#REF!</v>
      </c>
    </row>
    <row r="31" spans="1:29" ht="48" customHeight="1">
      <c r="Y31" s="323" t="s">
        <v>213</v>
      </c>
      <c r="Z31" s="14">
        <v>33</v>
      </c>
      <c r="AA31" s="324" t="e">
        <f>$N$11/Z31</f>
        <v>#REF!</v>
      </c>
      <c r="AB31" s="14">
        <v>38</v>
      </c>
      <c r="AC31" s="324" t="e">
        <f>$N$11/AB31</f>
        <v>#REF!</v>
      </c>
    </row>
  </sheetData>
  <mergeCells count="20">
    <mergeCell ref="Q5:T5"/>
    <mergeCell ref="V5:W5"/>
    <mergeCell ref="Q6:T6"/>
    <mergeCell ref="V6:W6"/>
    <mergeCell ref="C8:E8"/>
    <mergeCell ref="M8:R8"/>
    <mergeCell ref="C17:C22"/>
    <mergeCell ref="AB29:AC29"/>
    <mergeCell ref="D21:E21"/>
    <mergeCell ref="D22:E22"/>
    <mergeCell ref="C9:E9"/>
    <mergeCell ref="W9:W15"/>
    <mergeCell ref="C10:D11"/>
    <mergeCell ref="C12:E12"/>
    <mergeCell ref="C13:E13"/>
    <mergeCell ref="C14:E14"/>
    <mergeCell ref="C15:E15"/>
    <mergeCell ref="D17:E18"/>
    <mergeCell ref="D19:E19"/>
    <mergeCell ref="Z29:AA29"/>
  </mergeCells>
  <phoneticPr fontId="1"/>
  <conditionalFormatting sqref="M13 F13:K13">
    <cfRule type="cellIs" dxfId="913" priority="11" operator="greaterThanOrEqual">
      <formula>0.05</formula>
    </cfRule>
  </conditionalFormatting>
  <conditionalFormatting sqref="M11 F11:K11">
    <cfRule type="cellIs" dxfId="912" priority="9" operator="greaterThanOrEqual">
      <formula>0.5</formula>
    </cfRule>
    <cfRule type="cellIs" dxfId="911" priority="10" operator="greaterThanOrEqual">
      <formula>0.2</formula>
    </cfRule>
  </conditionalFormatting>
  <conditionalFormatting sqref="M12 F12:K12">
    <cfRule type="cellIs" dxfId="910" priority="7" operator="greaterThanOrEqual">
      <formula>30</formula>
    </cfRule>
    <cfRule type="cellIs" dxfId="909" priority="8" operator="greaterThanOrEqual">
      <formula>20</formula>
    </cfRule>
  </conditionalFormatting>
  <conditionalFormatting sqref="F13:M13">
    <cfRule type="cellIs" dxfId="908" priority="6" operator="greaterThanOrEqual">
      <formula>0.1</formula>
    </cfRule>
  </conditionalFormatting>
  <conditionalFormatting sqref="M14 F14:K14">
    <cfRule type="cellIs" dxfId="907" priority="1" operator="greaterThanOrEqual">
      <formula>25</formula>
    </cfRule>
    <cfRule type="cellIs" dxfId="906" priority="4" operator="greaterThanOrEqual">
      <formula>15</formula>
    </cfRule>
  </conditionalFormatting>
  <conditionalFormatting sqref="F10:M10">
    <cfRule type="cellIs" dxfId="905" priority="2" operator="greaterThanOrEqual">
      <formula>0.5</formula>
    </cfRule>
    <cfRule type="cellIs" dxfId="904" priority="3" operator="greaterThanOrEqual">
      <formula>0.2</formula>
    </cfRule>
  </conditionalFormatting>
  <conditionalFormatting sqref="F14:M14">
    <cfRule type="cellIs" dxfId="903" priority="5" operator="greaterThanOrEqual">
      <formula>0.4</formula>
    </cfRule>
  </conditionalFormatting>
  <printOptions horizontalCentered="1" verticalCentered="1"/>
  <pageMargins left="0.70866141732283472" right="0.70866141732283472" top="0.78740157480314965" bottom="0.39370078740157483" header="0.31496062992125984" footer="0.31496062992125984"/>
  <pageSetup paperSize="9" scale="5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4:AN39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A15" sqref="A15"/>
      <selection pane="topRight" activeCell="A15" sqref="A15"/>
      <selection pane="bottomLeft" activeCell="A15" sqref="A15"/>
      <selection pane="bottomRight" activeCell="O10" sqref="O10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88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44166</v>
      </c>
      <c r="H6" s="26">
        <v>44167</v>
      </c>
      <c r="I6" s="26">
        <v>44168</v>
      </c>
      <c r="J6" s="26">
        <v>44169</v>
      </c>
      <c r="K6" s="26">
        <v>44170</v>
      </c>
      <c r="L6" s="26">
        <v>44171</v>
      </c>
      <c r="M6" s="26">
        <v>44172</v>
      </c>
      <c r="N6" s="26">
        <v>44173</v>
      </c>
      <c r="O6" s="26">
        <v>44174</v>
      </c>
      <c r="P6" s="26">
        <v>44175</v>
      </c>
      <c r="Q6" s="26">
        <v>44176</v>
      </c>
      <c r="R6" s="26">
        <v>44177</v>
      </c>
      <c r="S6" s="26">
        <v>44178</v>
      </c>
      <c r="T6" s="26">
        <v>44179</v>
      </c>
      <c r="U6" s="26">
        <v>44180</v>
      </c>
      <c r="V6" s="26">
        <v>44181</v>
      </c>
      <c r="W6" s="26">
        <v>44182</v>
      </c>
      <c r="X6" s="26">
        <v>44183</v>
      </c>
      <c r="Y6" s="26">
        <v>44184</v>
      </c>
      <c r="Z6" s="26">
        <v>44185</v>
      </c>
      <c r="AA6" s="26">
        <v>44186</v>
      </c>
      <c r="AB6" s="26">
        <v>44187</v>
      </c>
      <c r="AC6" s="26">
        <v>44188</v>
      </c>
      <c r="AD6" s="26">
        <v>44189</v>
      </c>
      <c r="AE6" s="26">
        <v>44190</v>
      </c>
      <c r="AF6" s="26">
        <v>44191</v>
      </c>
      <c r="AG6" s="26">
        <v>44192</v>
      </c>
      <c r="AH6" s="26">
        <v>44193</v>
      </c>
      <c r="AI6" s="26">
        <v>44194</v>
      </c>
      <c r="AJ6" s="26">
        <v>44195</v>
      </c>
      <c r="AK6" s="26">
        <v>44196</v>
      </c>
    </row>
    <row r="7" spans="4:38" ht="30" customHeight="1">
      <c r="D7" s="6"/>
      <c r="E7" s="7"/>
      <c r="F7" s="8"/>
      <c r="G7" s="27" t="s">
        <v>41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 t="s">
        <v>31</v>
      </c>
    </row>
    <row r="8" spans="4:38" ht="41.25" customHeight="1">
      <c r="D8" s="28" t="s">
        <v>43</v>
      </c>
      <c r="E8" s="2" t="s">
        <v>15</v>
      </c>
      <c r="F8" s="1" t="s">
        <v>9</v>
      </c>
      <c r="G8" s="76">
        <v>342</v>
      </c>
      <c r="H8" s="76">
        <v>342</v>
      </c>
      <c r="I8" s="76">
        <v>342</v>
      </c>
      <c r="J8" s="76">
        <v>342</v>
      </c>
      <c r="K8" s="76">
        <v>342</v>
      </c>
      <c r="L8" s="76">
        <v>342</v>
      </c>
      <c r="M8" s="76">
        <v>342</v>
      </c>
      <c r="N8" s="76">
        <v>342</v>
      </c>
      <c r="O8" s="76">
        <v>342</v>
      </c>
      <c r="P8" s="76">
        <v>342</v>
      </c>
      <c r="Q8" s="76">
        <v>342</v>
      </c>
      <c r="R8" s="76">
        <v>342</v>
      </c>
      <c r="S8" s="76">
        <v>342</v>
      </c>
      <c r="T8" s="76">
        <v>342</v>
      </c>
      <c r="U8" s="76">
        <v>342</v>
      </c>
      <c r="V8" s="76">
        <v>342</v>
      </c>
      <c r="W8" s="76">
        <v>342</v>
      </c>
      <c r="X8" s="76">
        <v>342</v>
      </c>
      <c r="Y8" s="76">
        <v>342</v>
      </c>
      <c r="Z8" s="76">
        <v>342</v>
      </c>
      <c r="AA8" s="76">
        <v>342</v>
      </c>
      <c r="AB8" s="76">
        <v>342</v>
      </c>
      <c r="AC8" s="76">
        <v>342</v>
      </c>
      <c r="AD8" s="76">
        <v>342</v>
      </c>
      <c r="AE8" s="76">
        <v>342</v>
      </c>
      <c r="AF8" s="76">
        <v>342</v>
      </c>
      <c r="AG8" s="76">
        <v>342</v>
      </c>
      <c r="AH8" s="76">
        <v>342</v>
      </c>
      <c r="AI8" s="76">
        <v>342</v>
      </c>
      <c r="AJ8" s="76">
        <v>342</v>
      </c>
      <c r="AK8" s="76">
        <v>342</v>
      </c>
    </row>
    <row r="9" spans="4:38" ht="41.25" customHeight="1">
      <c r="D9" s="28" t="s">
        <v>44</v>
      </c>
      <c r="E9" s="2" t="s">
        <v>15</v>
      </c>
      <c r="F9" s="1" t="s">
        <v>8</v>
      </c>
      <c r="G9" s="78">
        <v>207</v>
      </c>
      <c r="H9" s="78">
        <v>207</v>
      </c>
      <c r="I9" s="78">
        <v>207</v>
      </c>
      <c r="J9" s="78">
        <v>207</v>
      </c>
      <c r="K9" s="78">
        <v>207</v>
      </c>
      <c r="L9" s="78">
        <v>207</v>
      </c>
      <c r="M9" s="78">
        <v>207</v>
      </c>
      <c r="N9" s="78">
        <v>207</v>
      </c>
      <c r="O9" s="77">
        <v>342</v>
      </c>
      <c r="P9" s="78">
        <v>342</v>
      </c>
      <c r="Q9" s="78">
        <v>342</v>
      </c>
      <c r="R9" s="78">
        <v>342</v>
      </c>
      <c r="S9" s="78">
        <v>342</v>
      </c>
      <c r="T9" s="78">
        <v>342</v>
      </c>
      <c r="U9" s="78">
        <v>342</v>
      </c>
      <c r="V9" s="78">
        <v>342</v>
      </c>
      <c r="W9" s="78">
        <v>342</v>
      </c>
      <c r="X9" s="78">
        <v>342</v>
      </c>
      <c r="Y9" s="78">
        <v>342</v>
      </c>
      <c r="Z9" s="78">
        <v>342</v>
      </c>
      <c r="AA9" s="78">
        <v>342</v>
      </c>
      <c r="AB9" s="78">
        <v>342</v>
      </c>
      <c r="AC9" s="78">
        <v>342</v>
      </c>
      <c r="AD9" s="78">
        <v>342</v>
      </c>
      <c r="AE9" s="78">
        <v>342</v>
      </c>
      <c r="AF9" s="78">
        <v>342</v>
      </c>
      <c r="AG9" s="78">
        <v>342</v>
      </c>
      <c r="AH9" s="78">
        <v>342</v>
      </c>
      <c r="AI9" s="78">
        <v>342</v>
      </c>
      <c r="AJ9" s="78">
        <v>342</v>
      </c>
      <c r="AK9" s="78">
        <v>342</v>
      </c>
    </row>
    <row r="10" spans="4:38" ht="41.25" customHeight="1">
      <c r="D10" s="14" t="s">
        <v>45</v>
      </c>
      <c r="E10" s="2"/>
      <c r="F10" s="1" t="s">
        <v>47</v>
      </c>
      <c r="G10" s="19">
        <v>38</v>
      </c>
      <c r="H10" s="19">
        <v>38</v>
      </c>
      <c r="I10" s="19">
        <v>38</v>
      </c>
      <c r="J10" s="19">
        <v>38</v>
      </c>
      <c r="K10" s="19">
        <v>38</v>
      </c>
      <c r="L10" s="19">
        <v>38</v>
      </c>
      <c r="M10" s="19">
        <v>38</v>
      </c>
      <c r="N10" s="19">
        <v>38</v>
      </c>
      <c r="O10" s="19">
        <v>38</v>
      </c>
      <c r="P10" s="19">
        <v>38</v>
      </c>
      <c r="Q10" s="19">
        <v>38</v>
      </c>
      <c r="R10" s="19">
        <v>38</v>
      </c>
      <c r="S10" s="19">
        <v>38</v>
      </c>
      <c r="T10" s="19">
        <v>38</v>
      </c>
      <c r="U10" s="19">
        <v>38</v>
      </c>
      <c r="V10" s="19">
        <v>38</v>
      </c>
      <c r="W10" s="19">
        <v>38</v>
      </c>
      <c r="X10" s="19">
        <v>38</v>
      </c>
      <c r="Y10" s="19">
        <v>38</v>
      </c>
      <c r="Z10" s="19">
        <v>38</v>
      </c>
      <c r="AA10" s="19">
        <v>38</v>
      </c>
      <c r="AB10" s="19">
        <v>38</v>
      </c>
      <c r="AC10" s="19">
        <v>38</v>
      </c>
      <c r="AD10" s="19">
        <v>38</v>
      </c>
      <c r="AE10" s="19">
        <v>38</v>
      </c>
      <c r="AF10" s="19">
        <v>38</v>
      </c>
      <c r="AG10" s="19">
        <v>38</v>
      </c>
      <c r="AH10" s="19">
        <v>38</v>
      </c>
      <c r="AI10" s="19">
        <v>38</v>
      </c>
      <c r="AJ10" s="19">
        <v>38</v>
      </c>
      <c r="AK10" s="19">
        <v>38</v>
      </c>
    </row>
    <row r="11" spans="4:38" ht="41.25" customHeight="1">
      <c r="D11" s="14" t="s">
        <v>46</v>
      </c>
      <c r="E11" s="2"/>
      <c r="F11" s="1" t="s">
        <v>48</v>
      </c>
      <c r="G11" s="21">
        <v>15</v>
      </c>
      <c r="H11" s="21">
        <v>15</v>
      </c>
      <c r="I11" s="21">
        <v>15</v>
      </c>
      <c r="J11" s="21">
        <v>15</v>
      </c>
      <c r="K11" s="21">
        <v>15</v>
      </c>
      <c r="L11" s="21">
        <v>15</v>
      </c>
      <c r="M11" s="21">
        <v>15</v>
      </c>
      <c r="N11" s="21">
        <v>15</v>
      </c>
      <c r="O11" s="77">
        <v>38</v>
      </c>
      <c r="P11" s="21">
        <v>38</v>
      </c>
      <c r="Q11" s="21">
        <v>38</v>
      </c>
      <c r="R11" s="21">
        <v>38</v>
      </c>
      <c r="S11" s="21">
        <v>38</v>
      </c>
      <c r="T11" s="78">
        <v>38</v>
      </c>
      <c r="U11" s="21">
        <v>38</v>
      </c>
      <c r="V11" s="21">
        <v>38</v>
      </c>
      <c r="W11" s="21">
        <v>38</v>
      </c>
      <c r="X11" s="21">
        <v>38</v>
      </c>
      <c r="Y11" s="21">
        <v>38</v>
      </c>
      <c r="Z11" s="21">
        <v>38</v>
      </c>
      <c r="AA11" s="21">
        <v>38</v>
      </c>
      <c r="AB11" s="21">
        <v>38</v>
      </c>
      <c r="AC11" s="21">
        <v>38</v>
      </c>
      <c r="AD11" s="21">
        <v>38</v>
      </c>
      <c r="AE11" s="21">
        <v>38</v>
      </c>
      <c r="AF11" s="21">
        <v>38</v>
      </c>
      <c r="AG11" s="21">
        <v>38</v>
      </c>
      <c r="AH11" s="21">
        <v>38</v>
      </c>
      <c r="AI11" s="21">
        <v>38</v>
      </c>
      <c r="AJ11" s="21">
        <v>38</v>
      </c>
      <c r="AK11" s="21">
        <v>38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19</v>
      </c>
      <c r="H12" s="56">
        <v>24</v>
      </c>
      <c r="I12" s="21">
        <v>30</v>
      </c>
      <c r="J12" s="56">
        <v>31</v>
      </c>
      <c r="K12" s="56">
        <v>30</v>
      </c>
      <c r="L12" s="21">
        <v>34</v>
      </c>
      <c r="M12" s="21">
        <v>37</v>
      </c>
      <c r="N12" s="21">
        <v>45</v>
      </c>
      <c r="O12" s="21">
        <v>53</v>
      </c>
      <c r="P12" s="21">
        <v>64</v>
      </c>
      <c r="Q12" s="21">
        <v>74</v>
      </c>
      <c r="R12" s="21">
        <v>73</v>
      </c>
      <c r="S12" s="56">
        <v>72</v>
      </c>
      <c r="T12" s="21">
        <v>73</v>
      </c>
      <c r="U12" s="21">
        <v>70</v>
      </c>
      <c r="V12" s="21">
        <v>72</v>
      </c>
      <c r="W12" s="21">
        <v>64</v>
      </c>
      <c r="X12" s="21">
        <v>57</v>
      </c>
      <c r="Y12" s="21">
        <v>55</v>
      </c>
      <c r="Z12" s="21">
        <v>50</v>
      </c>
      <c r="AA12" s="21">
        <v>46</v>
      </c>
      <c r="AB12" s="21">
        <v>43</v>
      </c>
      <c r="AC12" s="21">
        <v>45</v>
      </c>
      <c r="AD12" s="21">
        <v>45</v>
      </c>
      <c r="AE12" s="21">
        <v>47</v>
      </c>
      <c r="AF12" s="21">
        <v>51</v>
      </c>
      <c r="AG12" s="21">
        <v>60</v>
      </c>
      <c r="AH12" s="21">
        <v>65</v>
      </c>
      <c r="AI12" s="21">
        <v>66</v>
      </c>
      <c r="AJ12" s="21">
        <v>72</v>
      </c>
      <c r="AK12" s="21">
        <v>68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1</v>
      </c>
      <c r="H13" s="56">
        <v>1</v>
      </c>
      <c r="I13" s="21">
        <v>1</v>
      </c>
      <c r="J13" s="56">
        <v>1</v>
      </c>
      <c r="K13" s="56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56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1">
        <v>1</v>
      </c>
      <c r="AE13" s="21">
        <v>1</v>
      </c>
      <c r="AF13" s="21">
        <v>2</v>
      </c>
      <c r="AG13" s="21">
        <v>2</v>
      </c>
      <c r="AH13" s="21">
        <v>1</v>
      </c>
      <c r="AI13" s="21">
        <v>2</v>
      </c>
      <c r="AJ13" s="21">
        <v>2</v>
      </c>
      <c r="AK13" s="21">
        <v>2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36</v>
      </c>
      <c r="H14" s="56">
        <v>35</v>
      </c>
      <c r="I14" s="21">
        <v>43</v>
      </c>
      <c r="J14" s="56">
        <v>45</v>
      </c>
      <c r="K14" s="56">
        <v>46</v>
      </c>
      <c r="L14" s="21">
        <v>56</v>
      </c>
      <c r="M14" s="21">
        <v>64</v>
      </c>
      <c r="N14" s="21">
        <v>80</v>
      </c>
      <c r="O14" s="21">
        <v>118</v>
      </c>
      <c r="P14" s="21">
        <v>142</v>
      </c>
      <c r="Q14" s="21">
        <v>163</v>
      </c>
      <c r="R14" s="21">
        <v>173</v>
      </c>
      <c r="S14" s="56">
        <v>170</v>
      </c>
      <c r="T14" s="21">
        <v>180</v>
      </c>
      <c r="U14" s="21">
        <v>173</v>
      </c>
      <c r="V14" s="21">
        <v>172</v>
      </c>
      <c r="W14" s="21">
        <v>151</v>
      </c>
      <c r="X14" s="21">
        <v>129</v>
      </c>
      <c r="Y14" s="21">
        <v>111</v>
      </c>
      <c r="Z14" s="21">
        <v>98</v>
      </c>
      <c r="AA14" s="21">
        <v>86</v>
      </c>
      <c r="AB14" s="21">
        <v>66</v>
      </c>
      <c r="AC14" s="21">
        <v>74</v>
      </c>
      <c r="AD14" s="21">
        <v>85</v>
      </c>
      <c r="AE14" s="21">
        <v>85</v>
      </c>
      <c r="AF14" s="21">
        <v>90</v>
      </c>
      <c r="AG14" s="21">
        <v>108</v>
      </c>
      <c r="AH14" s="21">
        <v>119</v>
      </c>
      <c r="AI14" s="21">
        <v>118</v>
      </c>
      <c r="AJ14" s="21">
        <v>126</v>
      </c>
      <c r="AK14" s="21">
        <v>123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134</v>
      </c>
      <c r="H15" s="21">
        <v>128</v>
      </c>
      <c r="I15" s="21">
        <v>309</v>
      </c>
      <c r="J15" s="56">
        <v>236</v>
      </c>
      <c r="K15" s="108">
        <v>154</v>
      </c>
      <c r="L15" s="21">
        <v>85</v>
      </c>
      <c r="M15" s="21">
        <v>164</v>
      </c>
      <c r="N15" s="21">
        <v>247</v>
      </c>
      <c r="O15" s="21">
        <v>539</v>
      </c>
      <c r="P15" s="21">
        <v>414</v>
      </c>
      <c r="Q15" s="21">
        <v>884</v>
      </c>
      <c r="R15" s="78">
        <v>433</v>
      </c>
      <c r="S15" s="21">
        <v>810</v>
      </c>
      <c r="T15" s="78">
        <v>272</v>
      </c>
      <c r="U15" s="21">
        <v>520</v>
      </c>
      <c r="V15" s="21">
        <v>582</v>
      </c>
      <c r="W15" s="21">
        <v>294</v>
      </c>
      <c r="X15" s="21">
        <v>588</v>
      </c>
      <c r="Y15" s="21">
        <v>206</v>
      </c>
      <c r="Z15" s="21">
        <v>63</v>
      </c>
      <c r="AA15" s="21">
        <v>232</v>
      </c>
      <c r="AB15" s="21">
        <v>281</v>
      </c>
      <c r="AC15" s="21">
        <v>414</v>
      </c>
      <c r="AD15" s="21">
        <v>410</v>
      </c>
      <c r="AE15" s="21">
        <v>638</v>
      </c>
      <c r="AF15" s="21">
        <v>463</v>
      </c>
      <c r="AG15" s="21">
        <v>535</v>
      </c>
      <c r="AH15" s="21">
        <v>643</v>
      </c>
      <c r="AI15" s="77">
        <v>606</v>
      </c>
      <c r="AJ15" s="77">
        <v>647</v>
      </c>
      <c r="AK15" s="21">
        <v>297</v>
      </c>
      <c r="AL15" s="109">
        <f>SUM(G15:AK15)</f>
        <v>12228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G15+SUM('11月（入力用）'!AE15:AJ15)</f>
        <v>1091</v>
      </c>
      <c r="H16" s="19">
        <f>SUM(G15:H15)+SUM('11月（入力用）'!AF15:AJ15)</f>
        <v>865</v>
      </c>
      <c r="I16" s="19">
        <f>SUM(G15:I15)+SUM('11月（入力用）'!AG15:AJ15)</f>
        <v>1040</v>
      </c>
      <c r="J16" s="19">
        <f>SUM(G15:J15)+SUM('11月（入力用）'!AH15:AJ15)</f>
        <v>1138</v>
      </c>
      <c r="K16" s="19">
        <f>SUM(G15:K15)+SUM('11月（入力用）'!AI15:AJ15)</f>
        <v>1135</v>
      </c>
      <c r="L16" s="19">
        <f>SUM(G15:L15)+'11月（入力用）'!AJ15</f>
        <v>1195</v>
      </c>
      <c r="M16" s="19">
        <f>SUM(G15:M15)</f>
        <v>1210</v>
      </c>
      <c r="N16" s="19">
        <f t="shared" ref="N16:AK16" si="0">SUM(H15:N15)</f>
        <v>1323</v>
      </c>
      <c r="O16" s="19">
        <f t="shared" si="0"/>
        <v>1734</v>
      </c>
      <c r="P16" s="19">
        <f t="shared" si="0"/>
        <v>1839</v>
      </c>
      <c r="Q16" s="19">
        <f t="shared" si="0"/>
        <v>2487</v>
      </c>
      <c r="R16" s="19">
        <f t="shared" si="0"/>
        <v>2766</v>
      </c>
      <c r="S16" s="19">
        <f t="shared" si="0"/>
        <v>3491</v>
      </c>
      <c r="T16" s="19">
        <f t="shared" si="0"/>
        <v>3599</v>
      </c>
      <c r="U16" s="19">
        <f t="shared" si="0"/>
        <v>3872</v>
      </c>
      <c r="V16" s="19">
        <f t="shared" si="0"/>
        <v>3915</v>
      </c>
      <c r="W16" s="19">
        <f t="shared" si="0"/>
        <v>3795</v>
      </c>
      <c r="X16" s="19">
        <f t="shared" si="0"/>
        <v>3499</v>
      </c>
      <c r="Y16" s="19">
        <f t="shared" si="0"/>
        <v>3272</v>
      </c>
      <c r="Z16" s="19">
        <f t="shared" si="0"/>
        <v>2525</v>
      </c>
      <c r="AA16" s="19">
        <f t="shared" si="0"/>
        <v>2485</v>
      </c>
      <c r="AB16" s="19">
        <f t="shared" si="0"/>
        <v>2246</v>
      </c>
      <c r="AC16" s="19">
        <f t="shared" si="0"/>
        <v>2078</v>
      </c>
      <c r="AD16" s="19">
        <f t="shared" si="0"/>
        <v>2194</v>
      </c>
      <c r="AE16" s="19">
        <f t="shared" si="0"/>
        <v>2244</v>
      </c>
      <c r="AF16" s="19">
        <f t="shared" si="0"/>
        <v>2501</v>
      </c>
      <c r="AG16" s="19">
        <f t="shared" si="0"/>
        <v>2973</v>
      </c>
      <c r="AH16" s="19">
        <f t="shared" si="0"/>
        <v>3384</v>
      </c>
      <c r="AI16" s="19">
        <f t="shared" si="0"/>
        <v>3709</v>
      </c>
      <c r="AJ16" s="19">
        <f t="shared" si="0"/>
        <v>3942</v>
      </c>
      <c r="AK16" s="19">
        <f t="shared" si="0"/>
        <v>3829</v>
      </c>
    </row>
    <row r="17" spans="2:40" ht="41.25" customHeight="1">
      <c r="D17" s="14" t="s">
        <v>3</v>
      </c>
      <c r="E17" s="39" t="s">
        <v>16</v>
      </c>
      <c r="F17" s="29"/>
      <c r="G17" s="21">
        <v>4</v>
      </c>
      <c r="H17" s="21">
        <v>8</v>
      </c>
      <c r="I17" s="21">
        <v>6</v>
      </c>
      <c r="J17" s="56">
        <v>4</v>
      </c>
      <c r="K17" s="108">
        <v>13</v>
      </c>
      <c r="L17" s="21">
        <v>7</v>
      </c>
      <c r="M17" s="21">
        <v>8</v>
      </c>
      <c r="N17" s="21">
        <v>37</v>
      </c>
      <c r="O17" s="21">
        <v>34</v>
      </c>
      <c r="P17" s="21">
        <v>20</v>
      </c>
      <c r="Q17" s="21">
        <v>16</v>
      </c>
      <c r="R17" s="21">
        <v>13</v>
      </c>
      <c r="S17" s="21">
        <v>13</v>
      </c>
      <c r="T17" s="78">
        <v>7</v>
      </c>
      <c r="U17" s="21">
        <v>14</v>
      </c>
      <c r="V17" s="21">
        <v>6</v>
      </c>
      <c r="W17" s="21">
        <v>4</v>
      </c>
      <c r="X17" s="21">
        <v>5</v>
      </c>
      <c r="Y17" s="21">
        <v>6</v>
      </c>
      <c r="Z17" s="21">
        <v>3</v>
      </c>
      <c r="AA17" s="21">
        <v>7</v>
      </c>
      <c r="AB17" s="21">
        <v>14</v>
      </c>
      <c r="AC17" s="21">
        <v>9</v>
      </c>
      <c r="AD17" s="21">
        <v>15</v>
      </c>
      <c r="AE17" s="21">
        <v>12</v>
      </c>
      <c r="AF17" s="21">
        <v>8</v>
      </c>
      <c r="AG17" s="21">
        <v>35</v>
      </c>
      <c r="AH17" s="21">
        <v>8</v>
      </c>
      <c r="AI17" s="77">
        <v>7</v>
      </c>
      <c r="AJ17" s="77">
        <v>10</v>
      </c>
      <c r="AK17" s="21">
        <v>16</v>
      </c>
      <c r="AL17" s="109">
        <f>SUM(G17:AK17)</f>
        <v>369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G17+SUM('11月（入力用）'!AE17:AJ17)</f>
        <v>27</v>
      </c>
      <c r="H18" s="19">
        <f>SUM(G17:H17)+SUM('11月（入力用）'!AF17:AJ17)</f>
        <v>30</v>
      </c>
      <c r="I18" s="19">
        <f>SUM(G17:I17)+SUM('11月（入力用）'!AG17:AJ17)</f>
        <v>32</v>
      </c>
      <c r="J18" s="19">
        <f>SUM(G17:J17)+SUM('11月（入力用）'!AH17:AJ17)</f>
        <v>30</v>
      </c>
      <c r="K18" s="19">
        <f>SUM(G17:K17)+SUM('11月（入力用）'!AI17:AJ17)</f>
        <v>39</v>
      </c>
      <c r="L18" s="19">
        <f>SUM(G17:L17)+'11月（入力用）'!AJ17</f>
        <v>44</v>
      </c>
      <c r="M18" s="19">
        <f>SUM(G17:M17)</f>
        <v>50</v>
      </c>
      <c r="N18" s="19">
        <f t="shared" ref="N18:AK18" si="1">SUM(H17:N17)</f>
        <v>83</v>
      </c>
      <c r="O18" s="19">
        <f t="shared" si="1"/>
        <v>109</v>
      </c>
      <c r="P18" s="19">
        <f t="shared" si="1"/>
        <v>123</v>
      </c>
      <c r="Q18" s="19">
        <f t="shared" si="1"/>
        <v>135</v>
      </c>
      <c r="R18" s="19">
        <f t="shared" si="1"/>
        <v>135</v>
      </c>
      <c r="S18" s="19">
        <f t="shared" si="1"/>
        <v>141</v>
      </c>
      <c r="T18" s="19">
        <f t="shared" si="1"/>
        <v>140</v>
      </c>
      <c r="U18" s="19">
        <f t="shared" si="1"/>
        <v>117</v>
      </c>
      <c r="V18" s="19">
        <f t="shared" si="1"/>
        <v>89</v>
      </c>
      <c r="W18" s="19">
        <f t="shared" si="1"/>
        <v>73</v>
      </c>
      <c r="X18" s="19">
        <f t="shared" si="1"/>
        <v>62</v>
      </c>
      <c r="Y18" s="19">
        <f t="shared" si="1"/>
        <v>55</v>
      </c>
      <c r="Z18" s="19">
        <f t="shared" si="1"/>
        <v>45</v>
      </c>
      <c r="AA18" s="19">
        <f t="shared" si="1"/>
        <v>45</v>
      </c>
      <c r="AB18" s="19">
        <f t="shared" si="1"/>
        <v>45</v>
      </c>
      <c r="AC18" s="19">
        <f t="shared" si="1"/>
        <v>48</v>
      </c>
      <c r="AD18" s="19">
        <f t="shared" si="1"/>
        <v>59</v>
      </c>
      <c r="AE18" s="19">
        <f t="shared" si="1"/>
        <v>66</v>
      </c>
      <c r="AF18" s="19">
        <f t="shared" si="1"/>
        <v>68</v>
      </c>
      <c r="AG18" s="19">
        <f t="shared" si="1"/>
        <v>100</v>
      </c>
      <c r="AH18" s="19">
        <f t="shared" si="1"/>
        <v>101</v>
      </c>
      <c r="AI18" s="19">
        <f t="shared" si="1"/>
        <v>94</v>
      </c>
      <c r="AJ18" s="19">
        <f t="shared" si="1"/>
        <v>95</v>
      </c>
      <c r="AK18" s="19">
        <f t="shared" si="1"/>
        <v>96</v>
      </c>
    </row>
    <row r="19" spans="2:40" ht="41.25" customHeight="1">
      <c r="D19" s="15" t="s">
        <v>4</v>
      </c>
      <c r="E19" s="39" t="s">
        <v>16</v>
      </c>
      <c r="F19" s="29"/>
      <c r="G19" s="21">
        <v>3</v>
      </c>
      <c r="H19" s="21">
        <v>5</v>
      </c>
      <c r="I19" s="21">
        <v>11</v>
      </c>
      <c r="J19" s="21">
        <v>5</v>
      </c>
      <c r="K19" s="21">
        <v>6</v>
      </c>
      <c r="L19" s="21">
        <v>14</v>
      </c>
      <c r="M19" s="21">
        <v>10</v>
      </c>
      <c r="N19" s="21">
        <v>18</v>
      </c>
      <c r="O19" s="21">
        <v>40</v>
      </c>
      <c r="P19" s="21">
        <v>30</v>
      </c>
      <c r="Q19" s="21">
        <v>25</v>
      </c>
      <c r="R19" s="21">
        <v>17</v>
      </c>
      <c r="S19" s="21">
        <v>10</v>
      </c>
      <c r="T19" s="78">
        <v>14</v>
      </c>
      <c r="U19" s="21">
        <v>12</v>
      </c>
      <c r="V19" s="21">
        <v>9</v>
      </c>
      <c r="W19" s="21">
        <v>4</v>
      </c>
      <c r="X19" s="21">
        <v>6</v>
      </c>
      <c r="Y19" s="21">
        <v>7</v>
      </c>
      <c r="Z19" s="21">
        <v>2</v>
      </c>
      <c r="AA19" s="21">
        <v>4</v>
      </c>
      <c r="AB19" s="21">
        <v>9</v>
      </c>
      <c r="AC19" s="21">
        <v>15</v>
      </c>
      <c r="AD19" s="21">
        <v>15</v>
      </c>
      <c r="AE19" s="21">
        <v>9</v>
      </c>
      <c r="AF19" s="21">
        <v>17</v>
      </c>
      <c r="AG19" s="21">
        <v>20</v>
      </c>
      <c r="AH19" s="21">
        <v>19</v>
      </c>
      <c r="AI19" s="21">
        <v>8</v>
      </c>
      <c r="AJ19" s="21">
        <v>13</v>
      </c>
      <c r="AK19" s="21">
        <v>10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G19+SUM('11月（入力用）'!AE19:AJ19)</f>
        <v>30</v>
      </c>
      <c r="H20" s="20">
        <f>SUM(G19:H19)+SUM('11月（入力用）'!AF19:AJ19)</f>
        <v>30</v>
      </c>
      <c r="I20" s="20">
        <f>SUM(G19:I19)+SUM('11月（入力用）'!AG19:AJ19)</f>
        <v>36</v>
      </c>
      <c r="J20" s="20">
        <f>SUM(G19:J19)+SUM('11月（入力用）'!AH19:AJ19)</f>
        <v>32</v>
      </c>
      <c r="K20" s="20">
        <f>SUM(G19:K19)+SUM('11月（入力用）'!AI19:AJ19)</f>
        <v>36</v>
      </c>
      <c r="L20" s="20">
        <f>SUM(G19:L19)+'11月（入力用）'!AJ19</f>
        <v>45</v>
      </c>
      <c r="M20" s="20">
        <f>SUM(G19:M19)</f>
        <v>54</v>
      </c>
      <c r="N20" s="20">
        <f t="shared" ref="N20:AK20" si="2">SUM(H19:N19)</f>
        <v>69</v>
      </c>
      <c r="O20" s="20">
        <f t="shared" si="2"/>
        <v>104</v>
      </c>
      <c r="P20" s="20">
        <f t="shared" si="2"/>
        <v>123</v>
      </c>
      <c r="Q20" s="20">
        <f t="shared" si="2"/>
        <v>143</v>
      </c>
      <c r="R20" s="20">
        <f t="shared" si="2"/>
        <v>154</v>
      </c>
      <c r="S20" s="20">
        <f t="shared" si="2"/>
        <v>150</v>
      </c>
      <c r="T20" s="20">
        <f t="shared" si="2"/>
        <v>154</v>
      </c>
      <c r="U20" s="20">
        <f t="shared" si="2"/>
        <v>148</v>
      </c>
      <c r="V20" s="20">
        <f t="shared" si="2"/>
        <v>117</v>
      </c>
      <c r="W20" s="20">
        <f t="shared" si="2"/>
        <v>91</v>
      </c>
      <c r="X20" s="20">
        <f t="shared" si="2"/>
        <v>72</v>
      </c>
      <c r="Y20" s="20">
        <f t="shared" si="2"/>
        <v>62</v>
      </c>
      <c r="Z20" s="20">
        <f t="shared" si="2"/>
        <v>54</v>
      </c>
      <c r="AA20" s="20">
        <f t="shared" si="2"/>
        <v>44</v>
      </c>
      <c r="AB20" s="20">
        <f t="shared" si="2"/>
        <v>41</v>
      </c>
      <c r="AC20" s="20">
        <f t="shared" si="2"/>
        <v>47</v>
      </c>
      <c r="AD20" s="20">
        <f t="shared" si="2"/>
        <v>58</v>
      </c>
      <c r="AE20" s="20">
        <f t="shared" si="2"/>
        <v>61</v>
      </c>
      <c r="AF20" s="20">
        <f t="shared" si="2"/>
        <v>71</v>
      </c>
      <c r="AG20" s="20">
        <f t="shared" si="2"/>
        <v>89</v>
      </c>
      <c r="AH20" s="20">
        <f t="shared" si="2"/>
        <v>104</v>
      </c>
      <c r="AI20" s="20">
        <f t="shared" si="2"/>
        <v>103</v>
      </c>
      <c r="AJ20" s="20">
        <f t="shared" si="2"/>
        <v>101</v>
      </c>
      <c r="AK20" s="20">
        <f t="shared" si="2"/>
        <v>96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30</v>
      </c>
      <c r="H21" s="20">
        <f t="shared" ref="H21:AK21" si="3">H20</f>
        <v>30</v>
      </c>
      <c r="I21" s="20">
        <f t="shared" si="3"/>
        <v>36</v>
      </c>
      <c r="J21" s="20">
        <f t="shared" si="3"/>
        <v>32</v>
      </c>
      <c r="K21" s="20">
        <f t="shared" si="3"/>
        <v>36</v>
      </c>
      <c r="L21" s="20">
        <f t="shared" si="3"/>
        <v>45</v>
      </c>
      <c r="M21" s="20">
        <f t="shared" si="3"/>
        <v>54</v>
      </c>
      <c r="N21" s="20">
        <f t="shared" si="3"/>
        <v>69</v>
      </c>
      <c r="O21" s="20">
        <f t="shared" si="3"/>
        <v>104</v>
      </c>
      <c r="P21" s="20">
        <f t="shared" si="3"/>
        <v>123</v>
      </c>
      <c r="Q21" s="20">
        <f t="shared" si="3"/>
        <v>143</v>
      </c>
      <c r="R21" s="20">
        <f t="shared" si="3"/>
        <v>154</v>
      </c>
      <c r="S21" s="20">
        <f t="shared" si="3"/>
        <v>150</v>
      </c>
      <c r="T21" s="20">
        <f t="shared" si="3"/>
        <v>154</v>
      </c>
      <c r="U21" s="20">
        <f t="shared" si="3"/>
        <v>148</v>
      </c>
      <c r="V21" s="20">
        <f t="shared" si="3"/>
        <v>117</v>
      </c>
      <c r="W21" s="20">
        <f t="shared" si="3"/>
        <v>91</v>
      </c>
      <c r="X21" s="20">
        <f t="shared" si="3"/>
        <v>72</v>
      </c>
      <c r="Y21" s="20">
        <f t="shared" si="3"/>
        <v>62</v>
      </c>
      <c r="Z21" s="20">
        <f t="shared" si="3"/>
        <v>54</v>
      </c>
      <c r="AA21" s="20">
        <f t="shared" si="3"/>
        <v>44</v>
      </c>
      <c r="AB21" s="20">
        <f t="shared" si="3"/>
        <v>41</v>
      </c>
      <c r="AC21" s="20">
        <f t="shared" si="3"/>
        <v>47</v>
      </c>
      <c r="AD21" s="20">
        <f t="shared" si="3"/>
        <v>58</v>
      </c>
      <c r="AE21" s="20">
        <f t="shared" si="3"/>
        <v>61</v>
      </c>
      <c r="AF21" s="20">
        <f t="shared" si="3"/>
        <v>71</v>
      </c>
      <c r="AG21" s="20">
        <f t="shared" si="3"/>
        <v>89</v>
      </c>
      <c r="AH21" s="20">
        <f t="shared" si="3"/>
        <v>104</v>
      </c>
      <c r="AI21" s="20">
        <f t="shared" si="3"/>
        <v>103</v>
      </c>
      <c r="AJ21" s="20">
        <f t="shared" si="3"/>
        <v>101</v>
      </c>
      <c r="AK21" s="20">
        <f t="shared" si="3"/>
        <v>96</v>
      </c>
    </row>
    <row r="22" spans="2:40" ht="41.25" customHeight="1">
      <c r="D22" s="14" t="s">
        <v>6</v>
      </c>
      <c r="E22" s="2"/>
      <c r="F22" s="1" t="s">
        <v>49</v>
      </c>
      <c r="G22" s="20">
        <f>'11月（入力用）'!AD20</f>
        <v>42</v>
      </c>
      <c r="H22" s="20">
        <f>'11月（入力用）'!AE20</f>
        <v>31</v>
      </c>
      <c r="I22" s="20">
        <f>'11月（入力用）'!AF20</f>
        <v>27</v>
      </c>
      <c r="J22" s="20">
        <f>'11月（入力用）'!AG20</f>
        <v>29</v>
      </c>
      <c r="K22" s="20">
        <f>'11月（入力用）'!AH20</f>
        <v>28</v>
      </c>
      <c r="L22" s="20">
        <f>'11月（入力用）'!AI20</f>
        <v>31</v>
      </c>
      <c r="M22" s="20">
        <f>'11月（入力用）'!AJ20</f>
        <v>27</v>
      </c>
      <c r="N22" s="20">
        <f>G21</f>
        <v>30</v>
      </c>
      <c r="O22" s="20">
        <f t="shared" ref="O22:AK22" si="4">H21</f>
        <v>30</v>
      </c>
      <c r="P22" s="20">
        <f t="shared" si="4"/>
        <v>36</v>
      </c>
      <c r="Q22" s="20">
        <f t="shared" si="4"/>
        <v>32</v>
      </c>
      <c r="R22" s="20">
        <f t="shared" si="4"/>
        <v>36</v>
      </c>
      <c r="S22" s="20">
        <f t="shared" si="4"/>
        <v>45</v>
      </c>
      <c r="T22" s="20">
        <f t="shared" si="4"/>
        <v>54</v>
      </c>
      <c r="U22" s="20">
        <f t="shared" si="4"/>
        <v>69</v>
      </c>
      <c r="V22" s="20">
        <f t="shared" si="4"/>
        <v>104</v>
      </c>
      <c r="W22" s="20">
        <f t="shared" si="4"/>
        <v>123</v>
      </c>
      <c r="X22" s="20">
        <f t="shared" si="4"/>
        <v>143</v>
      </c>
      <c r="Y22" s="20">
        <f t="shared" si="4"/>
        <v>154</v>
      </c>
      <c r="Z22" s="20">
        <f t="shared" si="4"/>
        <v>150</v>
      </c>
      <c r="AA22" s="20">
        <f t="shared" si="4"/>
        <v>154</v>
      </c>
      <c r="AB22" s="20">
        <f t="shared" si="4"/>
        <v>148</v>
      </c>
      <c r="AC22" s="20">
        <f t="shared" si="4"/>
        <v>117</v>
      </c>
      <c r="AD22" s="20">
        <f t="shared" si="4"/>
        <v>91</v>
      </c>
      <c r="AE22" s="20">
        <f t="shared" si="4"/>
        <v>72</v>
      </c>
      <c r="AF22" s="20">
        <f t="shared" si="4"/>
        <v>62</v>
      </c>
      <c r="AG22" s="20">
        <f t="shared" si="4"/>
        <v>54</v>
      </c>
      <c r="AH22" s="20">
        <f t="shared" si="4"/>
        <v>44</v>
      </c>
      <c r="AI22" s="20">
        <f t="shared" si="4"/>
        <v>41</v>
      </c>
      <c r="AJ22" s="20">
        <f t="shared" si="4"/>
        <v>47</v>
      </c>
      <c r="AK22" s="20">
        <f t="shared" si="4"/>
        <v>58</v>
      </c>
    </row>
    <row r="23" spans="2:40" ht="41.25" customHeight="1">
      <c r="D23" s="14" t="s">
        <v>7</v>
      </c>
      <c r="E23" s="39" t="s">
        <v>16</v>
      </c>
      <c r="F23" s="29"/>
      <c r="G23" s="21">
        <v>1</v>
      </c>
      <c r="H23" s="78">
        <v>1</v>
      </c>
      <c r="I23" s="78">
        <v>2</v>
      </c>
      <c r="J23" s="108">
        <v>1</v>
      </c>
      <c r="K23" s="108">
        <v>2</v>
      </c>
      <c r="L23" s="78">
        <v>1</v>
      </c>
      <c r="M23" s="78">
        <v>0</v>
      </c>
      <c r="N23" s="78">
        <v>2</v>
      </c>
      <c r="O23" s="78">
        <v>2</v>
      </c>
      <c r="P23" s="21">
        <v>0</v>
      </c>
      <c r="Q23" s="78">
        <v>1</v>
      </c>
      <c r="R23" s="21">
        <v>3</v>
      </c>
      <c r="S23" s="21">
        <v>2</v>
      </c>
      <c r="T23" s="78">
        <v>1</v>
      </c>
      <c r="U23" s="21">
        <v>3</v>
      </c>
      <c r="V23" s="78">
        <v>4</v>
      </c>
      <c r="W23" s="21">
        <v>0</v>
      </c>
      <c r="X23" s="21">
        <v>2</v>
      </c>
      <c r="Y23" s="21">
        <v>4</v>
      </c>
      <c r="Z23" s="21">
        <v>0</v>
      </c>
      <c r="AA23" s="21">
        <v>2</v>
      </c>
      <c r="AB23" s="21">
        <v>3</v>
      </c>
      <c r="AC23" s="78">
        <v>3</v>
      </c>
      <c r="AD23" s="78">
        <v>3</v>
      </c>
      <c r="AE23" s="78">
        <v>4</v>
      </c>
      <c r="AF23" s="21">
        <v>2</v>
      </c>
      <c r="AG23" s="78">
        <v>1</v>
      </c>
      <c r="AH23" s="78">
        <v>2</v>
      </c>
      <c r="AI23" s="21">
        <v>2</v>
      </c>
      <c r="AJ23" s="77">
        <v>5</v>
      </c>
      <c r="AK23" s="78">
        <v>4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G23+SUM('11月（入力用）'!AE23:AJ23)</f>
        <v>14</v>
      </c>
      <c r="H24" s="21">
        <f>SUM(G23:H23)+SUM('11月（入力用）'!AF23:AJ23)</f>
        <v>10</v>
      </c>
      <c r="I24" s="21">
        <f>SUM(G23:I23)+SUM('11月（入力用）'!AG23:AJ23)</f>
        <v>11</v>
      </c>
      <c r="J24" s="21">
        <f>SUM(G23:J23)+SUM('11月（入力用）'!AH23:AJ23)</f>
        <v>8</v>
      </c>
      <c r="K24" s="21">
        <f>SUM(G23:K23)+SUM('11月（入力用）'!AI23:AJ23)</f>
        <v>8</v>
      </c>
      <c r="L24" s="21">
        <f>SUM(G23:L23)+'11月（入力用）'!AJ23</f>
        <v>9</v>
      </c>
      <c r="M24" s="21">
        <f>SUM(G23:M23)</f>
        <v>8</v>
      </c>
      <c r="N24" s="21">
        <f t="shared" ref="N24:AK24" si="5">SUM(H23:N23)</f>
        <v>9</v>
      </c>
      <c r="O24" s="21">
        <f t="shared" si="5"/>
        <v>10</v>
      </c>
      <c r="P24" s="21">
        <f t="shared" si="5"/>
        <v>8</v>
      </c>
      <c r="Q24" s="21">
        <f t="shared" si="5"/>
        <v>8</v>
      </c>
      <c r="R24" s="21">
        <f t="shared" si="5"/>
        <v>9</v>
      </c>
      <c r="S24" s="21">
        <f t="shared" si="5"/>
        <v>10</v>
      </c>
      <c r="T24" s="21">
        <f t="shared" si="5"/>
        <v>11</v>
      </c>
      <c r="U24" s="21">
        <f t="shared" si="5"/>
        <v>12</v>
      </c>
      <c r="V24" s="21">
        <f t="shared" si="5"/>
        <v>14</v>
      </c>
      <c r="W24" s="21">
        <f t="shared" si="5"/>
        <v>14</v>
      </c>
      <c r="X24" s="21">
        <f t="shared" si="5"/>
        <v>15</v>
      </c>
      <c r="Y24" s="21">
        <f t="shared" si="5"/>
        <v>16</v>
      </c>
      <c r="Z24" s="21">
        <f t="shared" si="5"/>
        <v>14</v>
      </c>
      <c r="AA24" s="21">
        <f t="shared" si="5"/>
        <v>15</v>
      </c>
      <c r="AB24" s="21">
        <f t="shared" si="5"/>
        <v>15</v>
      </c>
      <c r="AC24" s="21">
        <f t="shared" si="5"/>
        <v>14</v>
      </c>
      <c r="AD24" s="21">
        <f t="shared" si="5"/>
        <v>17</v>
      </c>
      <c r="AE24" s="21">
        <f t="shared" si="5"/>
        <v>19</v>
      </c>
      <c r="AF24" s="21">
        <f t="shared" si="5"/>
        <v>17</v>
      </c>
      <c r="AG24" s="21">
        <f t="shared" si="5"/>
        <v>18</v>
      </c>
      <c r="AH24" s="21">
        <f t="shared" si="5"/>
        <v>18</v>
      </c>
      <c r="AI24" s="21">
        <f t="shared" si="5"/>
        <v>17</v>
      </c>
      <c r="AJ24" s="21">
        <f t="shared" si="5"/>
        <v>19</v>
      </c>
      <c r="AK24" s="21">
        <f t="shared" si="5"/>
        <v>20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44166</v>
      </c>
      <c r="H26" s="26">
        <f t="shared" ref="H26:AK27" si="6">H6</f>
        <v>44167</v>
      </c>
      <c r="I26" s="26">
        <f t="shared" si="6"/>
        <v>44168</v>
      </c>
      <c r="J26" s="26">
        <f t="shared" si="6"/>
        <v>44169</v>
      </c>
      <c r="K26" s="26">
        <f t="shared" si="6"/>
        <v>44170</v>
      </c>
      <c r="L26" s="26">
        <f t="shared" si="6"/>
        <v>44171</v>
      </c>
      <c r="M26" s="26">
        <f t="shared" si="6"/>
        <v>44172</v>
      </c>
      <c r="N26" s="26">
        <f t="shared" si="6"/>
        <v>44173</v>
      </c>
      <c r="O26" s="26">
        <f t="shared" si="6"/>
        <v>44174</v>
      </c>
      <c r="P26" s="26">
        <f t="shared" si="6"/>
        <v>44175</v>
      </c>
      <c r="Q26" s="26">
        <f t="shared" si="6"/>
        <v>44176</v>
      </c>
      <c r="R26" s="26">
        <f t="shared" si="6"/>
        <v>44177</v>
      </c>
      <c r="S26" s="26">
        <f t="shared" si="6"/>
        <v>44178</v>
      </c>
      <c r="T26" s="26">
        <f t="shared" si="6"/>
        <v>44179</v>
      </c>
      <c r="U26" s="26">
        <f t="shared" si="6"/>
        <v>44180</v>
      </c>
      <c r="V26" s="26">
        <f t="shared" si="6"/>
        <v>44181</v>
      </c>
      <c r="W26" s="26">
        <f t="shared" si="6"/>
        <v>44182</v>
      </c>
      <c r="X26" s="26">
        <f t="shared" si="6"/>
        <v>44183</v>
      </c>
      <c r="Y26" s="26">
        <f t="shared" si="6"/>
        <v>44184</v>
      </c>
      <c r="Z26" s="26">
        <f t="shared" si="6"/>
        <v>44185</v>
      </c>
      <c r="AA26" s="26">
        <f t="shared" si="6"/>
        <v>44186</v>
      </c>
      <c r="AB26" s="26">
        <f t="shared" si="6"/>
        <v>44187</v>
      </c>
      <c r="AC26" s="26">
        <f t="shared" si="6"/>
        <v>44188</v>
      </c>
      <c r="AD26" s="26">
        <f t="shared" si="6"/>
        <v>44189</v>
      </c>
      <c r="AE26" s="26">
        <f t="shared" si="6"/>
        <v>44190</v>
      </c>
      <c r="AF26" s="26">
        <f t="shared" si="6"/>
        <v>44191</v>
      </c>
      <c r="AG26" s="26">
        <f t="shared" si="6"/>
        <v>44192</v>
      </c>
      <c r="AH26" s="26">
        <f t="shared" si="6"/>
        <v>44193</v>
      </c>
      <c r="AI26" s="26">
        <f t="shared" si="6"/>
        <v>44194</v>
      </c>
      <c r="AJ26" s="26">
        <f t="shared" si="6"/>
        <v>44195</v>
      </c>
      <c r="AK26" s="26">
        <f t="shared" si="6"/>
        <v>44196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 t="str">
        <f t="shared" si="6"/>
        <v>火</v>
      </c>
      <c r="AJ27" s="27" t="str">
        <f t="shared" si="6"/>
        <v>水</v>
      </c>
      <c r="AK27" s="27" t="str">
        <f t="shared" si="6"/>
        <v>木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G12/G8</f>
        <v>5.5555555555555552E-2</v>
      </c>
      <c r="H28" s="22">
        <f t="shared" ref="H28:AK28" si="7">H12/H8</f>
        <v>7.0175438596491224E-2</v>
      </c>
      <c r="I28" s="22">
        <f t="shared" si="7"/>
        <v>8.771929824561403E-2</v>
      </c>
      <c r="J28" s="22">
        <f t="shared" si="7"/>
        <v>9.0643274853801165E-2</v>
      </c>
      <c r="K28" s="22">
        <f t="shared" si="7"/>
        <v>8.771929824561403E-2</v>
      </c>
      <c r="L28" s="22">
        <f t="shared" si="7"/>
        <v>9.9415204678362568E-2</v>
      </c>
      <c r="M28" s="22">
        <f t="shared" si="7"/>
        <v>0.10818713450292397</v>
      </c>
      <c r="N28" s="22">
        <f t="shared" si="7"/>
        <v>0.13157894736842105</v>
      </c>
      <c r="O28" s="22">
        <f t="shared" si="7"/>
        <v>0.15497076023391812</v>
      </c>
      <c r="P28" s="22">
        <f t="shared" si="7"/>
        <v>0.1871345029239766</v>
      </c>
      <c r="Q28" s="22">
        <f t="shared" si="7"/>
        <v>0.21637426900584794</v>
      </c>
      <c r="R28" s="22">
        <f t="shared" si="7"/>
        <v>0.21345029239766081</v>
      </c>
      <c r="S28" s="22">
        <f t="shared" si="7"/>
        <v>0.21052631578947367</v>
      </c>
      <c r="T28" s="22">
        <f t="shared" si="7"/>
        <v>0.21345029239766081</v>
      </c>
      <c r="U28" s="22">
        <f t="shared" si="7"/>
        <v>0.2046783625730994</v>
      </c>
      <c r="V28" s="22">
        <f t="shared" si="7"/>
        <v>0.21052631578947367</v>
      </c>
      <c r="W28" s="22">
        <f t="shared" si="7"/>
        <v>0.1871345029239766</v>
      </c>
      <c r="X28" s="22">
        <f t="shared" si="7"/>
        <v>0.16666666666666666</v>
      </c>
      <c r="Y28" s="22">
        <f t="shared" si="7"/>
        <v>0.16081871345029239</v>
      </c>
      <c r="Z28" s="22">
        <f t="shared" si="7"/>
        <v>0.14619883040935672</v>
      </c>
      <c r="AA28" s="22">
        <f t="shared" si="7"/>
        <v>0.13450292397660818</v>
      </c>
      <c r="AB28" s="22">
        <f t="shared" si="7"/>
        <v>0.12573099415204678</v>
      </c>
      <c r="AC28" s="22">
        <f t="shared" si="7"/>
        <v>0.13157894736842105</v>
      </c>
      <c r="AD28" s="22">
        <f t="shared" si="7"/>
        <v>0.13157894736842105</v>
      </c>
      <c r="AE28" s="22">
        <f t="shared" si="7"/>
        <v>0.13742690058479531</v>
      </c>
      <c r="AF28" s="22">
        <f t="shared" si="7"/>
        <v>0.14912280701754385</v>
      </c>
      <c r="AG28" s="22">
        <f t="shared" si="7"/>
        <v>0.17543859649122806</v>
      </c>
      <c r="AH28" s="22">
        <f t="shared" si="7"/>
        <v>0.19005847953216373</v>
      </c>
      <c r="AI28" s="22">
        <f t="shared" si="7"/>
        <v>0.19298245614035087</v>
      </c>
      <c r="AJ28" s="22">
        <f t="shared" si="7"/>
        <v>0.21052631578947367</v>
      </c>
      <c r="AK28" s="22">
        <f t="shared" si="7"/>
        <v>0.19883040935672514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G12/G9</f>
        <v>9.1787439613526575E-2</v>
      </c>
      <c r="H29" s="22">
        <f t="shared" ref="H29:AK30" si="8">H12/H9</f>
        <v>0.11594202898550725</v>
      </c>
      <c r="I29" s="22">
        <f t="shared" si="8"/>
        <v>0.14492753623188406</v>
      </c>
      <c r="J29" s="22">
        <f t="shared" si="8"/>
        <v>0.14975845410628019</v>
      </c>
      <c r="K29" s="22">
        <f t="shared" si="8"/>
        <v>0.14492753623188406</v>
      </c>
      <c r="L29" s="22">
        <f t="shared" si="8"/>
        <v>0.16425120772946861</v>
      </c>
      <c r="M29" s="22">
        <f t="shared" si="8"/>
        <v>0.17874396135265699</v>
      </c>
      <c r="N29" s="22">
        <f t="shared" si="8"/>
        <v>0.21739130434782608</v>
      </c>
      <c r="O29" s="22">
        <f t="shared" si="8"/>
        <v>0.15497076023391812</v>
      </c>
      <c r="P29" s="22">
        <f t="shared" si="8"/>
        <v>0.1871345029239766</v>
      </c>
      <c r="Q29" s="22">
        <f t="shared" si="8"/>
        <v>0.21637426900584794</v>
      </c>
      <c r="R29" s="22">
        <f t="shared" si="8"/>
        <v>0.21345029239766081</v>
      </c>
      <c r="S29" s="22">
        <f t="shared" si="8"/>
        <v>0.21052631578947367</v>
      </c>
      <c r="T29" s="22">
        <f t="shared" si="8"/>
        <v>0.21345029239766081</v>
      </c>
      <c r="U29" s="22">
        <f t="shared" si="8"/>
        <v>0.2046783625730994</v>
      </c>
      <c r="V29" s="22">
        <f t="shared" si="8"/>
        <v>0.21052631578947367</v>
      </c>
      <c r="W29" s="22">
        <f t="shared" si="8"/>
        <v>0.1871345029239766</v>
      </c>
      <c r="X29" s="22">
        <f t="shared" si="8"/>
        <v>0.16666666666666666</v>
      </c>
      <c r="Y29" s="22">
        <f t="shared" si="8"/>
        <v>0.16081871345029239</v>
      </c>
      <c r="Z29" s="22">
        <f t="shared" si="8"/>
        <v>0.14619883040935672</v>
      </c>
      <c r="AA29" s="22">
        <f t="shared" si="8"/>
        <v>0.13450292397660818</v>
      </c>
      <c r="AB29" s="22">
        <f t="shared" si="8"/>
        <v>0.12573099415204678</v>
      </c>
      <c r="AC29" s="22">
        <f t="shared" si="8"/>
        <v>0.13157894736842105</v>
      </c>
      <c r="AD29" s="22">
        <f t="shared" si="8"/>
        <v>0.13157894736842105</v>
      </c>
      <c r="AE29" s="22">
        <f t="shared" si="8"/>
        <v>0.13742690058479531</v>
      </c>
      <c r="AF29" s="22">
        <f t="shared" si="8"/>
        <v>0.14912280701754385</v>
      </c>
      <c r="AG29" s="22">
        <f t="shared" si="8"/>
        <v>0.17543859649122806</v>
      </c>
      <c r="AH29" s="22">
        <f t="shared" si="8"/>
        <v>0.19005847953216373</v>
      </c>
      <c r="AI29" s="22">
        <f t="shared" si="8"/>
        <v>0.19298245614035087</v>
      </c>
      <c r="AJ29" s="22">
        <f t="shared" si="8"/>
        <v>0.21052631578947367</v>
      </c>
      <c r="AK29" s="22">
        <f t="shared" si="8"/>
        <v>0.19883040935672514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G13/G10</f>
        <v>2.6315789473684209E-2</v>
      </c>
      <c r="H30" s="22">
        <f t="shared" si="8"/>
        <v>2.6315789473684209E-2</v>
      </c>
      <c r="I30" s="22">
        <f t="shared" si="8"/>
        <v>2.6315789473684209E-2</v>
      </c>
      <c r="J30" s="22">
        <f t="shared" si="8"/>
        <v>2.6315789473684209E-2</v>
      </c>
      <c r="K30" s="22">
        <f t="shared" si="8"/>
        <v>2.6315789473684209E-2</v>
      </c>
      <c r="L30" s="22">
        <f t="shared" si="8"/>
        <v>2.6315789473684209E-2</v>
      </c>
      <c r="M30" s="22">
        <f t="shared" si="8"/>
        <v>2.6315789473684209E-2</v>
      </c>
      <c r="N30" s="22">
        <f t="shared" si="8"/>
        <v>2.6315789473684209E-2</v>
      </c>
      <c r="O30" s="22">
        <f t="shared" si="8"/>
        <v>2.6315789473684209E-2</v>
      </c>
      <c r="P30" s="22">
        <f t="shared" si="8"/>
        <v>2.6315789473684209E-2</v>
      </c>
      <c r="Q30" s="22">
        <f t="shared" si="8"/>
        <v>2.6315789473684209E-2</v>
      </c>
      <c r="R30" s="22">
        <f t="shared" si="8"/>
        <v>2.6315789473684209E-2</v>
      </c>
      <c r="S30" s="22">
        <f t="shared" si="8"/>
        <v>2.6315789473684209E-2</v>
      </c>
      <c r="T30" s="22">
        <f t="shared" si="8"/>
        <v>2.6315789473684209E-2</v>
      </c>
      <c r="U30" s="22">
        <f t="shared" si="8"/>
        <v>2.6315789473684209E-2</v>
      </c>
      <c r="V30" s="22">
        <f t="shared" si="8"/>
        <v>2.6315789473684209E-2</v>
      </c>
      <c r="W30" s="22">
        <f t="shared" si="8"/>
        <v>2.6315789473684209E-2</v>
      </c>
      <c r="X30" s="22">
        <f t="shared" si="8"/>
        <v>2.6315789473684209E-2</v>
      </c>
      <c r="Y30" s="22">
        <f t="shared" si="8"/>
        <v>2.6315789473684209E-2</v>
      </c>
      <c r="Z30" s="22">
        <f t="shared" si="8"/>
        <v>2.6315789473684209E-2</v>
      </c>
      <c r="AA30" s="22">
        <f t="shared" si="8"/>
        <v>2.6315789473684209E-2</v>
      </c>
      <c r="AB30" s="22">
        <f t="shared" si="8"/>
        <v>2.6315789473684209E-2</v>
      </c>
      <c r="AC30" s="22">
        <f t="shared" si="8"/>
        <v>2.6315789473684209E-2</v>
      </c>
      <c r="AD30" s="22">
        <f t="shared" si="8"/>
        <v>2.6315789473684209E-2</v>
      </c>
      <c r="AE30" s="22">
        <f t="shared" si="8"/>
        <v>2.6315789473684209E-2</v>
      </c>
      <c r="AF30" s="22">
        <f t="shared" si="8"/>
        <v>5.2631578947368418E-2</v>
      </c>
      <c r="AG30" s="22">
        <f t="shared" si="8"/>
        <v>5.2631578947368418E-2</v>
      </c>
      <c r="AH30" s="22">
        <f t="shared" si="8"/>
        <v>2.6315789473684209E-2</v>
      </c>
      <c r="AI30" s="22">
        <f t="shared" si="8"/>
        <v>5.2631578947368418E-2</v>
      </c>
      <c r="AJ30" s="22">
        <f t="shared" si="8"/>
        <v>5.2631578947368418E-2</v>
      </c>
      <c r="AK30" s="22">
        <f t="shared" si="8"/>
        <v>5.2631578947368418E-2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G13/G11</f>
        <v>6.6666666666666666E-2</v>
      </c>
      <c r="H31" s="22">
        <f t="shared" ref="H31:AK31" si="9">H13/H11</f>
        <v>6.6666666666666666E-2</v>
      </c>
      <c r="I31" s="22">
        <f t="shared" si="9"/>
        <v>6.6666666666666666E-2</v>
      </c>
      <c r="J31" s="22">
        <f t="shared" si="9"/>
        <v>6.6666666666666666E-2</v>
      </c>
      <c r="K31" s="22">
        <f t="shared" si="9"/>
        <v>6.6666666666666666E-2</v>
      </c>
      <c r="L31" s="22">
        <f t="shared" si="9"/>
        <v>6.6666666666666666E-2</v>
      </c>
      <c r="M31" s="22">
        <f t="shared" si="9"/>
        <v>6.6666666666666666E-2</v>
      </c>
      <c r="N31" s="22">
        <f t="shared" si="9"/>
        <v>6.6666666666666666E-2</v>
      </c>
      <c r="O31" s="22">
        <f t="shared" si="9"/>
        <v>2.6315789473684209E-2</v>
      </c>
      <c r="P31" s="22">
        <f t="shared" si="9"/>
        <v>2.6315789473684209E-2</v>
      </c>
      <c r="Q31" s="22">
        <f t="shared" si="9"/>
        <v>2.6315789473684209E-2</v>
      </c>
      <c r="R31" s="22">
        <f t="shared" si="9"/>
        <v>2.6315789473684209E-2</v>
      </c>
      <c r="S31" s="22">
        <f t="shared" si="9"/>
        <v>2.6315789473684209E-2</v>
      </c>
      <c r="T31" s="22">
        <f t="shared" si="9"/>
        <v>2.6315789473684209E-2</v>
      </c>
      <c r="U31" s="22">
        <f t="shared" si="9"/>
        <v>2.6315789473684209E-2</v>
      </c>
      <c r="V31" s="22">
        <f t="shared" si="9"/>
        <v>2.6315789473684209E-2</v>
      </c>
      <c r="W31" s="22">
        <f t="shared" si="9"/>
        <v>2.6315789473684209E-2</v>
      </c>
      <c r="X31" s="22">
        <f t="shared" si="9"/>
        <v>2.6315789473684209E-2</v>
      </c>
      <c r="Y31" s="22">
        <f t="shared" si="9"/>
        <v>2.6315789473684209E-2</v>
      </c>
      <c r="Z31" s="22">
        <f t="shared" si="9"/>
        <v>2.6315789473684209E-2</v>
      </c>
      <c r="AA31" s="22">
        <f t="shared" si="9"/>
        <v>2.6315789473684209E-2</v>
      </c>
      <c r="AB31" s="22">
        <f t="shared" si="9"/>
        <v>2.6315789473684209E-2</v>
      </c>
      <c r="AC31" s="22">
        <f t="shared" si="9"/>
        <v>2.6315789473684209E-2</v>
      </c>
      <c r="AD31" s="22">
        <f t="shared" si="9"/>
        <v>2.6315789473684209E-2</v>
      </c>
      <c r="AE31" s="22">
        <f t="shared" si="9"/>
        <v>2.6315789473684209E-2</v>
      </c>
      <c r="AF31" s="22">
        <f t="shared" si="9"/>
        <v>5.2631578947368418E-2</v>
      </c>
      <c r="AG31" s="22">
        <f t="shared" si="9"/>
        <v>5.2631578947368418E-2</v>
      </c>
      <c r="AH31" s="22">
        <f t="shared" si="9"/>
        <v>2.6315789473684209E-2</v>
      </c>
      <c r="AI31" s="22">
        <f t="shared" si="9"/>
        <v>5.2631578947368418E-2</v>
      </c>
      <c r="AJ31" s="22">
        <f t="shared" si="9"/>
        <v>5.2631578947368418E-2</v>
      </c>
      <c r="AK31" s="22">
        <f t="shared" si="9"/>
        <v>5.2631578947368418E-2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G14*100000/1601711</f>
        <v>2.2475964765179235</v>
      </c>
      <c r="H32" s="23">
        <f>H14*100000/1601711</f>
        <v>2.1851632410590924</v>
      </c>
      <c r="I32" s="23">
        <f t="shared" ref="I32:AK32" si="10">I14*100000/1601711</f>
        <v>2.6846291247297422</v>
      </c>
      <c r="J32" s="23">
        <f t="shared" si="10"/>
        <v>2.8094955956474044</v>
      </c>
      <c r="K32" s="23">
        <f t="shared" si="10"/>
        <v>2.8719288311062359</v>
      </c>
      <c r="L32" s="23">
        <f t="shared" si="10"/>
        <v>3.4962611856945478</v>
      </c>
      <c r="M32" s="23">
        <f t="shared" si="10"/>
        <v>3.9957270693651976</v>
      </c>
      <c r="N32" s="23">
        <f t="shared" si="10"/>
        <v>4.9946588367064972</v>
      </c>
      <c r="O32" s="23">
        <f t="shared" si="10"/>
        <v>7.3671217841420829</v>
      </c>
      <c r="P32" s="23">
        <f t="shared" si="10"/>
        <v>8.8655194351540327</v>
      </c>
      <c r="Q32" s="23">
        <f t="shared" si="10"/>
        <v>10.176617379789487</v>
      </c>
      <c r="R32" s="23">
        <f t="shared" si="10"/>
        <v>10.8009497343778</v>
      </c>
      <c r="S32" s="23">
        <f t="shared" si="10"/>
        <v>10.613650028001306</v>
      </c>
      <c r="T32" s="23">
        <f t="shared" si="10"/>
        <v>11.237982382589617</v>
      </c>
      <c r="U32" s="23">
        <f t="shared" si="10"/>
        <v>10.8009497343778</v>
      </c>
      <c r="V32" s="23">
        <f t="shared" si="10"/>
        <v>10.738516498918969</v>
      </c>
      <c r="W32" s="23">
        <f t="shared" si="10"/>
        <v>9.4274185542835127</v>
      </c>
      <c r="X32" s="23">
        <f t="shared" si="10"/>
        <v>8.0538873741892267</v>
      </c>
      <c r="Y32" s="23">
        <f t="shared" si="10"/>
        <v>6.930089135930265</v>
      </c>
      <c r="Z32" s="23">
        <f t="shared" si="10"/>
        <v>6.118457074965459</v>
      </c>
      <c r="AA32" s="23">
        <f t="shared" si="10"/>
        <v>5.3692582494594845</v>
      </c>
      <c r="AB32" s="23">
        <f t="shared" si="10"/>
        <v>4.1205935402828597</v>
      </c>
      <c r="AC32" s="23">
        <f t="shared" si="10"/>
        <v>4.62005942395351</v>
      </c>
      <c r="AD32" s="23">
        <f t="shared" si="10"/>
        <v>5.306825014000653</v>
      </c>
      <c r="AE32" s="23">
        <f t="shared" si="10"/>
        <v>5.306825014000653</v>
      </c>
      <c r="AF32" s="23">
        <f t="shared" si="10"/>
        <v>5.6189911912948087</v>
      </c>
      <c r="AG32" s="23">
        <f t="shared" si="10"/>
        <v>6.7427894295537714</v>
      </c>
      <c r="AH32" s="23">
        <f t="shared" si="10"/>
        <v>7.4295550196009144</v>
      </c>
      <c r="AI32" s="23">
        <f t="shared" si="10"/>
        <v>7.3671217841420829</v>
      </c>
      <c r="AJ32" s="23">
        <f t="shared" si="10"/>
        <v>7.8665876678127331</v>
      </c>
      <c r="AK32" s="23">
        <f t="shared" si="10"/>
        <v>7.6792879614362395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2.4747937671860679E-2</v>
      </c>
      <c r="H33" s="22">
        <f t="shared" ref="H33:AK33" si="11">IFERROR(H18/H16,0)</f>
        <v>3.4682080924855488E-2</v>
      </c>
      <c r="I33" s="22">
        <f t="shared" si="11"/>
        <v>3.0769230769230771E-2</v>
      </c>
      <c r="J33" s="22">
        <f t="shared" si="11"/>
        <v>2.6362038664323375E-2</v>
      </c>
      <c r="K33" s="22">
        <f t="shared" si="11"/>
        <v>3.4361233480176209E-2</v>
      </c>
      <c r="L33" s="22">
        <f t="shared" si="11"/>
        <v>3.682008368200837E-2</v>
      </c>
      <c r="M33" s="22">
        <f t="shared" si="11"/>
        <v>4.1322314049586778E-2</v>
      </c>
      <c r="N33" s="22">
        <f t="shared" si="11"/>
        <v>6.2736205593348457E-2</v>
      </c>
      <c r="O33" s="22">
        <f t="shared" si="11"/>
        <v>6.2860438292964241E-2</v>
      </c>
      <c r="P33" s="22">
        <f t="shared" si="11"/>
        <v>6.6884176182707991E-2</v>
      </c>
      <c r="Q33" s="22">
        <f t="shared" si="11"/>
        <v>5.4282267792521106E-2</v>
      </c>
      <c r="R33" s="22">
        <f t="shared" si="11"/>
        <v>4.8806941431670282E-2</v>
      </c>
      <c r="S33" s="22">
        <f t="shared" si="11"/>
        <v>4.0389573188198226E-2</v>
      </c>
      <c r="T33" s="22">
        <f t="shared" si="11"/>
        <v>3.8899694359544316E-2</v>
      </c>
      <c r="U33" s="22">
        <f t="shared" si="11"/>
        <v>3.0216942148760331E-2</v>
      </c>
      <c r="V33" s="22">
        <f t="shared" si="11"/>
        <v>2.27330779054917E-2</v>
      </c>
      <c r="W33" s="22">
        <f t="shared" si="11"/>
        <v>1.9235836627140974E-2</v>
      </c>
      <c r="X33" s="22">
        <f t="shared" si="11"/>
        <v>1.771934838525293E-2</v>
      </c>
      <c r="Y33" s="22">
        <f t="shared" si="11"/>
        <v>1.6809290953545233E-2</v>
      </c>
      <c r="Z33" s="22">
        <f t="shared" si="11"/>
        <v>1.782178217821782E-2</v>
      </c>
      <c r="AA33" s="22">
        <f t="shared" si="11"/>
        <v>1.8108651911468814E-2</v>
      </c>
      <c r="AB33" s="22">
        <f t="shared" si="11"/>
        <v>2.0035618878005344E-2</v>
      </c>
      <c r="AC33" s="22">
        <f t="shared" si="11"/>
        <v>2.3099133782483156E-2</v>
      </c>
      <c r="AD33" s="22">
        <f t="shared" si="11"/>
        <v>2.6891522333637192E-2</v>
      </c>
      <c r="AE33" s="22">
        <f t="shared" si="11"/>
        <v>2.9411764705882353E-2</v>
      </c>
      <c r="AF33" s="22">
        <f t="shared" si="11"/>
        <v>2.7189124350259896E-2</v>
      </c>
      <c r="AG33" s="22">
        <f t="shared" si="11"/>
        <v>3.3636057854019512E-2</v>
      </c>
      <c r="AH33" s="22">
        <f t="shared" si="11"/>
        <v>2.9846335697399529E-2</v>
      </c>
      <c r="AI33" s="22">
        <f t="shared" si="11"/>
        <v>2.5343758425451605E-2</v>
      </c>
      <c r="AJ33" s="22">
        <f t="shared" si="11"/>
        <v>2.4099441907661084E-2</v>
      </c>
      <c r="AK33" s="22">
        <f t="shared" si="11"/>
        <v>2.5071820318621051E-2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G20*100000/1601711</f>
        <v>1.8729970637649365</v>
      </c>
      <c r="H34" s="105">
        <f t="shared" ref="H34:AK34" si="12">H20*100000/1601711</f>
        <v>1.8729970637649365</v>
      </c>
      <c r="I34" s="105">
        <f t="shared" si="12"/>
        <v>2.2475964765179235</v>
      </c>
      <c r="J34" s="105">
        <f t="shared" si="12"/>
        <v>1.9978635346825988</v>
      </c>
      <c r="K34" s="105">
        <f t="shared" si="12"/>
        <v>2.2475964765179235</v>
      </c>
      <c r="L34" s="105">
        <f t="shared" si="12"/>
        <v>2.8094955956474044</v>
      </c>
      <c r="M34" s="105">
        <f t="shared" si="12"/>
        <v>3.3713947147768857</v>
      </c>
      <c r="N34" s="105">
        <f t="shared" si="12"/>
        <v>4.3078932466593534</v>
      </c>
      <c r="O34" s="105">
        <f t="shared" si="12"/>
        <v>6.4930564877184462</v>
      </c>
      <c r="P34" s="105">
        <f t="shared" si="12"/>
        <v>7.6792879614362395</v>
      </c>
      <c r="Q34" s="105">
        <f t="shared" si="12"/>
        <v>8.9279526706128642</v>
      </c>
      <c r="R34" s="105">
        <f t="shared" si="12"/>
        <v>9.6147182606600072</v>
      </c>
      <c r="S34" s="105">
        <f t="shared" si="12"/>
        <v>9.3649853188246812</v>
      </c>
      <c r="T34" s="105">
        <f t="shared" si="12"/>
        <v>9.6147182606600072</v>
      </c>
      <c r="U34" s="105">
        <f t="shared" si="12"/>
        <v>9.24011884790702</v>
      </c>
      <c r="V34" s="105">
        <f t="shared" si="12"/>
        <v>7.3046885486832522</v>
      </c>
      <c r="W34" s="105">
        <f t="shared" si="12"/>
        <v>5.6814244267536402</v>
      </c>
      <c r="X34" s="105">
        <f t="shared" si="12"/>
        <v>4.495192953035847</v>
      </c>
      <c r="Y34" s="105">
        <f t="shared" si="12"/>
        <v>3.8708605984475351</v>
      </c>
      <c r="Z34" s="105">
        <f t="shared" si="12"/>
        <v>3.3713947147768857</v>
      </c>
      <c r="AA34" s="105">
        <f t="shared" si="12"/>
        <v>2.7470623601885733</v>
      </c>
      <c r="AB34" s="105">
        <f t="shared" si="12"/>
        <v>2.5597626538120797</v>
      </c>
      <c r="AC34" s="105">
        <f t="shared" si="12"/>
        <v>2.9343620665650669</v>
      </c>
      <c r="AD34" s="105">
        <f t="shared" si="12"/>
        <v>3.6211276566122104</v>
      </c>
      <c r="AE34" s="105">
        <f t="shared" si="12"/>
        <v>3.808427362988704</v>
      </c>
      <c r="AF34" s="105">
        <f t="shared" si="12"/>
        <v>4.4327597175770164</v>
      </c>
      <c r="AG34" s="105">
        <f t="shared" si="12"/>
        <v>5.5565579558359781</v>
      </c>
      <c r="AH34" s="105">
        <f t="shared" si="12"/>
        <v>6.4930564877184462</v>
      </c>
      <c r="AI34" s="105">
        <f t="shared" si="12"/>
        <v>6.4306232522596147</v>
      </c>
      <c r="AJ34" s="105">
        <f t="shared" si="12"/>
        <v>6.3057567813419526</v>
      </c>
      <c r="AK34" s="105">
        <f t="shared" si="12"/>
        <v>5.993590604047796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-12</v>
      </c>
      <c r="H35" s="24">
        <f t="shared" ref="H35:AK35" si="13">H21-H22</f>
        <v>-1</v>
      </c>
      <c r="I35" s="24">
        <f t="shared" si="13"/>
        <v>9</v>
      </c>
      <c r="J35" s="24">
        <f t="shared" si="13"/>
        <v>3</v>
      </c>
      <c r="K35" s="24">
        <f t="shared" si="13"/>
        <v>8</v>
      </c>
      <c r="L35" s="24">
        <f t="shared" si="13"/>
        <v>14</v>
      </c>
      <c r="M35" s="24">
        <f t="shared" si="13"/>
        <v>27</v>
      </c>
      <c r="N35" s="24">
        <f t="shared" si="13"/>
        <v>39</v>
      </c>
      <c r="O35" s="24">
        <f t="shared" si="13"/>
        <v>74</v>
      </c>
      <c r="P35" s="24">
        <f t="shared" si="13"/>
        <v>87</v>
      </c>
      <c r="Q35" s="24">
        <f t="shared" si="13"/>
        <v>111</v>
      </c>
      <c r="R35" s="24">
        <f t="shared" si="13"/>
        <v>118</v>
      </c>
      <c r="S35" s="24">
        <f t="shared" si="13"/>
        <v>105</v>
      </c>
      <c r="T35" s="24">
        <f t="shared" si="13"/>
        <v>100</v>
      </c>
      <c r="U35" s="24">
        <f t="shared" si="13"/>
        <v>79</v>
      </c>
      <c r="V35" s="24">
        <f t="shared" si="13"/>
        <v>13</v>
      </c>
      <c r="W35" s="24">
        <f t="shared" si="13"/>
        <v>-32</v>
      </c>
      <c r="X35" s="24">
        <f t="shared" si="13"/>
        <v>-71</v>
      </c>
      <c r="Y35" s="24">
        <f t="shared" si="13"/>
        <v>-92</v>
      </c>
      <c r="Z35" s="24">
        <f t="shared" si="13"/>
        <v>-96</v>
      </c>
      <c r="AA35" s="24">
        <f t="shared" si="13"/>
        <v>-110</v>
      </c>
      <c r="AB35" s="24">
        <f t="shared" si="13"/>
        <v>-107</v>
      </c>
      <c r="AC35" s="24">
        <f t="shared" si="13"/>
        <v>-70</v>
      </c>
      <c r="AD35" s="24">
        <f t="shared" si="13"/>
        <v>-33</v>
      </c>
      <c r="AE35" s="24">
        <f t="shared" si="13"/>
        <v>-11</v>
      </c>
      <c r="AF35" s="24">
        <f t="shared" si="13"/>
        <v>9</v>
      </c>
      <c r="AG35" s="24">
        <f t="shared" si="13"/>
        <v>35</v>
      </c>
      <c r="AH35" s="24">
        <f t="shared" si="13"/>
        <v>60</v>
      </c>
      <c r="AI35" s="24">
        <f t="shared" si="13"/>
        <v>62</v>
      </c>
      <c r="AJ35" s="24">
        <f t="shared" si="13"/>
        <v>54</v>
      </c>
      <c r="AK35" s="24">
        <f t="shared" si="13"/>
        <v>38</v>
      </c>
      <c r="AM35" s="38">
        <v>1</v>
      </c>
      <c r="AN35" s="38">
        <v>1</v>
      </c>
    </row>
    <row r="36" spans="2:40" ht="59.25" customHeight="1">
      <c r="B36" t="s">
        <v>22</v>
      </c>
      <c r="C36" s="363"/>
      <c r="D36" s="17" t="s">
        <v>60</v>
      </c>
      <c r="E36" s="2" t="s">
        <v>17</v>
      </c>
      <c r="F36" s="1"/>
      <c r="G36" s="22">
        <f>IFERROR(G24/G20,0)</f>
        <v>0.46666666666666667</v>
      </c>
      <c r="H36" s="22">
        <f t="shared" ref="H36:AK36" si="14">IFERROR(H24/H20,0)</f>
        <v>0.33333333333333331</v>
      </c>
      <c r="I36" s="22">
        <f t="shared" si="14"/>
        <v>0.30555555555555558</v>
      </c>
      <c r="J36" s="22">
        <f t="shared" si="14"/>
        <v>0.25</v>
      </c>
      <c r="K36" s="22">
        <f t="shared" si="14"/>
        <v>0.22222222222222221</v>
      </c>
      <c r="L36" s="22">
        <f t="shared" si="14"/>
        <v>0.2</v>
      </c>
      <c r="M36" s="22">
        <f t="shared" si="14"/>
        <v>0.14814814814814814</v>
      </c>
      <c r="N36" s="22">
        <f t="shared" si="14"/>
        <v>0.13043478260869565</v>
      </c>
      <c r="O36" s="22">
        <f t="shared" si="14"/>
        <v>9.6153846153846159E-2</v>
      </c>
      <c r="P36" s="22">
        <f t="shared" si="14"/>
        <v>6.5040650406504072E-2</v>
      </c>
      <c r="Q36" s="22">
        <f t="shared" si="14"/>
        <v>5.5944055944055944E-2</v>
      </c>
      <c r="R36" s="22">
        <f t="shared" si="14"/>
        <v>5.844155844155844E-2</v>
      </c>
      <c r="S36" s="22">
        <f t="shared" si="14"/>
        <v>6.6666666666666666E-2</v>
      </c>
      <c r="T36" s="22">
        <f t="shared" si="14"/>
        <v>7.1428571428571425E-2</v>
      </c>
      <c r="U36" s="22">
        <f t="shared" si="14"/>
        <v>8.1081081081081086E-2</v>
      </c>
      <c r="V36" s="22">
        <f t="shared" si="14"/>
        <v>0.11965811965811966</v>
      </c>
      <c r="W36" s="22">
        <f t="shared" si="14"/>
        <v>0.15384615384615385</v>
      </c>
      <c r="X36" s="22">
        <f t="shared" si="14"/>
        <v>0.20833333333333334</v>
      </c>
      <c r="Y36" s="22">
        <f t="shared" si="14"/>
        <v>0.25806451612903225</v>
      </c>
      <c r="Z36" s="22">
        <f t="shared" si="14"/>
        <v>0.25925925925925924</v>
      </c>
      <c r="AA36" s="22">
        <f t="shared" si="14"/>
        <v>0.34090909090909088</v>
      </c>
      <c r="AB36" s="22">
        <f t="shared" si="14"/>
        <v>0.36585365853658536</v>
      </c>
      <c r="AC36" s="22">
        <f t="shared" si="14"/>
        <v>0.2978723404255319</v>
      </c>
      <c r="AD36" s="22">
        <f t="shared" si="14"/>
        <v>0.29310344827586204</v>
      </c>
      <c r="AE36" s="22">
        <f t="shared" si="14"/>
        <v>0.31147540983606559</v>
      </c>
      <c r="AF36" s="22">
        <f t="shared" si="14"/>
        <v>0.23943661971830985</v>
      </c>
      <c r="AG36" s="22">
        <f t="shared" si="14"/>
        <v>0.20224719101123595</v>
      </c>
      <c r="AH36" s="22">
        <f t="shared" si="14"/>
        <v>0.17307692307692307</v>
      </c>
      <c r="AI36" s="22">
        <f t="shared" si="14"/>
        <v>0.1650485436893204</v>
      </c>
      <c r="AJ36" s="22">
        <f t="shared" si="14"/>
        <v>0.18811881188118812</v>
      </c>
      <c r="AK36" s="22">
        <f t="shared" si="14"/>
        <v>0.20833333333333334</v>
      </c>
      <c r="AM36" s="37">
        <v>0.5</v>
      </c>
      <c r="AN36" s="37">
        <v>0.5</v>
      </c>
    </row>
    <row r="37" spans="2:40" ht="59.25" customHeight="1">
      <c r="B37" s="68" t="s">
        <v>105</v>
      </c>
      <c r="C37" s="111"/>
      <c r="D37" s="17" t="s">
        <v>103</v>
      </c>
      <c r="E37" s="2" t="s">
        <v>17</v>
      </c>
      <c r="F37" s="1"/>
      <c r="G37" s="110">
        <f>G24*100000/1601711</f>
        <v>0.87406529642363695</v>
      </c>
      <c r="H37" s="110">
        <f t="shared" ref="H37:AK37" si="15">H24*100000/1601711</f>
        <v>0.62433235458831216</v>
      </c>
      <c r="I37" s="110">
        <f t="shared" si="15"/>
        <v>0.68676559004714333</v>
      </c>
      <c r="J37" s="110">
        <f t="shared" si="15"/>
        <v>0.4994658836706497</v>
      </c>
      <c r="K37" s="110">
        <f t="shared" si="15"/>
        <v>0.4994658836706497</v>
      </c>
      <c r="L37" s="110">
        <f t="shared" si="15"/>
        <v>0.56189911912948087</v>
      </c>
      <c r="M37" s="110">
        <f t="shared" si="15"/>
        <v>0.4994658836706497</v>
      </c>
      <c r="N37" s="110">
        <f t="shared" si="15"/>
        <v>0.56189911912948087</v>
      </c>
      <c r="O37" s="110">
        <f t="shared" si="15"/>
        <v>0.62433235458831216</v>
      </c>
      <c r="P37" s="110">
        <f t="shared" si="15"/>
        <v>0.4994658836706497</v>
      </c>
      <c r="Q37" s="110">
        <f t="shared" si="15"/>
        <v>0.4994658836706497</v>
      </c>
      <c r="R37" s="110">
        <f t="shared" si="15"/>
        <v>0.56189911912948087</v>
      </c>
      <c r="S37" s="110">
        <f t="shared" si="15"/>
        <v>0.62433235458831216</v>
      </c>
      <c r="T37" s="110">
        <f t="shared" si="15"/>
        <v>0.68676559004714333</v>
      </c>
      <c r="U37" s="110">
        <f t="shared" si="15"/>
        <v>0.7491988255059745</v>
      </c>
      <c r="V37" s="110">
        <f t="shared" si="15"/>
        <v>0.87406529642363695</v>
      </c>
      <c r="W37" s="110">
        <f t="shared" si="15"/>
        <v>0.87406529642363695</v>
      </c>
      <c r="X37" s="110">
        <f t="shared" si="15"/>
        <v>0.93649853188246823</v>
      </c>
      <c r="Y37" s="110">
        <f t="shared" si="15"/>
        <v>0.9989317673412994</v>
      </c>
      <c r="Z37" s="110">
        <f t="shared" si="15"/>
        <v>0.87406529642363695</v>
      </c>
      <c r="AA37" s="110">
        <f t="shared" si="15"/>
        <v>0.93649853188246823</v>
      </c>
      <c r="AB37" s="110">
        <f t="shared" si="15"/>
        <v>0.93649853188246823</v>
      </c>
      <c r="AC37" s="110">
        <f t="shared" si="15"/>
        <v>0.87406529642363695</v>
      </c>
      <c r="AD37" s="110">
        <f t="shared" si="15"/>
        <v>1.0613650028001307</v>
      </c>
      <c r="AE37" s="110">
        <f t="shared" si="15"/>
        <v>1.186231473717793</v>
      </c>
      <c r="AF37" s="110">
        <f t="shared" si="15"/>
        <v>1.0613650028001307</v>
      </c>
      <c r="AG37" s="110">
        <f t="shared" si="15"/>
        <v>1.1237982382589617</v>
      </c>
      <c r="AH37" s="110">
        <f t="shared" si="15"/>
        <v>1.1237982382589617</v>
      </c>
      <c r="AI37" s="110">
        <f t="shared" si="15"/>
        <v>1.0613650028001307</v>
      </c>
      <c r="AJ37" s="110">
        <f t="shared" si="15"/>
        <v>1.186231473717793</v>
      </c>
      <c r="AK37" s="110">
        <f t="shared" si="15"/>
        <v>1.2486647091766243</v>
      </c>
      <c r="AM37" s="37"/>
      <c r="AN37" s="37"/>
    </row>
    <row r="39" spans="2:40" ht="59.25" customHeight="1">
      <c r="B39" s="68" t="s">
        <v>21</v>
      </c>
      <c r="C39" s="68"/>
      <c r="D39" s="18" t="s">
        <v>59</v>
      </c>
      <c r="E39" s="2"/>
      <c r="F39" s="1"/>
      <c r="G39" s="102" t="str">
        <f>IF(G35&gt;0,"増加","減少")</f>
        <v>減少</v>
      </c>
      <c r="H39" s="102" t="str">
        <f t="shared" ref="H39:AK39" si="16">IF(H35&gt;0,"増加","減少")</f>
        <v>減少</v>
      </c>
      <c r="I39" s="102" t="str">
        <f t="shared" si="16"/>
        <v>増加</v>
      </c>
      <c r="J39" s="102" t="str">
        <f t="shared" si="16"/>
        <v>増加</v>
      </c>
      <c r="K39" s="102" t="str">
        <f t="shared" si="16"/>
        <v>増加</v>
      </c>
      <c r="L39" s="102" t="str">
        <f t="shared" si="16"/>
        <v>増加</v>
      </c>
      <c r="M39" s="102" t="str">
        <f t="shared" si="16"/>
        <v>増加</v>
      </c>
      <c r="N39" s="102" t="str">
        <f t="shared" si="16"/>
        <v>増加</v>
      </c>
      <c r="O39" s="102" t="str">
        <f t="shared" si="16"/>
        <v>増加</v>
      </c>
      <c r="P39" s="102" t="str">
        <f t="shared" si="16"/>
        <v>増加</v>
      </c>
      <c r="Q39" s="102" t="str">
        <f t="shared" si="16"/>
        <v>増加</v>
      </c>
      <c r="R39" s="102" t="str">
        <f t="shared" si="16"/>
        <v>増加</v>
      </c>
      <c r="S39" s="102" t="str">
        <f t="shared" si="16"/>
        <v>増加</v>
      </c>
      <c r="T39" s="102" t="str">
        <f t="shared" si="16"/>
        <v>増加</v>
      </c>
      <c r="U39" s="102" t="str">
        <f t="shared" si="16"/>
        <v>増加</v>
      </c>
      <c r="V39" s="102" t="str">
        <f t="shared" si="16"/>
        <v>増加</v>
      </c>
      <c r="W39" s="102" t="str">
        <f t="shared" si="16"/>
        <v>減少</v>
      </c>
      <c r="X39" s="102" t="str">
        <f t="shared" si="16"/>
        <v>減少</v>
      </c>
      <c r="Y39" s="102" t="str">
        <f t="shared" si="16"/>
        <v>減少</v>
      </c>
      <c r="Z39" s="102" t="str">
        <f t="shared" si="16"/>
        <v>減少</v>
      </c>
      <c r="AA39" s="102" t="str">
        <f t="shared" si="16"/>
        <v>減少</v>
      </c>
      <c r="AB39" s="102" t="str">
        <f t="shared" si="16"/>
        <v>減少</v>
      </c>
      <c r="AC39" s="102" t="str">
        <f t="shared" si="16"/>
        <v>減少</v>
      </c>
      <c r="AD39" s="102" t="str">
        <f t="shared" si="16"/>
        <v>減少</v>
      </c>
      <c r="AE39" s="102" t="str">
        <f t="shared" si="16"/>
        <v>減少</v>
      </c>
      <c r="AF39" s="102" t="str">
        <f t="shared" si="16"/>
        <v>増加</v>
      </c>
      <c r="AG39" s="102" t="str">
        <f t="shared" si="16"/>
        <v>増加</v>
      </c>
      <c r="AH39" s="102" t="str">
        <f t="shared" si="16"/>
        <v>増加</v>
      </c>
      <c r="AI39" s="102" t="str">
        <f t="shared" si="16"/>
        <v>増加</v>
      </c>
      <c r="AJ39" s="102" t="str">
        <f t="shared" si="16"/>
        <v>増加</v>
      </c>
      <c r="AK39" s="102" t="str">
        <f t="shared" si="16"/>
        <v>増加</v>
      </c>
      <c r="AM39" s="38">
        <v>1</v>
      </c>
      <c r="AN39" s="38">
        <v>1</v>
      </c>
    </row>
  </sheetData>
  <mergeCells count="2">
    <mergeCell ref="C28:C32"/>
    <mergeCell ref="C34:C36"/>
  </mergeCells>
  <phoneticPr fontId="1"/>
  <conditionalFormatting sqref="G28:AK28">
    <cfRule type="cellIs" dxfId="794" priority="3" operator="greaterThanOrEqual">
      <formula>0.5</formula>
    </cfRule>
    <cfRule type="cellIs" dxfId="793" priority="4" operator="greaterThanOrEqual">
      <formula>0.2</formula>
    </cfRule>
  </conditionalFormatting>
  <conditionalFormatting sqref="G36:AK36">
    <cfRule type="cellIs" dxfId="792" priority="15" operator="greaterThanOrEqual">
      <formula>0.5</formula>
    </cfRule>
  </conditionalFormatting>
  <conditionalFormatting sqref="G35:AK35">
    <cfRule type="cellIs" dxfId="791" priority="14" operator="greaterThanOrEqual">
      <formula>1</formula>
    </cfRule>
  </conditionalFormatting>
  <conditionalFormatting sqref="G34:AK34">
    <cfRule type="cellIs" dxfId="790" priority="12" operator="greaterThanOrEqual">
      <formula>25</formula>
    </cfRule>
    <cfRule type="cellIs" dxfId="789" priority="13" operator="greaterThanOrEqual">
      <formula>15</formula>
    </cfRule>
  </conditionalFormatting>
  <conditionalFormatting sqref="G33:AK33">
    <cfRule type="cellIs" dxfId="788" priority="11" operator="greaterThanOrEqual">
      <formula>0.1</formula>
    </cfRule>
  </conditionalFormatting>
  <conditionalFormatting sqref="G32:AK32">
    <cfRule type="cellIs" dxfId="787" priority="9" operator="greaterThanOrEqual">
      <formula>25</formula>
    </cfRule>
    <cfRule type="cellIs" dxfId="786" priority="10" operator="greaterThanOrEqual">
      <formula>15</formula>
    </cfRule>
  </conditionalFormatting>
  <conditionalFormatting sqref="G31:AK31">
    <cfRule type="cellIs" dxfId="785" priority="8" operator="greaterThanOrEqual">
      <formula>0.25</formula>
    </cfRule>
  </conditionalFormatting>
  <conditionalFormatting sqref="G30:AK30">
    <cfRule type="cellIs" dxfId="784" priority="6" operator="greaterThanOrEqual">
      <formula>0.5</formula>
    </cfRule>
    <cfRule type="cellIs" dxfId="783" priority="7" operator="greaterThanOrEqual">
      <formula>0.2</formula>
    </cfRule>
  </conditionalFormatting>
  <conditionalFormatting sqref="G29:AK29">
    <cfRule type="cellIs" dxfId="782" priority="5" operator="greaterThanOrEqual">
      <formula>0.25</formula>
    </cfRule>
  </conditionalFormatting>
  <conditionalFormatting sqref="G37:AK37">
    <cfRule type="cellIs" dxfId="781" priority="1" operator="greaterThanOrEqual">
      <formula>7.5</formula>
    </cfRule>
  </conditionalFormatting>
  <conditionalFormatting sqref="G37:AK37">
    <cfRule type="cellIs" dxfId="780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4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89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44197</v>
      </c>
      <c r="H6" s="26">
        <v>44198</v>
      </c>
      <c r="I6" s="26">
        <v>44199</v>
      </c>
      <c r="J6" s="26">
        <v>44200</v>
      </c>
      <c r="K6" s="26">
        <v>44201</v>
      </c>
      <c r="L6" s="26">
        <v>44202</v>
      </c>
      <c r="M6" s="26">
        <v>44203</v>
      </c>
      <c r="N6" s="26">
        <v>44204</v>
      </c>
      <c r="O6" s="26">
        <v>44205</v>
      </c>
      <c r="P6" s="26">
        <v>44206</v>
      </c>
      <c r="Q6" s="26">
        <v>44207</v>
      </c>
      <c r="R6" s="26">
        <v>44208</v>
      </c>
      <c r="S6" s="26">
        <v>44209</v>
      </c>
      <c r="T6" s="26">
        <v>44210</v>
      </c>
      <c r="U6" s="26">
        <v>44211</v>
      </c>
      <c r="V6" s="26">
        <v>44212</v>
      </c>
      <c r="W6" s="26">
        <v>44213</v>
      </c>
      <c r="X6" s="26">
        <v>44214</v>
      </c>
      <c r="Y6" s="26">
        <v>44215</v>
      </c>
      <c r="Z6" s="26">
        <v>44216</v>
      </c>
      <c r="AA6" s="26">
        <v>44217</v>
      </c>
      <c r="AB6" s="26">
        <v>44218</v>
      </c>
      <c r="AC6" s="26">
        <v>44219</v>
      </c>
      <c r="AD6" s="26">
        <v>44220</v>
      </c>
      <c r="AE6" s="26">
        <v>44221</v>
      </c>
      <c r="AF6" s="26">
        <v>44222</v>
      </c>
      <c r="AG6" s="26">
        <v>44223</v>
      </c>
      <c r="AH6" s="26">
        <v>44224</v>
      </c>
      <c r="AI6" s="26">
        <v>44225</v>
      </c>
      <c r="AJ6" s="26">
        <v>44226</v>
      </c>
      <c r="AK6" s="26">
        <v>44227</v>
      </c>
    </row>
    <row r="7" spans="4:38" ht="30" customHeight="1">
      <c r="D7" s="6"/>
      <c r="E7" s="7"/>
      <c r="F7" s="8"/>
      <c r="G7" s="27" t="s">
        <v>90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  <c r="AJ7" s="27" t="s">
        <v>25</v>
      </c>
      <c r="AK7" s="27" t="s">
        <v>27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342</v>
      </c>
      <c r="H8" s="19">
        <v>342</v>
      </c>
      <c r="I8" s="19">
        <v>342</v>
      </c>
      <c r="J8" s="19">
        <v>342</v>
      </c>
      <c r="K8" s="74">
        <v>345</v>
      </c>
      <c r="L8" s="19">
        <v>345</v>
      </c>
      <c r="M8" s="19">
        <v>345</v>
      </c>
      <c r="N8" s="19">
        <v>345</v>
      </c>
      <c r="O8" s="19">
        <v>345</v>
      </c>
      <c r="P8" s="19">
        <v>345</v>
      </c>
      <c r="Q8" s="19">
        <v>345</v>
      </c>
      <c r="R8" s="19">
        <v>345</v>
      </c>
      <c r="S8" s="19">
        <v>345</v>
      </c>
      <c r="T8" s="19">
        <v>345</v>
      </c>
      <c r="U8" s="19">
        <v>345</v>
      </c>
      <c r="V8" s="19">
        <v>345</v>
      </c>
      <c r="W8" s="19">
        <v>345</v>
      </c>
      <c r="X8" s="19">
        <v>345</v>
      </c>
      <c r="Y8" s="19">
        <v>345</v>
      </c>
      <c r="Z8" s="19">
        <v>345</v>
      </c>
      <c r="AA8" s="19">
        <v>345</v>
      </c>
      <c r="AB8" s="19">
        <v>345</v>
      </c>
      <c r="AC8" s="19">
        <v>345</v>
      </c>
      <c r="AD8" s="19">
        <v>345</v>
      </c>
      <c r="AE8" s="19">
        <v>345</v>
      </c>
      <c r="AF8" s="19">
        <v>345</v>
      </c>
      <c r="AG8" s="19">
        <v>345</v>
      </c>
      <c r="AH8" s="19">
        <v>345</v>
      </c>
      <c r="AI8" s="19">
        <v>345</v>
      </c>
      <c r="AJ8" s="19">
        <v>345</v>
      </c>
      <c r="AK8" s="19">
        <v>345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342</v>
      </c>
      <c r="H9" s="21">
        <v>342</v>
      </c>
      <c r="I9" s="21">
        <v>342</v>
      </c>
      <c r="J9" s="21">
        <v>342</v>
      </c>
      <c r="K9" s="77">
        <v>345</v>
      </c>
      <c r="L9" s="21">
        <v>345</v>
      </c>
      <c r="M9" s="21">
        <v>345</v>
      </c>
      <c r="N9" s="21">
        <v>345</v>
      </c>
      <c r="O9" s="21">
        <v>345</v>
      </c>
      <c r="P9" s="21">
        <v>345</v>
      </c>
      <c r="Q9" s="21">
        <v>345</v>
      </c>
      <c r="R9" s="21">
        <v>345</v>
      </c>
      <c r="S9" s="21">
        <v>345</v>
      </c>
      <c r="T9" s="21">
        <v>345</v>
      </c>
      <c r="U9" s="21">
        <v>345</v>
      </c>
      <c r="V9" s="21">
        <v>345</v>
      </c>
      <c r="W9" s="21">
        <v>345</v>
      </c>
      <c r="X9" s="21">
        <v>345</v>
      </c>
      <c r="Y9" s="21">
        <v>345</v>
      </c>
      <c r="Z9" s="21">
        <v>345</v>
      </c>
      <c r="AA9" s="21">
        <v>345</v>
      </c>
      <c r="AB9" s="56">
        <v>345</v>
      </c>
      <c r="AC9" s="21">
        <v>345</v>
      </c>
      <c r="AD9" s="21">
        <v>345</v>
      </c>
      <c r="AE9" s="21">
        <v>345</v>
      </c>
      <c r="AF9" s="21">
        <v>345</v>
      </c>
      <c r="AG9" s="21">
        <v>345</v>
      </c>
      <c r="AH9" s="21">
        <v>345</v>
      </c>
      <c r="AI9" s="21">
        <v>345</v>
      </c>
      <c r="AJ9" s="21">
        <v>345</v>
      </c>
      <c r="AK9" s="21">
        <v>345</v>
      </c>
    </row>
    <row r="10" spans="4:38" ht="41.25" customHeight="1">
      <c r="D10" s="14" t="s">
        <v>45</v>
      </c>
      <c r="E10" s="2"/>
      <c r="F10" s="1" t="s">
        <v>47</v>
      </c>
      <c r="G10" s="19">
        <v>38</v>
      </c>
      <c r="H10" s="19">
        <v>38</v>
      </c>
      <c r="I10" s="19">
        <v>38</v>
      </c>
      <c r="J10" s="19">
        <v>38</v>
      </c>
      <c r="K10" s="19">
        <v>38</v>
      </c>
      <c r="L10" s="19">
        <v>38</v>
      </c>
      <c r="M10" s="19">
        <v>38</v>
      </c>
      <c r="N10" s="19">
        <v>38</v>
      </c>
      <c r="O10" s="19">
        <v>38</v>
      </c>
      <c r="P10" s="19">
        <v>38</v>
      </c>
      <c r="Q10" s="19">
        <v>38</v>
      </c>
      <c r="R10" s="19">
        <v>38</v>
      </c>
      <c r="S10" s="19">
        <v>38</v>
      </c>
      <c r="T10" s="19">
        <v>38</v>
      </c>
      <c r="U10" s="19">
        <v>38</v>
      </c>
      <c r="V10" s="19">
        <v>38</v>
      </c>
      <c r="W10" s="19">
        <v>38</v>
      </c>
      <c r="X10" s="19">
        <v>38</v>
      </c>
      <c r="Y10" s="19">
        <v>38</v>
      </c>
      <c r="Z10" s="19">
        <v>38</v>
      </c>
      <c r="AA10" s="19">
        <v>38</v>
      </c>
      <c r="AB10" s="19">
        <v>38</v>
      </c>
      <c r="AC10" s="19">
        <v>38</v>
      </c>
      <c r="AD10" s="19">
        <v>38</v>
      </c>
      <c r="AE10" s="19">
        <v>38</v>
      </c>
      <c r="AF10" s="19">
        <v>38</v>
      </c>
      <c r="AG10" s="19">
        <v>38</v>
      </c>
      <c r="AH10" s="19">
        <v>38</v>
      </c>
      <c r="AI10" s="19">
        <v>38</v>
      </c>
      <c r="AJ10" s="19">
        <v>38</v>
      </c>
      <c r="AK10" s="19">
        <v>38</v>
      </c>
    </row>
    <row r="11" spans="4:38" ht="41.25" customHeight="1">
      <c r="D11" s="14" t="s">
        <v>46</v>
      </c>
      <c r="E11" s="2"/>
      <c r="F11" s="1" t="s">
        <v>48</v>
      </c>
      <c r="G11" s="21">
        <v>38</v>
      </c>
      <c r="H11" s="21">
        <v>38</v>
      </c>
      <c r="I11" s="21">
        <v>38</v>
      </c>
      <c r="J11" s="21">
        <v>38</v>
      </c>
      <c r="K11" s="21">
        <v>38</v>
      </c>
      <c r="L11" s="21">
        <v>38</v>
      </c>
      <c r="M11" s="21">
        <v>38</v>
      </c>
      <c r="N11" s="21">
        <v>38</v>
      </c>
      <c r="O11" s="21">
        <v>38</v>
      </c>
      <c r="P11" s="21">
        <v>38</v>
      </c>
      <c r="Q11" s="21">
        <v>38</v>
      </c>
      <c r="R11" s="21">
        <v>38</v>
      </c>
      <c r="S11" s="21">
        <v>38</v>
      </c>
      <c r="T11" s="21">
        <v>38</v>
      </c>
      <c r="U11" s="21">
        <v>38</v>
      </c>
      <c r="V11" s="21">
        <v>38</v>
      </c>
      <c r="W11" s="21">
        <v>38</v>
      </c>
      <c r="X11" s="21">
        <v>38</v>
      </c>
      <c r="Y11" s="21">
        <v>38</v>
      </c>
      <c r="Z11" s="21">
        <v>38</v>
      </c>
      <c r="AA11" s="21">
        <v>38</v>
      </c>
      <c r="AB11" s="56">
        <v>38</v>
      </c>
      <c r="AC11" s="21">
        <v>38</v>
      </c>
      <c r="AD11" s="21">
        <v>38</v>
      </c>
      <c r="AE11" s="21">
        <v>38</v>
      </c>
      <c r="AF11" s="21">
        <v>38</v>
      </c>
      <c r="AG11" s="21">
        <v>38</v>
      </c>
      <c r="AH11" s="21">
        <v>38</v>
      </c>
      <c r="AI11" s="21">
        <v>38</v>
      </c>
      <c r="AJ11" s="21">
        <v>38</v>
      </c>
      <c r="AK11" s="21">
        <v>38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71</v>
      </c>
      <c r="H12" s="21">
        <v>68</v>
      </c>
      <c r="I12" s="21">
        <v>77</v>
      </c>
      <c r="J12" s="21">
        <v>79</v>
      </c>
      <c r="K12" s="21">
        <v>80</v>
      </c>
      <c r="L12" s="21">
        <v>83</v>
      </c>
      <c r="M12" s="21">
        <v>86</v>
      </c>
      <c r="N12" s="21">
        <v>91</v>
      </c>
      <c r="O12" s="21">
        <v>94</v>
      </c>
      <c r="P12" s="21">
        <v>100</v>
      </c>
      <c r="Q12" s="21">
        <v>100</v>
      </c>
      <c r="R12" s="21">
        <v>99</v>
      </c>
      <c r="S12" s="21">
        <v>105</v>
      </c>
      <c r="T12" s="21">
        <v>105</v>
      </c>
      <c r="U12" s="21">
        <v>96</v>
      </c>
      <c r="V12" s="21">
        <v>94</v>
      </c>
      <c r="W12" s="21">
        <v>95</v>
      </c>
      <c r="X12" s="21">
        <v>91</v>
      </c>
      <c r="Y12" s="21">
        <v>92</v>
      </c>
      <c r="Z12" s="21">
        <v>97</v>
      </c>
      <c r="AA12" s="21">
        <v>108</v>
      </c>
      <c r="AB12" s="56">
        <v>117</v>
      </c>
      <c r="AC12" s="21">
        <v>127</v>
      </c>
      <c r="AD12" s="21">
        <v>128</v>
      </c>
      <c r="AE12" s="21">
        <v>132</v>
      </c>
      <c r="AF12" s="21">
        <v>124</v>
      </c>
      <c r="AG12" s="21">
        <v>123</v>
      </c>
      <c r="AH12" s="21">
        <v>123</v>
      </c>
      <c r="AI12" s="21">
        <v>123</v>
      </c>
      <c r="AJ12" s="21">
        <v>118</v>
      </c>
      <c r="AK12" s="21">
        <v>121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2</v>
      </c>
      <c r="H13" s="21">
        <v>2</v>
      </c>
      <c r="I13" s="21">
        <v>2</v>
      </c>
      <c r="J13" s="21">
        <v>2</v>
      </c>
      <c r="K13" s="21">
        <v>2</v>
      </c>
      <c r="L13" s="21">
        <v>1</v>
      </c>
      <c r="M13" s="21">
        <v>1</v>
      </c>
      <c r="N13" s="21">
        <v>2</v>
      </c>
      <c r="O13" s="21">
        <v>2</v>
      </c>
      <c r="P13" s="21">
        <v>2</v>
      </c>
      <c r="Q13" s="21">
        <v>3</v>
      </c>
      <c r="R13" s="21">
        <v>3</v>
      </c>
      <c r="S13" s="21">
        <v>3</v>
      </c>
      <c r="T13" s="21">
        <v>2</v>
      </c>
      <c r="U13" s="21">
        <v>2</v>
      </c>
      <c r="V13" s="21">
        <v>1</v>
      </c>
      <c r="W13" s="21">
        <v>1</v>
      </c>
      <c r="X13" s="21">
        <v>1</v>
      </c>
      <c r="Y13" s="21">
        <v>2</v>
      </c>
      <c r="Z13" s="21">
        <v>2</v>
      </c>
      <c r="AA13" s="21">
        <v>2</v>
      </c>
      <c r="AB13" s="56">
        <v>3</v>
      </c>
      <c r="AC13" s="21">
        <v>3</v>
      </c>
      <c r="AD13" s="21">
        <v>3</v>
      </c>
      <c r="AE13" s="21">
        <v>3</v>
      </c>
      <c r="AF13" s="21">
        <v>2</v>
      </c>
      <c r="AG13" s="21">
        <v>2</v>
      </c>
      <c r="AH13" s="21">
        <v>2</v>
      </c>
      <c r="AI13" s="21">
        <v>4</v>
      </c>
      <c r="AJ13" s="21">
        <v>4</v>
      </c>
      <c r="AK13" s="21">
        <v>4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126</v>
      </c>
      <c r="H14" s="21">
        <v>119</v>
      </c>
      <c r="I14" s="21">
        <v>138</v>
      </c>
      <c r="J14" s="21">
        <v>141</v>
      </c>
      <c r="K14" s="21">
        <v>141</v>
      </c>
      <c r="L14" s="21">
        <v>161</v>
      </c>
      <c r="M14" s="21">
        <v>182</v>
      </c>
      <c r="N14" s="21">
        <v>200</v>
      </c>
      <c r="O14" s="21">
        <v>228</v>
      </c>
      <c r="P14" s="21">
        <v>233</v>
      </c>
      <c r="Q14" s="21">
        <v>225</v>
      </c>
      <c r="R14" s="21">
        <v>223</v>
      </c>
      <c r="S14" s="21">
        <v>227</v>
      </c>
      <c r="T14" s="21">
        <v>223</v>
      </c>
      <c r="U14" s="21">
        <v>207</v>
      </c>
      <c r="V14" s="21">
        <v>208</v>
      </c>
      <c r="W14" s="21">
        <v>195</v>
      </c>
      <c r="X14" s="21">
        <v>167</v>
      </c>
      <c r="Y14" s="21">
        <v>165</v>
      </c>
      <c r="Z14" s="21">
        <v>204</v>
      </c>
      <c r="AA14" s="21">
        <v>211</v>
      </c>
      <c r="AB14" s="56">
        <v>211</v>
      </c>
      <c r="AC14" s="21">
        <v>215</v>
      </c>
      <c r="AD14" s="21">
        <v>209</v>
      </c>
      <c r="AE14" s="21">
        <v>202</v>
      </c>
      <c r="AF14" s="21">
        <v>197</v>
      </c>
      <c r="AG14" s="21">
        <v>189</v>
      </c>
      <c r="AH14" s="21">
        <v>185</v>
      </c>
      <c r="AI14" s="21">
        <v>183</v>
      </c>
      <c r="AJ14" s="21">
        <v>176</v>
      </c>
      <c r="AK14" s="21">
        <v>178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104</v>
      </c>
      <c r="H15" s="21">
        <v>343</v>
      </c>
      <c r="I15" s="21">
        <v>438</v>
      </c>
      <c r="J15" s="21">
        <v>429</v>
      </c>
      <c r="K15" s="21">
        <v>673</v>
      </c>
      <c r="L15" s="21">
        <v>604</v>
      </c>
      <c r="M15" s="21">
        <v>720</v>
      </c>
      <c r="N15" s="21">
        <v>668</v>
      </c>
      <c r="O15" s="21">
        <v>771</v>
      </c>
      <c r="P15" s="21">
        <v>305</v>
      </c>
      <c r="Q15" s="21">
        <v>474</v>
      </c>
      <c r="R15" s="21">
        <v>1100</v>
      </c>
      <c r="S15" s="21">
        <v>675</v>
      </c>
      <c r="T15" s="78">
        <v>477</v>
      </c>
      <c r="U15" s="78">
        <v>489</v>
      </c>
      <c r="V15" s="78">
        <v>493</v>
      </c>
      <c r="W15" s="21">
        <v>282</v>
      </c>
      <c r="X15" s="21">
        <v>723</v>
      </c>
      <c r="Y15" s="21">
        <v>712</v>
      </c>
      <c r="Z15" s="21">
        <v>699</v>
      </c>
      <c r="AA15" s="21">
        <v>802</v>
      </c>
      <c r="AB15" s="56">
        <v>570</v>
      </c>
      <c r="AC15" s="21">
        <v>375</v>
      </c>
      <c r="AD15" s="21">
        <v>154</v>
      </c>
      <c r="AE15" s="21">
        <v>454</v>
      </c>
      <c r="AF15" s="21">
        <v>531</v>
      </c>
      <c r="AG15" s="21">
        <v>420</v>
      </c>
      <c r="AH15" s="21">
        <v>386</v>
      </c>
      <c r="AI15" s="21">
        <v>339</v>
      </c>
      <c r="AJ15" s="21">
        <v>537</v>
      </c>
      <c r="AK15" s="78">
        <v>606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G15+SUM('12月（入力用）'!AF15:AK15)</f>
        <v>3295</v>
      </c>
      <c r="H16" s="19">
        <f>SUM(G15:H15)+SUM('12月（入力用）'!AG15:AK15)</f>
        <v>3175</v>
      </c>
      <c r="I16" s="19">
        <f>SUM(G15:I15)+SUM('12月（入力用）'!AH15:AK15)</f>
        <v>3078</v>
      </c>
      <c r="J16" s="19">
        <f>SUM(G15:J15)+SUM('12月（入力用）'!AI15:AK15)</f>
        <v>2864</v>
      </c>
      <c r="K16" s="19">
        <f>SUM(G15:K15)+SUM('12月（入力用）'!AJ15:AK15)</f>
        <v>2931</v>
      </c>
      <c r="L16" s="19">
        <f>SUM(G15:L15)+'12月（入力用）'!AK15</f>
        <v>2888</v>
      </c>
      <c r="M16" s="19">
        <f>SUM(G15:M15)</f>
        <v>3311</v>
      </c>
      <c r="N16" s="19">
        <f t="shared" ref="N16:AK16" si="0">SUM(H15:N15)</f>
        <v>3875</v>
      </c>
      <c r="O16" s="19">
        <f t="shared" si="0"/>
        <v>4303</v>
      </c>
      <c r="P16" s="19">
        <f t="shared" si="0"/>
        <v>4170</v>
      </c>
      <c r="Q16" s="19">
        <f t="shared" si="0"/>
        <v>4215</v>
      </c>
      <c r="R16" s="19">
        <f t="shared" si="0"/>
        <v>4642</v>
      </c>
      <c r="S16" s="19">
        <f t="shared" si="0"/>
        <v>4713</v>
      </c>
      <c r="T16" s="19">
        <f t="shared" si="0"/>
        <v>4470</v>
      </c>
      <c r="U16" s="19">
        <f t="shared" si="0"/>
        <v>4291</v>
      </c>
      <c r="V16" s="19">
        <f t="shared" si="0"/>
        <v>4013</v>
      </c>
      <c r="W16" s="19">
        <f t="shared" si="0"/>
        <v>3990</v>
      </c>
      <c r="X16" s="19">
        <f t="shared" si="0"/>
        <v>4239</v>
      </c>
      <c r="Y16" s="19">
        <f t="shared" si="0"/>
        <v>3851</v>
      </c>
      <c r="Z16" s="19">
        <f t="shared" si="0"/>
        <v>3875</v>
      </c>
      <c r="AA16" s="19">
        <f t="shared" si="0"/>
        <v>4200</v>
      </c>
      <c r="AB16" s="19">
        <f t="shared" si="0"/>
        <v>4281</v>
      </c>
      <c r="AC16" s="19">
        <f t="shared" si="0"/>
        <v>4163</v>
      </c>
      <c r="AD16" s="19">
        <f t="shared" si="0"/>
        <v>4035</v>
      </c>
      <c r="AE16" s="19">
        <f t="shared" si="0"/>
        <v>3766</v>
      </c>
      <c r="AF16" s="19">
        <f t="shared" si="0"/>
        <v>3585</v>
      </c>
      <c r="AG16" s="19">
        <f t="shared" si="0"/>
        <v>3306</v>
      </c>
      <c r="AH16" s="19">
        <f t="shared" si="0"/>
        <v>2890</v>
      </c>
      <c r="AI16" s="19">
        <f t="shared" si="0"/>
        <v>2659</v>
      </c>
      <c r="AJ16" s="19">
        <f t="shared" si="0"/>
        <v>2821</v>
      </c>
      <c r="AK16" s="19">
        <f t="shared" si="0"/>
        <v>3273</v>
      </c>
    </row>
    <row r="17" spans="2:40" ht="41.25" customHeight="1">
      <c r="D17" s="14" t="s">
        <v>3</v>
      </c>
      <c r="E17" s="39" t="s">
        <v>16</v>
      </c>
      <c r="F17" s="29"/>
      <c r="G17" s="21">
        <v>7</v>
      </c>
      <c r="H17" s="21">
        <v>25</v>
      </c>
      <c r="I17" s="21">
        <v>9</v>
      </c>
      <c r="J17" s="21">
        <v>12</v>
      </c>
      <c r="K17" s="21">
        <v>39</v>
      </c>
      <c r="L17" s="21">
        <v>26</v>
      </c>
      <c r="M17" s="21">
        <v>30</v>
      </c>
      <c r="N17" s="21">
        <v>35</v>
      </c>
      <c r="O17" s="21">
        <v>22</v>
      </c>
      <c r="P17" s="21">
        <v>12</v>
      </c>
      <c r="Q17" s="21">
        <v>18</v>
      </c>
      <c r="R17" s="21">
        <v>22</v>
      </c>
      <c r="S17" s="21">
        <v>12</v>
      </c>
      <c r="T17" s="78">
        <v>19</v>
      </c>
      <c r="U17" s="78">
        <v>23</v>
      </c>
      <c r="V17" s="78">
        <v>20</v>
      </c>
      <c r="W17" s="21">
        <v>14</v>
      </c>
      <c r="X17" s="21">
        <v>12</v>
      </c>
      <c r="Y17" s="21">
        <v>55</v>
      </c>
      <c r="Z17" s="21">
        <v>27</v>
      </c>
      <c r="AA17" s="21">
        <v>15</v>
      </c>
      <c r="AB17" s="21">
        <v>15</v>
      </c>
      <c r="AC17" s="21">
        <v>12</v>
      </c>
      <c r="AD17" s="21">
        <v>9</v>
      </c>
      <c r="AE17" s="21">
        <v>13</v>
      </c>
      <c r="AF17" s="21">
        <v>7</v>
      </c>
      <c r="AG17" s="21">
        <v>14</v>
      </c>
      <c r="AH17" s="21">
        <v>13</v>
      </c>
      <c r="AI17" s="21">
        <v>15</v>
      </c>
      <c r="AJ17" s="21">
        <v>15</v>
      </c>
      <c r="AK17" s="78">
        <v>10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G17+SUM('12月（入力用）'!AF17:AK17)</f>
        <v>91</v>
      </c>
      <c r="H18" s="19">
        <f>SUM(G17:H17)+SUM('12月（入力用）'!AG17:AK17)</f>
        <v>108</v>
      </c>
      <c r="I18" s="19">
        <f>SUM(G17:I17)+SUM('12月（入力用）'!AH17:AK17)</f>
        <v>82</v>
      </c>
      <c r="J18" s="19">
        <f>SUM(G17:J17)+SUM('12月（入力用）'!AI17:AK17)</f>
        <v>86</v>
      </c>
      <c r="K18" s="19">
        <f>SUM(G17:K17)+SUM('12月（入力用）'!AJ17:AK17)</f>
        <v>118</v>
      </c>
      <c r="L18" s="19">
        <f>SUM(G17:L17)+'12月（入力用）'!AK17</f>
        <v>134</v>
      </c>
      <c r="M18" s="19">
        <f>SUM(G17:M17)</f>
        <v>148</v>
      </c>
      <c r="N18" s="19">
        <f t="shared" ref="N18:AK18" si="1">SUM(H17:N17)</f>
        <v>176</v>
      </c>
      <c r="O18" s="19">
        <f t="shared" si="1"/>
        <v>173</v>
      </c>
      <c r="P18" s="19">
        <f t="shared" si="1"/>
        <v>176</v>
      </c>
      <c r="Q18" s="19">
        <f t="shared" si="1"/>
        <v>182</v>
      </c>
      <c r="R18" s="19">
        <f t="shared" si="1"/>
        <v>165</v>
      </c>
      <c r="S18" s="19">
        <f t="shared" si="1"/>
        <v>151</v>
      </c>
      <c r="T18" s="19">
        <f t="shared" si="1"/>
        <v>140</v>
      </c>
      <c r="U18" s="19">
        <f t="shared" si="1"/>
        <v>128</v>
      </c>
      <c r="V18" s="19">
        <f t="shared" si="1"/>
        <v>126</v>
      </c>
      <c r="W18" s="19">
        <f t="shared" si="1"/>
        <v>128</v>
      </c>
      <c r="X18" s="19">
        <f t="shared" si="1"/>
        <v>122</v>
      </c>
      <c r="Y18" s="19">
        <f t="shared" si="1"/>
        <v>155</v>
      </c>
      <c r="Z18" s="19">
        <f t="shared" si="1"/>
        <v>170</v>
      </c>
      <c r="AA18" s="19">
        <f t="shared" si="1"/>
        <v>166</v>
      </c>
      <c r="AB18" s="19">
        <f t="shared" si="1"/>
        <v>158</v>
      </c>
      <c r="AC18" s="19">
        <f t="shared" si="1"/>
        <v>150</v>
      </c>
      <c r="AD18" s="19">
        <f t="shared" si="1"/>
        <v>145</v>
      </c>
      <c r="AE18" s="19">
        <f t="shared" si="1"/>
        <v>146</v>
      </c>
      <c r="AF18" s="19">
        <f t="shared" si="1"/>
        <v>98</v>
      </c>
      <c r="AG18" s="19">
        <f t="shared" si="1"/>
        <v>85</v>
      </c>
      <c r="AH18" s="19">
        <f t="shared" si="1"/>
        <v>83</v>
      </c>
      <c r="AI18" s="19">
        <f t="shared" si="1"/>
        <v>83</v>
      </c>
      <c r="AJ18" s="19">
        <f t="shared" si="1"/>
        <v>86</v>
      </c>
      <c r="AK18" s="19">
        <f t="shared" si="1"/>
        <v>87</v>
      </c>
    </row>
    <row r="19" spans="2:40" ht="41.25" customHeight="1">
      <c r="D19" s="15" t="s">
        <v>4</v>
      </c>
      <c r="E19" s="39" t="s">
        <v>16</v>
      </c>
      <c r="F19" s="29"/>
      <c r="G19" s="21">
        <v>15</v>
      </c>
      <c r="H19" s="21">
        <v>2</v>
      </c>
      <c r="I19" s="21">
        <v>27</v>
      </c>
      <c r="J19" s="21">
        <v>12</v>
      </c>
      <c r="K19" s="21">
        <v>22</v>
      </c>
      <c r="L19" s="21">
        <v>36</v>
      </c>
      <c r="M19" s="21">
        <v>27</v>
      </c>
      <c r="N19" s="21">
        <v>32</v>
      </c>
      <c r="O19" s="21">
        <v>39</v>
      </c>
      <c r="P19" s="21">
        <v>17</v>
      </c>
      <c r="Q19" s="21">
        <v>15</v>
      </c>
      <c r="R19" s="21">
        <v>20</v>
      </c>
      <c r="S19" s="21">
        <v>21</v>
      </c>
      <c r="T19" s="21">
        <v>17</v>
      </c>
      <c r="U19" s="21">
        <v>14</v>
      </c>
      <c r="V19" s="21">
        <v>25</v>
      </c>
      <c r="W19" s="21">
        <v>14</v>
      </c>
      <c r="X19" s="21">
        <v>16</v>
      </c>
      <c r="Y19" s="21">
        <v>14</v>
      </c>
      <c r="Z19" s="21">
        <v>59</v>
      </c>
      <c r="AA19" s="21">
        <v>23</v>
      </c>
      <c r="AB19" s="56">
        <v>14</v>
      </c>
      <c r="AC19" s="21">
        <v>27</v>
      </c>
      <c r="AD19" s="21">
        <v>5</v>
      </c>
      <c r="AE19" s="21">
        <v>14</v>
      </c>
      <c r="AF19" s="21">
        <v>13</v>
      </c>
      <c r="AG19" s="21">
        <v>10</v>
      </c>
      <c r="AH19" s="21">
        <v>13</v>
      </c>
      <c r="AI19" s="21">
        <v>19</v>
      </c>
      <c r="AJ19" s="21">
        <v>11</v>
      </c>
      <c r="AK19" s="21">
        <v>13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G19+SUM('12月（入力用）'!AF19:AK19)</f>
        <v>102</v>
      </c>
      <c r="H20" s="20">
        <f>SUM(G19:H19)+SUM('12月（入力用）'!AG19:AK19)</f>
        <v>87</v>
      </c>
      <c r="I20" s="20">
        <f>SUM(G19:I19)+SUM('12月（入力用）'!AH19:AK19)</f>
        <v>94</v>
      </c>
      <c r="J20" s="20">
        <f>SUM(G19:J19)+SUM('12月（入力用）'!AI19:AK19)</f>
        <v>87</v>
      </c>
      <c r="K20" s="20">
        <f>SUM(G19:K19)+SUM('12月（入力用）'!AJ19:AK19)</f>
        <v>101</v>
      </c>
      <c r="L20" s="20">
        <f>SUM(G19:L19)+'12月（入力用）'!AK19</f>
        <v>124</v>
      </c>
      <c r="M20" s="20">
        <f>SUM(G19:M19)</f>
        <v>141</v>
      </c>
      <c r="N20" s="20">
        <f t="shared" ref="N20:AK20" si="2">SUM(H19:N19)</f>
        <v>158</v>
      </c>
      <c r="O20" s="20">
        <f t="shared" si="2"/>
        <v>195</v>
      </c>
      <c r="P20" s="20">
        <f t="shared" si="2"/>
        <v>185</v>
      </c>
      <c r="Q20" s="20">
        <f t="shared" si="2"/>
        <v>188</v>
      </c>
      <c r="R20" s="20">
        <f t="shared" si="2"/>
        <v>186</v>
      </c>
      <c r="S20" s="20">
        <f t="shared" si="2"/>
        <v>171</v>
      </c>
      <c r="T20" s="20">
        <f t="shared" si="2"/>
        <v>161</v>
      </c>
      <c r="U20" s="20">
        <f t="shared" si="2"/>
        <v>143</v>
      </c>
      <c r="V20" s="20">
        <f t="shared" si="2"/>
        <v>129</v>
      </c>
      <c r="W20" s="20">
        <f t="shared" si="2"/>
        <v>126</v>
      </c>
      <c r="X20" s="20">
        <f t="shared" si="2"/>
        <v>127</v>
      </c>
      <c r="Y20" s="20">
        <f t="shared" si="2"/>
        <v>121</v>
      </c>
      <c r="Z20" s="20">
        <f t="shared" si="2"/>
        <v>159</v>
      </c>
      <c r="AA20" s="20">
        <f t="shared" si="2"/>
        <v>165</v>
      </c>
      <c r="AB20" s="20">
        <f t="shared" si="2"/>
        <v>165</v>
      </c>
      <c r="AC20" s="20">
        <f t="shared" si="2"/>
        <v>167</v>
      </c>
      <c r="AD20" s="20">
        <f t="shared" si="2"/>
        <v>158</v>
      </c>
      <c r="AE20" s="20">
        <f t="shared" si="2"/>
        <v>156</v>
      </c>
      <c r="AF20" s="20">
        <f t="shared" si="2"/>
        <v>155</v>
      </c>
      <c r="AG20" s="20">
        <f t="shared" si="2"/>
        <v>106</v>
      </c>
      <c r="AH20" s="20">
        <f t="shared" si="2"/>
        <v>96</v>
      </c>
      <c r="AI20" s="20">
        <f t="shared" si="2"/>
        <v>101</v>
      </c>
      <c r="AJ20" s="20">
        <f t="shared" si="2"/>
        <v>85</v>
      </c>
      <c r="AK20" s="20">
        <f t="shared" si="2"/>
        <v>93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102</v>
      </c>
      <c r="H21" s="20">
        <f t="shared" ref="H21:AK21" si="3">H20</f>
        <v>87</v>
      </c>
      <c r="I21" s="20">
        <f t="shared" si="3"/>
        <v>94</v>
      </c>
      <c r="J21" s="20">
        <f t="shared" si="3"/>
        <v>87</v>
      </c>
      <c r="K21" s="20">
        <f t="shared" si="3"/>
        <v>101</v>
      </c>
      <c r="L21" s="20">
        <f t="shared" si="3"/>
        <v>124</v>
      </c>
      <c r="M21" s="20">
        <f t="shared" si="3"/>
        <v>141</v>
      </c>
      <c r="N21" s="20">
        <f t="shared" si="3"/>
        <v>158</v>
      </c>
      <c r="O21" s="20">
        <f t="shared" si="3"/>
        <v>195</v>
      </c>
      <c r="P21" s="20">
        <f t="shared" si="3"/>
        <v>185</v>
      </c>
      <c r="Q21" s="20">
        <f t="shared" si="3"/>
        <v>188</v>
      </c>
      <c r="R21" s="20">
        <f t="shared" si="3"/>
        <v>186</v>
      </c>
      <c r="S21" s="20">
        <f t="shared" si="3"/>
        <v>171</v>
      </c>
      <c r="T21" s="20">
        <f t="shared" si="3"/>
        <v>161</v>
      </c>
      <c r="U21" s="20">
        <f t="shared" si="3"/>
        <v>143</v>
      </c>
      <c r="V21" s="20">
        <f t="shared" si="3"/>
        <v>129</v>
      </c>
      <c r="W21" s="20">
        <f t="shared" si="3"/>
        <v>126</v>
      </c>
      <c r="X21" s="20">
        <f t="shared" si="3"/>
        <v>127</v>
      </c>
      <c r="Y21" s="20">
        <f t="shared" si="3"/>
        <v>121</v>
      </c>
      <c r="Z21" s="20">
        <f t="shared" si="3"/>
        <v>159</v>
      </c>
      <c r="AA21" s="20">
        <f t="shared" si="3"/>
        <v>165</v>
      </c>
      <c r="AB21" s="20">
        <f t="shared" si="3"/>
        <v>165</v>
      </c>
      <c r="AC21" s="20">
        <f t="shared" si="3"/>
        <v>167</v>
      </c>
      <c r="AD21" s="20">
        <f t="shared" si="3"/>
        <v>158</v>
      </c>
      <c r="AE21" s="20">
        <f t="shared" si="3"/>
        <v>156</v>
      </c>
      <c r="AF21" s="20">
        <f t="shared" si="3"/>
        <v>155</v>
      </c>
      <c r="AG21" s="20">
        <f t="shared" si="3"/>
        <v>106</v>
      </c>
      <c r="AH21" s="20">
        <f t="shared" si="3"/>
        <v>96</v>
      </c>
      <c r="AI21" s="20">
        <f t="shared" si="3"/>
        <v>101</v>
      </c>
      <c r="AJ21" s="20">
        <f t="shared" si="3"/>
        <v>85</v>
      </c>
      <c r="AK21" s="20">
        <f t="shared" si="3"/>
        <v>93</v>
      </c>
    </row>
    <row r="22" spans="2:40" ht="41.25" customHeight="1">
      <c r="D22" s="14" t="s">
        <v>6</v>
      </c>
      <c r="E22" s="2"/>
      <c r="F22" s="1" t="s">
        <v>49</v>
      </c>
      <c r="G22" s="20">
        <f>'12月（入力用）'!AE20</f>
        <v>61</v>
      </c>
      <c r="H22" s="20">
        <f>'12月（入力用）'!AF20</f>
        <v>71</v>
      </c>
      <c r="I22" s="20">
        <f>'12月（入力用）'!AG20</f>
        <v>89</v>
      </c>
      <c r="J22" s="20">
        <f>'12月（入力用）'!AH20</f>
        <v>104</v>
      </c>
      <c r="K22" s="20">
        <f>'12月（入力用）'!AI20</f>
        <v>103</v>
      </c>
      <c r="L22" s="20">
        <f>'12月（入力用）'!AJ20</f>
        <v>101</v>
      </c>
      <c r="M22" s="20">
        <f>'12月（入力用）'!AK20</f>
        <v>96</v>
      </c>
      <c r="N22" s="20">
        <f>G21</f>
        <v>102</v>
      </c>
      <c r="O22" s="20">
        <f t="shared" ref="O22:AK22" si="4">H21</f>
        <v>87</v>
      </c>
      <c r="P22" s="20">
        <f t="shared" si="4"/>
        <v>94</v>
      </c>
      <c r="Q22" s="20">
        <f t="shared" si="4"/>
        <v>87</v>
      </c>
      <c r="R22" s="20">
        <f t="shared" si="4"/>
        <v>101</v>
      </c>
      <c r="S22" s="20">
        <f t="shared" si="4"/>
        <v>124</v>
      </c>
      <c r="T22" s="20">
        <f t="shared" si="4"/>
        <v>141</v>
      </c>
      <c r="U22" s="20">
        <f t="shared" si="4"/>
        <v>158</v>
      </c>
      <c r="V22" s="20">
        <f t="shared" si="4"/>
        <v>195</v>
      </c>
      <c r="W22" s="20">
        <f t="shared" si="4"/>
        <v>185</v>
      </c>
      <c r="X22" s="20">
        <f t="shared" si="4"/>
        <v>188</v>
      </c>
      <c r="Y22" s="20">
        <f t="shared" si="4"/>
        <v>186</v>
      </c>
      <c r="Z22" s="20">
        <f t="shared" si="4"/>
        <v>171</v>
      </c>
      <c r="AA22" s="20">
        <f t="shared" si="4"/>
        <v>161</v>
      </c>
      <c r="AB22" s="20">
        <f t="shared" si="4"/>
        <v>143</v>
      </c>
      <c r="AC22" s="20">
        <f t="shared" si="4"/>
        <v>129</v>
      </c>
      <c r="AD22" s="20">
        <f t="shared" si="4"/>
        <v>126</v>
      </c>
      <c r="AE22" s="20">
        <f t="shared" si="4"/>
        <v>127</v>
      </c>
      <c r="AF22" s="20">
        <f t="shared" si="4"/>
        <v>121</v>
      </c>
      <c r="AG22" s="20">
        <f t="shared" si="4"/>
        <v>159</v>
      </c>
      <c r="AH22" s="20">
        <f t="shared" si="4"/>
        <v>165</v>
      </c>
      <c r="AI22" s="20">
        <f t="shared" si="4"/>
        <v>165</v>
      </c>
      <c r="AJ22" s="20">
        <f t="shared" si="4"/>
        <v>167</v>
      </c>
      <c r="AK22" s="20">
        <f t="shared" si="4"/>
        <v>158</v>
      </c>
    </row>
    <row r="23" spans="2:40" ht="41.25" customHeight="1">
      <c r="D23" s="14" t="s">
        <v>7</v>
      </c>
      <c r="E23" s="39" t="s">
        <v>16</v>
      </c>
      <c r="F23" s="29"/>
      <c r="G23" s="21">
        <v>3</v>
      </c>
      <c r="H23" s="21">
        <v>0</v>
      </c>
      <c r="I23" s="78">
        <v>11</v>
      </c>
      <c r="J23" s="21">
        <v>2</v>
      </c>
      <c r="K23" s="78">
        <v>13</v>
      </c>
      <c r="L23" s="21">
        <v>10</v>
      </c>
      <c r="M23" s="78">
        <v>6</v>
      </c>
      <c r="N23" s="21">
        <v>8</v>
      </c>
      <c r="O23" s="78">
        <v>5</v>
      </c>
      <c r="P23" s="78">
        <v>8</v>
      </c>
      <c r="Q23" s="78">
        <v>3</v>
      </c>
      <c r="R23" s="78">
        <v>7</v>
      </c>
      <c r="S23" s="78">
        <v>7</v>
      </c>
      <c r="T23" s="78">
        <v>6</v>
      </c>
      <c r="U23" s="21">
        <v>5</v>
      </c>
      <c r="V23" s="78">
        <v>9</v>
      </c>
      <c r="W23" s="21">
        <v>9</v>
      </c>
      <c r="X23" s="78">
        <v>2</v>
      </c>
      <c r="Y23" s="78">
        <v>4</v>
      </c>
      <c r="Z23" s="78">
        <v>8</v>
      </c>
      <c r="AA23" s="21">
        <v>7</v>
      </c>
      <c r="AB23" s="56">
        <v>4</v>
      </c>
      <c r="AC23" s="21">
        <v>10</v>
      </c>
      <c r="AD23" s="21">
        <v>0</v>
      </c>
      <c r="AE23" s="21">
        <v>4</v>
      </c>
      <c r="AF23" s="21">
        <v>2</v>
      </c>
      <c r="AG23" s="78">
        <v>6</v>
      </c>
      <c r="AH23" s="78">
        <v>2</v>
      </c>
      <c r="AI23" s="78">
        <v>5</v>
      </c>
      <c r="AJ23" s="78">
        <v>3</v>
      </c>
      <c r="AK23" s="78">
        <v>4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G23+SUM('12月（入力用）'!AF23:AK23)</f>
        <v>19</v>
      </c>
      <c r="H24" s="21">
        <f>SUM(G23:H23)+SUM('12月（入力用）'!AG23:AK23)</f>
        <v>17</v>
      </c>
      <c r="I24" s="21">
        <f>SUM(G23:I23)+SUM('12月（入力用）'!AH23:AK23)</f>
        <v>27</v>
      </c>
      <c r="J24" s="21">
        <f>SUM(G23:J23)+SUM('12月（入力用）'!AI23:AK23)</f>
        <v>27</v>
      </c>
      <c r="K24" s="21">
        <f>SUM(G23:K23)+SUM('12月（入力用）'!AJ23:AK23)</f>
        <v>38</v>
      </c>
      <c r="L24" s="21">
        <f>SUM(G23:L23)+'12月（入力用）'!AK23</f>
        <v>43</v>
      </c>
      <c r="M24" s="21">
        <f>SUM(G23:M23)</f>
        <v>45</v>
      </c>
      <c r="N24" s="21">
        <f t="shared" ref="N24:AK24" si="5">SUM(H23:N23)</f>
        <v>50</v>
      </c>
      <c r="O24" s="21">
        <f t="shared" si="5"/>
        <v>55</v>
      </c>
      <c r="P24" s="21">
        <f t="shared" si="5"/>
        <v>52</v>
      </c>
      <c r="Q24" s="21">
        <f t="shared" si="5"/>
        <v>53</v>
      </c>
      <c r="R24" s="21">
        <f t="shared" si="5"/>
        <v>47</v>
      </c>
      <c r="S24" s="21">
        <f t="shared" si="5"/>
        <v>44</v>
      </c>
      <c r="T24" s="21">
        <f t="shared" si="5"/>
        <v>44</v>
      </c>
      <c r="U24" s="21">
        <f t="shared" si="5"/>
        <v>41</v>
      </c>
      <c r="V24" s="21">
        <f t="shared" si="5"/>
        <v>45</v>
      </c>
      <c r="W24" s="21">
        <f t="shared" si="5"/>
        <v>46</v>
      </c>
      <c r="X24" s="21">
        <f t="shared" si="5"/>
        <v>45</v>
      </c>
      <c r="Y24" s="21">
        <f t="shared" si="5"/>
        <v>42</v>
      </c>
      <c r="Z24" s="21">
        <f t="shared" si="5"/>
        <v>43</v>
      </c>
      <c r="AA24" s="21">
        <f t="shared" si="5"/>
        <v>44</v>
      </c>
      <c r="AB24" s="21">
        <f t="shared" si="5"/>
        <v>43</v>
      </c>
      <c r="AC24" s="21">
        <f t="shared" si="5"/>
        <v>44</v>
      </c>
      <c r="AD24" s="21">
        <f t="shared" si="5"/>
        <v>35</v>
      </c>
      <c r="AE24" s="21">
        <f t="shared" si="5"/>
        <v>37</v>
      </c>
      <c r="AF24" s="21">
        <f t="shared" si="5"/>
        <v>35</v>
      </c>
      <c r="AG24" s="21">
        <f t="shared" si="5"/>
        <v>33</v>
      </c>
      <c r="AH24" s="21">
        <f t="shared" si="5"/>
        <v>28</v>
      </c>
      <c r="AI24" s="21">
        <f t="shared" si="5"/>
        <v>29</v>
      </c>
      <c r="AJ24" s="21">
        <f t="shared" si="5"/>
        <v>22</v>
      </c>
      <c r="AK24" s="21">
        <f t="shared" si="5"/>
        <v>26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44197</v>
      </c>
      <c r="H26" s="26">
        <f t="shared" ref="H26:AK27" si="6">H6</f>
        <v>44198</v>
      </c>
      <c r="I26" s="26">
        <f t="shared" si="6"/>
        <v>44199</v>
      </c>
      <c r="J26" s="26">
        <f t="shared" si="6"/>
        <v>44200</v>
      </c>
      <c r="K26" s="26">
        <f t="shared" si="6"/>
        <v>44201</v>
      </c>
      <c r="L26" s="26">
        <f t="shared" si="6"/>
        <v>44202</v>
      </c>
      <c r="M26" s="26">
        <f t="shared" si="6"/>
        <v>44203</v>
      </c>
      <c r="N26" s="26">
        <f t="shared" si="6"/>
        <v>44204</v>
      </c>
      <c r="O26" s="26">
        <f t="shared" si="6"/>
        <v>44205</v>
      </c>
      <c r="P26" s="26">
        <f t="shared" si="6"/>
        <v>44206</v>
      </c>
      <c r="Q26" s="26">
        <f t="shared" si="6"/>
        <v>44207</v>
      </c>
      <c r="R26" s="26">
        <f t="shared" si="6"/>
        <v>44208</v>
      </c>
      <c r="S26" s="26">
        <f t="shared" si="6"/>
        <v>44209</v>
      </c>
      <c r="T26" s="26">
        <f t="shared" si="6"/>
        <v>44210</v>
      </c>
      <c r="U26" s="26">
        <f t="shared" si="6"/>
        <v>44211</v>
      </c>
      <c r="V26" s="26">
        <f t="shared" si="6"/>
        <v>44212</v>
      </c>
      <c r="W26" s="26">
        <f t="shared" si="6"/>
        <v>44213</v>
      </c>
      <c r="X26" s="26">
        <f t="shared" si="6"/>
        <v>44214</v>
      </c>
      <c r="Y26" s="26">
        <f t="shared" si="6"/>
        <v>44215</v>
      </c>
      <c r="Z26" s="26">
        <f t="shared" si="6"/>
        <v>44216</v>
      </c>
      <c r="AA26" s="26">
        <f t="shared" si="6"/>
        <v>44217</v>
      </c>
      <c r="AB26" s="26">
        <f t="shared" si="6"/>
        <v>44218</v>
      </c>
      <c r="AC26" s="26">
        <f t="shared" si="6"/>
        <v>44219</v>
      </c>
      <c r="AD26" s="26">
        <f t="shared" si="6"/>
        <v>44220</v>
      </c>
      <c r="AE26" s="26">
        <f t="shared" si="6"/>
        <v>44221</v>
      </c>
      <c r="AF26" s="26">
        <f t="shared" si="6"/>
        <v>44222</v>
      </c>
      <c r="AG26" s="26">
        <f t="shared" si="6"/>
        <v>44223</v>
      </c>
      <c r="AH26" s="26">
        <f t="shared" si="6"/>
        <v>44224</v>
      </c>
      <c r="AI26" s="26">
        <f t="shared" si="6"/>
        <v>44225</v>
      </c>
      <c r="AJ26" s="26">
        <f t="shared" si="6"/>
        <v>44226</v>
      </c>
      <c r="AK26" s="26">
        <f t="shared" si="6"/>
        <v>44227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金</v>
      </c>
      <c r="H27" s="27" t="str">
        <f t="shared" si="6"/>
        <v>土</v>
      </c>
      <c r="I27" s="27" t="str">
        <f t="shared" si="6"/>
        <v>日</v>
      </c>
      <c r="J27" s="27" t="str">
        <f t="shared" si="6"/>
        <v>月</v>
      </c>
      <c r="K27" s="27" t="str">
        <f t="shared" si="6"/>
        <v>火</v>
      </c>
      <c r="L27" s="27" t="str">
        <f t="shared" si="6"/>
        <v>水</v>
      </c>
      <c r="M27" s="27" t="str">
        <f t="shared" si="6"/>
        <v>木</v>
      </c>
      <c r="N27" s="27" t="str">
        <f t="shared" si="6"/>
        <v>金</v>
      </c>
      <c r="O27" s="27" t="str">
        <f t="shared" si="6"/>
        <v>土</v>
      </c>
      <c r="P27" s="27" t="str">
        <f t="shared" si="6"/>
        <v>日</v>
      </c>
      <c r="Q27" s="27" t="str">
        <f t="shared" si="6"/>
        <v>月</v>
      </c>
      <c r="R27" s="27" t="str">
        <f t="shared" si="6"/>
        <v>火</v>
      </c>
      <c r="S27" s="27" t="str">
        <f t="shared" si="6"/>
        <v>水</v>
      </c>
      <c r="T27" s="27" t="str">
        <f t="shared" si="6"/>
        <v>木</v>
      </c>
      <c r="U27" s="27" t="str">
        <f t="shared" si="6"/>
        <v>金</v>
      </c>
      <c r="V27" s="27" t="str">
        <f t="shared" si="6"/>
        <v>土</v>
      </c>
      <c r="W27" s="27" t="str">
        <f t="shared" si="6"/>
        <v>日</v>
      </c>
      <c r="X27" s="27" t="str">
        <f t="shared" si="6"/>
        <v>月</v>
      </c>
      <c r="Y27" s="27" t="str">
        <f t="shared" si="6"/>
        <v>火</v>
      </c>
      <c r="Z27" s="27" t="str">
        <f t="shared" si="6"/>
        <v>水</v>
      </c>
      <c r="AA27" s="27" t="str">
        <f t="shared" si="6"/>
        <v>木</v>
      </c>
      <c r="AB27" s="27" t="str">
        <f t="shared" si="6"/>
        <v>金</v>
      </c>
      <c r="AC27" s="27" t="str">
        <f t="shared" si="6"/>
        <v>土</v>
      </c>
      <c r="AD27" s="27" t="str">
        <f t="shared" si="6"/>
        <v>日</v>
      </c>
      <c r="AE27" s="27" t="str">
        <f t="shared" si="6"/>
        <v>月</v>
      </c>
      <c r="AF27" s="27" t="str">
        <f t="shared" si="6"/>
        <v>火</v>
      </c>
      <c r="AG27" s="27" t="str">
        <f t="shared" si="6"/>
        <v>水</v>
      </c>
      <c r="AH27" s="27" t="str">
        <f t="shared" si="6"/>
        <v>木</v>
      </c>
      <c r="AI27" s="27" t="str">
        <f t="shared" si="6"/>
        <v>金</v>
      </c>
      <c r="AJ27" s="27" t="str">
        <f t="shared" si="6"/>
        <v>土</v>
      </c>
      <c r="AK27" s="27" t="str">
        <f t="shared" si="6"/>
        <v>日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G12/G8</f>
        <v>0.20760233918128654</v>
      </c>
      <c r="H28" s="22">
        <f t="shared" ref="H28:AK28" si="7">H12/H8</f>
        <v>0.19883040935672514</v>
      </c>
      <c r="I28" s="22">
        <f t="shared" si="7"/>
        <v>0.22514619883040934</v>
      </c>
      <c r="J28" s="22">
        <f t="shared" si="7"/>
        <v>0.23099415204678361</v>
      </c>
      <c r="K28" s="22">
        <f t="shared" si="7"/>
        <v>0.2318840579710145</v>
      </c>
      <c r="L28" s="22">
        <f t="shared" si="7"/>
        <v>0.24057971014492754</v>
      </c>
      <c r="M28" s="22">
        <f t="shared" si="7"/>
        <v>0.24927536231884059</v>
      </c>
      <c r="N28" s="22">
        <f t="shared" si="7"/>
        <v>0.26376811594202898</v>
      </c>
      <c r="O28" s="22">
        <f t="shared" si="7"/>
        <v>0.27246376811594203</v>
      </c>
      <c r="P28" s="22">
        <f t="shared" si="7"/>
        <v>0.28985507246376813</v>
      </c>
      <c r="Q28" s="22">
        <f t="shared" si="7"/>
        <v>0.28985507246376813</v>
      </c>
      <c r="R28" s="22">
        <f t="shared" si="7"/>
        <v>0.28695652173913044</v>
      </c>
      <c r="S28" s="22">
        <f t="shared" si="7"/>
        <v>0.30434782608695654</v>
      </c>
      <c r="T28" s="22">
        <f t="shared" si="7"/>
        <v>0.30434782608695654</v>
      </c>
      <c r="U28" s="22">
        <f t="shared" si="7"/>
        <v>0.27826086956521739</v>
      </c>
      <c r="V28" s="22">
        <f t="shared" si="7"/>
        <v>0.27246376811594203</v>
      </c>
      <c r="W28" s="22">
        <f t="shared" si="7"/>
        <v>0.27536231884057971</v>
      </c>
      <c r="X28" s="22">
        <f t="shared" si="7"/>
        <v>0.26376811594202898</v>
      </c>
      <c r="Y28" s="22">
        <f t="shared" si="7"/>
        <v>0.26666666666666666</v>
      </c>
      <c r="Z28" s="22">
        <f t="shared" si="7"/>
        <v>0.28115942028985508</v>
      </c>
      <c r="AA28" s="22">
        <f t="shared" si="7"/>
        <v>0.31304347826086959</v>
      </c>
      <c r="AB28" s="22">
        <f t="shared" si="7"/>
        <v>0.33913043478260868</v>
      </c>
      <c r="AC28" s="22">
        <f t="shared" si="7"/>
        <v>0.36811594202898551</v>
      </c>
      <c r="AD28" s="22">
        <f t="shared" si="7"/>
        <v>0.37101449275362319</v>
      </c>
      <c r="AE28" s="22">
        <f t="shared" si="7"/>
        <v>0.38260869565217392</v>
      </c>
      <c r="AF28" s="22">
        <f t="shared" si="7"/>
        <v>0.35942028985507246</v>
      </c>
      <c r="AG28" s="22">
        <f t="shared" si="7"/>
        <v>0.35652173913043478</v>
      </c>
      <c r="AH28" s="22">
        <f t="shared" si="7"/>
        <v>0.35652173913043478</v>
      </c>
      <c r="AI28" s="22">
        <f t="shared" si="7"/>
        <v>0.35652173913043478</v>
      </c>
      <c r="AJ28" s="22">
        <f t="shared" si="7"/>
        <v>0.34202898550724636</v>
      </c>
      <c r="AK28" s="22">
        <f t="shared" si="7"/>
        <v>0.35072463768115941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G12/G9</f>
        <v>0.20760233918128654</v>
      </c>
      <c r="H29" s="22">
        <f t="shared" ref="H29:AK30" si="8">H12/H9</f>
        <v>0.19883040935672514</v>
      </c>
      <c r="I29" s="22">
        <f t="shared" si="8"/>
        <v>0.22514619883040934</v>
      </c>
      <c r="J29" s="22">
        <f t="shared" si="8"/>
        <v>0.23099415204678361</v>
      </c>
      <c r="K29" s="22">
        <f t="shared" si="8"/>
        <v>0.2318840579710145</v>
      </c>
      <c r="L29" s="22">
        <f t="shared" si="8"/>
        <v>0.24057971014492754</v>
      </c>
      <c r="M29" s="22">
        <f t="shared" si="8"/>
        <v>0.24927536231884059</v>
      </c>
      <c r="N29" s="22">
        <f t="shared" si="8"/>
        <v>0.26376811594202898</v>
      </c>
      <c r="O29" s="22">
        <f t="shared" si="8"/>
        <v>0.27246376811594203</v>
      </c>
      <c r="P29" s="22">
        <f t="shared" si="8"/>
        <v>0.28985507246376813</v>
      </c>
      <c r="Q29" s="22">
        <f t="shared" si="8"/>
        <v>0.28985507246376813</v>
      </c>
      <c r="R29" s="22">
        <f t="shared" si="8"/>
        <v>0.28695652173913044</v>
      </c>
      <c r="S29" s="22">
        <f t="shared" si="8"/>
        <v>0.30434782608695654</v>
      </c>
      <c r="T29" s="22">
        <f t="shared" si="8"/>
        <v>0.30434782608695654</v>
      </c>
      <c r="U29" s="22">
        <f t="shared" si="8"/>
        <v>0.27826086956521739</v>
      </c>
      <c r="V29" s="22">
        <f t="shared" si="8"/>
        <v>0.27246376811594203</v>
      </c>
      <c r="W29" s="22">
        <f t="shared" si="8"/>
        <v>0.27536231884057971</v>
      </c>
      <c r="X29" s="22">
        <f t="shared" si="8"/>
        <v>0.26376811594202898</v>
      </c>
      <c r="Y29" s="22">
        <f t="shared" si="8"/>
        <v>0.26666666666666666</v>
      </c>
      <c r="Z29" s="22">
        <f t="shared" si="8"/>
        <v>0.28115942028985508</v>
      </c>
      <c r="AA29" s="22">
        <f t="shared" si="8"/>
        <v>0.31304347826086959</v>
      </c>
      <c r="AB29" s="22">
        <f t="shared" si="8"/>
        <v>0.33913043478260868</v>
      </c>
      <c r="AC29" s="22">
        <f t="shared" si="8"/>
        <v>0.36811594202898551</v>
      </c>
      <c r="AD29" s="22">
        <f t="shared" si="8"/>
        <v>0.37101449275362319</v>
      </c>
      <c r="AE29" s="22">
        <f t="shared" si="8"/>
        <v>0.38260869565217392</v>
      </c>
      <c r="AF29" s="22">
        <f t="shared" si="8"/>
        <v>0.35942028985507246</v>
      </c>
      <c r="AG29" s="22">
        <f t="shared" si="8"/>
        <v>0.35652173913043478</v>
      </c>
      <c r="AH29" s="22">
        <f t="shared" si="8"/>
        <v>0.35652173913043478</v>
      </c>
      <c r="AI29" s="22">
        <f t="shared" si="8"/>
        <v>0.35652173913043478</v>
      </c>
      <c r="AJ29" s="22">
        <f t="shared" si="8"/>
        <v>0.34202898550724636</v>
      </c>
      <c r="AK29" s="22">
        <f t="shared" si="8"/>
        <v>0.35072463768115941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G13/G10</f>
        <v>5.2631578947368418E-2</v>
      </c>
      <c r="H30" s="22">
        <f t="shared" si="8"/>
        <v>5.2631578947368418E-2</v>
      </c>
      <c r="I30" s="22">
        <f t="shared" si="8"/>
        <v>5.2631578947368418E-2</v>
      </c>
      <c r="J30" s="22">
        <f t="shared" si="8"/>
        <v>5.2631578947368418E-2</v>
      </c>
      <c r="K30" s="22">
        <f t="shared" si="8"/>
        <v>5.2631578947368418E-2</v>
      </c>
      <c r="L30" s="22">
        <f t="shared" si="8"/>
        <v>2.6315789473684209E-2</v>
      </c>
      <c r="M30" s="22">
        <f t="shared" si="8"/>
        <v>2.6315789473684209E-2</v>
      </c>
      <c r="N30" s="22">
        <f t="shared" si="8"/>
        <v>5.2631578947368418E-2</v>
      </c>
      <c r="O30" s="22">
        <f t="shared" si="8"/>
        <v>5.2631578947368418E-2</v>
      </c>
      <c r="P30" s="22">
        <f t="shared" si="8"/>
        <v>5.2631578947368418E-2</v>
      </c>
      <c r="Q30" s="22">
        <f t="shared" si="8"/>
        <v>7.8947368421052627E-2</v>
      </c>
      <c r="R30" s="22">
        <f t="shared" si="8"/>
        <v>7.8947368421052627E-2</v>
      </c>
      <c r="S30" s="22">
        <f t="shared" si="8"/>
        <v>7.8947368421052627E-2</v>
      </c>
      <c r="T30" s="22">
        <f t="shared" si="8"/>
        <v>5.2631578947368418E-2</v>
      </c>
      <c r="U30" s="22">
        <f t="shared" si="8"/>
        <v>5.2631578947368418E-2</v>
      </c>
      <c r="V30" s="22">
        <f t="shared" si="8"/>
        <v>2.6315789473684209E-2</v>
      </c>
      <c r="W30" s="22">
        <f t="shared" si="8"/>
        <v>2.6315789473684209E-2</v>
      </c>
      <c r="X30" s="22">
        <f t="shared" si="8"/>
        <v>2.6315789473684209E-2</v>
      </c>
      <c r="Y30" s="22">
        <f t="shared" si="8"/>
        <v>5.2631578947368418E-2</v>
      </c>
      <c r="Z30" s="22">
        <f t="shared" si="8"/>
        <v>5.2631578947368418E-2</v>
      </c>
      <c r="AA30" s="22">
        <f t="shared" si="8"/>
        <v>5.2631578947368418E-2</v>
      </c>
      <c r="AB30" s="22">
        <f t="shared" si="8"/>
        <v>7.8947368421052627E-2</v>
      </c>
      <c r="AC30" s="22">
        <f t="shared" si="8"/>
        <v>7.8947368421052627E-2</v>
      </c>
      <c r="AD30" s="22">
        <f t="shared" si="8"/>
        <v>7.8947368421052627E-2</v>
      </c>
      <c r="AE30" s="22">
        <f t="shared" si="8"/>
        <v>7.8947368421052627E-2</v>
      </c>
      <c r="AF30" s="22">
        <f t="shared" si="8"/>
        <v>5.2631578947368418E-2</v>
      </c>
      <c r="AG30" s="22">
        <f t="shared" si="8"/>
        <v>5.2631578947368418E-2</v>
      </c>
      <c r="AH30" s="22">
        <f t="shared" si="8"/>
        <v>5.2631578947368418E-2</v>
      </c>
      <c r="AI30" s="22">
        <f t="shared" si="8"/>
        <v>0.10526315789473684</v>
      </c>
      <c r="AJ30" s="22">
        <f t="shared" si="8"/>
        <v>0.10526315789473684</v>
      </c>
      <c r="AK30" s="22">
        <f t="shared" si="8"/>
        <v>0.10526315789473684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G13/G11</f>
        <v>5.2631578947368418E-2</v>
      </c>
      <c r="H31" s="22">
        <f t="shared" ref="H31:AK31" si="9">H13/H11</f>
        <v>5.2631578947368418E-2</v>
      </c>
      <c r="I31" s="22">
        <f t="shared" si="9"/>
        <v>5.2631578947368418E-2</v>
      </c>
      <c r="J31" s="22">
        <f t="shared" si="9"/>
        <v>5.2631578947368418E-2</v>
      </c>
      <c r="K31" s="22">
        <f t="shared" si="9"/>
        <v>5.2631578947368418E-2</v>
      </c>
      <c r="L31" s="22">
        <f t="shared" si="9"/>
        <v>2.6315789473684209E-2</v>
      </c>
      <c r="M31" s="22">
        <f t="shared" si="9"/>
        <v>2.6315789473684209E-2</v>
      </c>
      <c r="N31" s="22">
        <f t="shared" si="9"/>
        <v>5.2631578947368418E-2</v>
      </c>
      <c r="O31" s="22">
        <f t="shared" si="9"/>
        <v>5.2631578947368418E-2</v>
      </c>
      <c r="P31" s="22">
        <f t="shared" si="9"/>
        <v>5.2631578947368418E-2</v>
      </c>
      <c r="Q31" s="22">
        <f t="shared" si="9"/>
        <v>7.8947368421052627E-2</v>
      </c>
      <c r="R31" s="22">
        <f t="shared" si="9"/>
        <v>7.8947368421052627E-2</v>
      </c>
      <c r="S31" s="22">
        <f t="shared" si="9"/>
        <v>7.8947368421052627E-2</v>
      </c>
      <c r="T31" s="22">
        <f t="shared" si="9"/>
        <v>5.2631578947368418E-2</v>
      </c>
      <c r="U31" s="22">
        <f t="shared" si="9"/>
        <v>5.2631578947368418E-2</v>
      </c>
      <c r="V31" s="22">
        <f t="shared" si="9"/>
        <v>2.6315789473684209E-2</v>
      </c>
      <c r="W31" s="22">
        <f t="shared" si="9"/>
        <v>2.6315789473684209E-2</v>
      </c>
      <c r="X31" s="22">
        <f t="shared" si="9"/>
        <v>2.6315789473684209E-2</v>
      </c>
      <c r="Y31" s="22">
        <f t="shared" si="9"/>
        <v>5.2631578947368418E-2</v>
      </c>
      <c r="Z31" s="22">
        <f t="shared" si="9"/>
        <v>5.2631578947368418E-2</v>
      </c>
      <c r="AA31" s="22">
        <f t="shared" si="9"/>
        <v>5.2631578947368418E-2</v>
      </c>
      <c r="AB31" s="22">
        <f t="shared" si="9"/>
        <v>7.8947368421052627E-2</v>
      </c>
      <c r="AC31" s="22">
        <f t="shared" si="9"/>
        <v>7.8947368421052627E-2</v>
      </c>
      <c r="AD31" s="22">
        <f t="shared" si="9"/>
        <v>7.8947368421052627E-2</v>
      </c>
      <c r="AE31" s="22">
        <f t="shared" si="9"/>
        <v>7.8947368421052627E-2</v>
      </c>
      <c r="AF31" s="22">
        <f t="shared" si="9"/>
        <v>5.2631578947368418E-2</v>
      </c>
      <c r="AG31" s="22">
        <f t="shared" si="9"/>
        <v>5.2631578947368418E-2</v>
      </c>
      <c r="AH31" s="22">
        <f t="shared" si="9"/>
        <v>5.2631578947368418E-2</v>
      </c>
      <c r="AI31" s="22">
        <f t="shared" si="9"/>
        <v>0.10526315789473684</v>
      </c>
      <c r="AJ31" s="22">
        <f t="shared" si="9"/>
        <v>0.10526315789473684</v>
      </c>
      <c r="AK31" s="22">
        <f t="shared" si="9"/>
        <v>0.10526315789473684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G14*100000/1601711</f>
        <v>7.8665876678127331</v>
      </c>
      <c r="H32" s="23">
        <f>H14*100000/1601711</f>
        <v>7.4295550196009144</v>
      </c>
      <c r="I32" s="23">
        <f t="shared" ref="I32:AK32" si="10">I14*100000/1601711</f>
        <v>8.6157864933187067</v>
      </c>
      <c r="J32" s="23">
        <f t="shared" si="10"/>
        <v>8.8030861996952012</v>
      </c>
      <c r="K32" s="23">
        <f t="shared" si="10"/>
        <v>8.8030861996952012</v>
      </c>
      <c r="L32" s="23">
        <f t="shared" si="10"/>
        <v>10.051750908871826</v>
      </c>
      <c r="M32" s="23">
        <f t="shared" si="10"/>
        <v>11.36284885350728</v>
      </c>
      <c r="N32" s="23">
        <f t="shared" si="10"/>
        <v>12.486647091766242</v>
      </c>
      <c r="O32" s="23">
        <f t="shared" si="10"/>
        <v>14.234777684613517</v>
      </c>
      <c r="P32" s="23">
        <f t="shared" si="10"/>
        <v>14.546943861907673</v>
      </c>
      <c r="Q32" s="23">
        <f t="shared" si="10"/>
        <v>14.047477978237023</v>
      </c>
      <c r="R32" s="23">
        <f t="shared" si="10"/>
        <v>13.92261150731936</v>
      </c>
      <c r="S32" s="23">
        <f t="shared" si="10"/>
        <v>14.172344449154686</v>
      </c>
      <c r="T32" s="23">
        <f t="shared" si="10"/>
        <v>13.92261150731936</v>
      </c>
      <c r="U32" s="23">
        <f t="shared" si="10"/>
        <v>12.923679739978061</v>
      </c>
      <c r="V32" s="23">
        <f t="shared" si="10"/>
        <v>12.986112975436892</v>
      </c>
      <c r="W32" s="23">
        <f t="shared" si="10"/>
        <v>12.174480914472086</v>
      </c>
      <c r="X32" s="23">
        <f t="shared" si="10"/>
        <v>10.426350321624813</v>
      </c>
      <c r="Y32" s="23">
        <f t="shared" si="10"/>
        <v>10.30148385070715</v>
      </c>
      <c r="Z32" s="23">
        <f t="shared" si="10"/>
        <v>12.736380033601566</v>
      </c>
      <c r="AA32" s="23">
        <f t="shared" si="10"/>
        <v>13.173412681813385</v>
      </c>
      <c r="AB32" s="23">
        <f t="shared" si="10"/>
        <v>13.173412681813385</v>
      </c>
      <c r="AC32" s="23">
        <f t="shared" si="10"/>
        <v>13.423145623648711</v>
      </c>
      <c r="AD32" s="23">
        <f t="shared" si="10"/>
        <v>13.048546210895724</v>
      </c>
      <c r="AE32" s="23">
        <f t="shared" si="10"/>
        <v>12.611513562683905</v>
      </c>
      <c r="AF32" s="23">
        <f t="shared" si="10"/>
        <v>12.299347385389749</v>
      </c>
      <c r="AG32" s="23">
        <f t="shared" si="10"/>
        <v>11.799881501719099</v>
      </c>
      <c r="AH32" s="23">
        <f t="shared" si="10"/>
        <v>11.550148559883775</v>
      </c>
      <c r="AI32" s="23">
        <f t="shared" si="10"/>
        <v>11.425282088966112</v>
      </c>
      <c r="AJ32" s="23">
        <f t="shared" si="10"/>
        <v>10.988249440754293</v>
      </c>
      <c r="AK32" s="23">
        <f t="shared" si="10"/>
        <v>11.113115911671956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2.7617602427921092E-2</v>
      </c>
      <c r="H33" s="22">
        <f t="shared" ref="H33:AK33" si="11">IFERROR(H18/H16,0)</f>
        <v>3.4015748031496061E-2</v>
      </c>
      <c r="I33" s="22">
        <f t="shared" si="11"/>
        <v>2.664067576348278E-2</v>
      </c>
      <c r="J33" s="22">
        <f t="shared" si="11"/>
        <v>3.0027932960893854E-2</v>
      </c>
      <c r="K33" s="22">
        <f t="shared" si="11"/>
        <v>4.025929716820198E-2</v>
      </c>
      <c r="L33" s="22">
        <f t="shared" si="11"/>
        <v>4.6398891966759004E-2</v>
      </c>
      <c r="M33" s="22">
        <f t="shared" si="11"/>
        <v>4.4699486559951679E-2</v>
      </c>
      <c r="N33" s="22">
        <f t="shared" si="11"/>
        <v>4.541935483870968E-2</v>
      </c>
      <c r="O33" s="22">
        <f t="shared" si="11"/>
        <v>4.0204508482454104E-2</v>
      </c>
      <c r="P33" s="22">
        <f t="shared" si="11"/>
        <v>4.220623501199041E-2</v>
      </c>
      <c r="Q33" s="22">
        <f t="shared" si="11"/>
        <v>4.3179122182680899E-2</v>
      </c>
      <c r="R33" s="22">
        <f t="shared" si="11"/>
        <v>3.5545023696682464E-2</v>
      </c>
      <c r="S33" s="22">
        <f t="shared" si="11"/>
        <v>3.2039040950562273E-2</v>
      </c>
      <c r="T33" s="22">
        <f t="shared" si="11"/>
        <v>3.1319910514541388E-2</v>
      </c>
      <c r="U33" s="22">
        <f t="shared" si="11"/>
        <v>2.9829876485667678E-2</v>
      </c>
      <c r="V33" s="22">
        <f t="shared" si="11"/>
        <v>3.1397956640917019E-2</v>
      </c>
      <c r="W33" s="22">
        <f t="shared" si="11"/>
        <v>3.2080200501253132E-2</v>
      </c>
      <c r="X33" s="22">
        <f t="shared" si="11"/>
        <v>2.8780372729417317E-2</v>
      </c>
      <c r="Y33" s="22">
        <f t="shared" si="11"/>
        <v>4.0249285899766292E-2</v>
      </c>
      <c r="Z33" s="22">
        <f t="shared" si="11"/>
        <v>4.3870967741935482E-2</v>
      </c>
      <c r="AA33" s="22">
        <f t="shared" si="11"/>
        <v>3.9523809523809524E-2</v>
      </c>
      <c r="AB33" s="22">
        <f t="shared" si="11"/>
        <v>3.6907264657790234E-2</v>
      </c>
      <c r="AC33" s="22">
        <f t="shared" si="11"/>
        <v>3.6031707902954603E-2</v>
      </c>
      <c r="AD33" s="22">
        <f t="shared" si="11"/>
        <v>3.5935563816604711E-2</v>
      </c>
      <c r="AE33" s="22">
        <f t="shared" si="11"/>
        <v>3.8767923526287836E-2</v>
      </c>
      <c r="AF33" s="22">
        <f t="shared" si="11"/>
        <v>2.7336122733612273E-2</v>
      </c>
      <c r="AG33" s="22">
        <f t="shared" si="11"/>
        <v>2.5710828796128252E-2</v>
      </c>
      <c r="AH33" s="22">
        <f t="shared" si="11"/>
        <v>2.8719723183391003E-2</v>
      </c>
      <c r="AI33" s="22">
        <f t="shared" si="11"/>
        <v>3.121474238435502E-2</v>
      </c>
      <c r="AJ33" s="22">
        <f t="shared" si="11"/>
        <v>3.0485643388869197E-2</v>
      </c>
      <c r="AK33" s="22">
        <f t="shared" si="11"/>
        <v>2.6581118240146653E-2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G20*100000/1601711</f>
        <v>6.3681900168007832</v>
      </c>
      <c r="H34" s="105">
        <f t="shared" ref="H34:AK34" si="12">H20*100000/1601711</f>
        <v>5.4316914849183151</v>
      </c>
      <c r="I34" s="105">
        <f t="shared" si="12"/>
        <v>5.8687241331301339</v>
      </c>
      <c r="J34" s="105">
        <f t="shared" si="12"/>
        <v>5.4316914849183151</v>
      </c>
      <c r="K34" s="105">
        <f t="shared" si="12"/>
        <v>6.3057567813419526</v>
      </c>
      <c r="L34" s="105">
        <f t="shared" si="12"/>
        <v>7.7417211968950701</v>
      </c>
      <c r="M34" s="105">
        <f t="shared" si="12"/>
        <v>8.8030861996952012</v>
      </c>
      <c r="N34" s="105">
        <f t="shared" si="12"/>
        <v>9.8644512024953315</v>
      </c>
      <c r="O34" s="105">
        <f t="shared" si="12"/>
        <v>12.174480914472086</v>
      </c>
      <c r="P34" s="105">
        <f t="shared" si="12"/>
        <v>11.550148559883775</v>
      </c>
      <c r="Q34" s="105">
        <f t="shared" si="12"/>
        <v>11.737448266260268</v>
      </c>
      <c r="R34" s="105">
        <f t="shared" si="12"/>
        <v>11.612581795342605</v>
      </c>
      <c r="S34" s="105">
        <f t="shared" si="12"/>
        <v>10.676083263460137</v>
      </c>
      <c r="T34" s="105">
        <f t="shared" si="12"/>
        <v>10.051750908871826</v>
      </c>
      <c r="U34" s="105">
        <f t="shared" si="12"/>
        <v>8.9279526706128642</v>
      </c>
      <c r="V34" s="105">
        <f t="shared" si="12"/>
        <v>8.0538873741892267</v>
      </c>
      <c r="W34" s="105">
        <f t="shared" si="12"/>
        <v>7.8665876678127331</v>
      </c>
      <c r="X34" s="105">
        <f t="shared" si="12"/>
        <v>7.9290209032715637</v>
      </c>
      <c r="Y34" s="105">
        <f t="shared" si="12"/>
        <v>7.5544214905185765</v>
      </c>
      <c r="Z34" s="105">
        <f t="shared" si="12"/>
        <v>9.926884437954163</v>
      </c>
      <c r="AA34" s="105">
        <f t="shared" si="12"/>
        <v>10.30148385070715</v>
      </c>
      <c r="AB34" s="105">
        <f t="shared" si="12"/>
        <v>10.30148385070715</v>
      </c>
      <c r="AC34" s="105">
        <f t="shared" si="12"/>
        <v>10.426350321624813</v>
      </c>
      <c r="AD34" s="105">
        <f t="shared" si="12"/>
        <v>9.8644512024953315</v>
      </c>
      <c r="AE34" s="105">
        <f t="shared" si="12"/>
        <v>9.7395847315776685</v>
      </c>
      <c r="AF34" s="105">
        <f t="shared" si="12"/>
        <v>9.6771514961188387</v>
      </c>
      <c r="AG34" s="105">
        <f t="shared" si="12"/>
        <v>6.6179229586361084</v>
      </c>
      <c r="AH34" s="105">
        <f t="shared" si="12"/>
        <v>5.993590604047796</v>
      </c>
      <c r="AI34" s="105">
        <f t="shared" si="12"/>
        <v>6.3057567813419526</v>
      </c>
      <c r="AJ34" s="105">
        <f t="shared" si="12"/>
        <v>5.306825014000653</v>
      </c>
      <c r="AK34" s="105">
        <f t="shared" si="12"/>
        <v>5.8062908976713024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23" t="s">
        <v>59</v>
      </c>
      <c r="E35" s="2"/>
      <c r="F35" s="1"/>
      <c r="G35" s="24">
        <f>G21-G22</f>
        <v>41</v>
      </c>
      <c r="H35" s="24">
        <f t="shared" ref="H35:AK35" si="13">H21-H22</f>
        <v>16</v>
      </c>
      <c r="I35" s="24">
        <f t="shared" si="13"/>
        <v>5</v>
      </c>
      <c r="J35" s="24">
        <f t="shared" si="13"/>
        <v>-17</v>
      </c>
      <c r="K35" s="24">
        <f t="shared" si="13"/>
        <v>-2</v>
      </c>
      <c r="L35" s="24">
        <f t="shared" si="13"/>
        <v>23</v>
      </c>
      <c r="M35" s="24">
        <f t="shared" si="13"/>
        <v>45</v>
      </c>
      <c r="N35" s="24">
        <f t="shared" si="13"/>
        <v>56</v>
      </c>
      <c r="O35" s="24">
        <f t="shared" si="13"/>
        <v>108</v>
      </c>
      <c r="P35" s="24">
        <f t="shared" si="13"/>
        <v>91</v>
      </c>
      <c r="Q35" s="24">
        <f t="shared" si="13"/>
        <v>101</v>
      </c>
      <c r="R35" s="24">
        <f t="shared" si="13"/>
        <v>85</v>
      </c>
      <c r="S35" s="24">
        <f t="shared" si="13"/>
        <v>47</v>
      </c>
      <c r="T35" s="24">
        <f t="shared" si="13"/>
        <v>20</v>
      </c>
      <c r="U35" s="24">
        <f t="shared" si="13"/>
        <v>-15</v>
      </c>
      <c r="V35" s="24">
        <f t="shared" si="13"/>
        <v>-66</v>
      </c>
      <c r="W35" s="24">
        <f t="shared" si="13"/>
        <v>-59</v>
      </c>
      <c r="X35" s="24">
        <f t="shared" si="13"/>
        <v>-61</v>
      </c>
      <c r="Y35" s="24">
        <f t="shared" si="13"/>
        <v>-65</v>
      </c>
      <c r="Z35" s="24">
        <f t="shared" si="13"/>
        <v>-12</v>
      </c>
      <c r="AA35" s="24">
        <f t="shared" si="13"/>
        <v>4</v>
      </c>
      <c r="AB35" s="24">
        <f t="shared" si="13"/>
        <v>22</v>
      </c>
      <c r="AC35" s="24">
        <f t="shared" si="13"/>
        <v>38</v>
      </c>
      <c r="AD35" s="24">
        <f t="shared" si="13"/>
        <v>32</v>
      </c>
      <c r="AE35" s="24">
        <f t="shared" si="13"/>
        <v>29</v>
      </c>
      <c r="AF35" s="24">
        <f t="shared" si="13"/>
        <v>34</v>
      </c>
      <c r="AG35" s="24">
        <f t="shared" si="13"/>
        <v>-53</v>
      </c>
      <c r="AH35" s="24">
        <f t="shared" si="13"/>
        <v>-69</v>
      </c>
      <c r="AI35" s="24">
        <f t="shared" si="13"/>
        <v>-64</v>
      </c>
      <c r="AJ35" s="24">
        <f t="shared" si="13"/>
        <v>-82</v>
      </c>
      <c r="AK35" s="24">
        <f t="shared" si="13"/>
        <v>-65</v>
      </c>
      <c r="AM35" s="38">
        <v>1</v>
      </c>
      <c r="AN35" s="38">
        <v>1</v>
      </c>
    </row>
    <row r="36" spans="2:40" ht="59.25" customHeight="1">
      <c r="C36" s="363"/>
      <c r="D36" s="123" t="s">
        <v>110</v>
      </c>
      <c r="E36" s="7"/>
      <c r="F36" s="8"/>
      <c r="G36" s="124">
        <f>G21/G22</f>
        <v>1.6721311475409837</v>
      </c>
      <c r="H36" s="124">
        <f t="shared" ref="H36:AK36" si="14">H21/H22</f>
        <v>1.2253521126760563</v>
      </c>
      <c r="I36" s="124">
        <f t="shared" si="14"/>
        <v>1.0561797752808988</v>
      </c>
      <c r="J36" s="124">
        <f t="shared" si="14"/>
        <v>0.83653846153846156</v>
      </c>
      <c r="K36" s="124">
        <f t="shared" si="14"/>
        <v>0.98058252427184467</v>
      </c>
      <c r="L36" s="124">
        <f t="shared" si="14"/>
        <v>1.2277227722772277</v>
      </c>
      <c r="M36" s="124">
        <f t="shared" si="14"/>
        <v>1.46875</v>
      </c>
      <c r="N36" s="124">
        <f t="shared" si="14"/>
        <v>1.5490196078431373</v>
      </c>
      <c r="O36" s="124">
        <f t="shared" si="14"/>
        <v>2.2413793103448274</v>
      </c>
      <c r="P36" s="124">
        <f t="shared" si="14"/>
        <v>1.9680851063829787</v>
      </c>
      <c r="Q36" s="124">
        <f t="shared" si="14"/>
        <v>2.1609195402298851</v>
      </c>
      <c r="R36" s="124">
        <f t="shared" si="14"/>
        <v>1.8415841584158417</v>
      </c>
      <c r="S36" s="124">
        <f t="shared" si="14"/>
        <v>1.3790322580645162</v>
      </c>
      <c r="T36" s="124">
        <f t="shared" si="14"/>
        <v>1.1418439716312057</v>
      </c>
      <c r="U36" s="124">
        <f t="shared" si="14"/>
        <v>0.90506329113924056</v>
      </c>
      <c r="V36" s="124">
        <f t="shared" si="14"/>
        <v>0.66153846153846152</v>
      </c>
      <c r="W36" s="124">
        <f t="shared" si="14"/>
        <v>0.68108108108108112</v>
      </c>
      <c r="X36" s="124">
        <f t="shared" si="14"/>
        <v>0.67553191489361697</v>
      </c>
      <c r="Y36" s="124">
        <f t="shared" si="14"/>
        <v>0.65053763440860213</v>
      </c>
      <c r="Z36" s="124">
        <f t="shared" si="14"/>
        <v>0.92982456140350878</v>
      </c>
      <c r="AA36" s="124">
        <f t="shared" si="14"/>
        <v>1.0248447204968945</v>
      </c>
      <c r="AB36" s="124">
        <f t="shared" si="14"/>
        <v>1.1538461538461537</v>
      </c>
      <c r="AC36" s="124">
        <f t="shared" si="14"/>
        <v>1.2945736434108528</v>
      </c>
      <c r="AD36" s="124">
        <f t="shared" si="14"/>
        <v>1.253968253968254</v>
      </c>
      <c r="AE36" s="124">
        <f t="shared" si="14"/>
        <v>1.2283464566929134</v>
      </c>
      <c r="AF36" s="124">
        <f t="shared" si="14"/>
        <v>1.28099173553719</v>
      </c>
      <c r="AG36" s="124">
        <f t="shared" si="14"/>
        <v>0.66666666666666663</v>
      </c>
      <c r="AH36" s="124">
        <f t="shared" si="14"/>
        <v>0.58181818181818179</v>
      </c>
      <c r="AI36" s="124">
        <f t="shared" si="14"/>
        <v>0.61212121212121207</v>
      </c>
      <c r="AJ36" s="124">
        <f t="shared" si="14"/>
        <v>0.50898203592814373</v>
      </c>
      <c r="AK36" s="124">
        <f t="shared" si="14"/>
        <v>0.58860759493670889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0.18627450980392157</v>
      </c>
      <c r="H37" s="22">
        <f t="shared" ref="H37:AK37" si="15">IFERROR(H24/H20,0)</f>
        <v>0.19540229885057472</v>
      </c>
      <c r="I37" s="22">
        <f t="shared" si="15"/>
        <v>0.28723404255319152</v>
      </c>
      <c r="J37" s="22">
        <f t="shared" si="15"/>
        <v>0.31034482758620691</v>
      </c>
      <c r="K37" s="22">
        <f t="shared" si="15"/>
        <v>0.37623762376237624</v>
      </c>
      <c r="L37" s="22">
        <f t="shared" si="15"/>
        <v>0.34677419354838712</v>
      </c>
      <c r="M37" s="22">
        <f t="shared" si="15"/>
        <v>0.31914893617021278</v>
      </c>
      <c r="N37" s="22">
        <f t="shared" si="15"/>
        <v>0.31645569620253167</v>
      </c>
      <c r="O37" s="22">
        <f t="shared" si="15"/>
        <v>0.28205128205128205</v>
      </c>
      <c r="P37" s="22">
        <f t="shared" si="15"/>
        <v>0.2810810810810811</v>
      </c>
      <c r="Q37" s="22">
        <f t="shared" si="15"/>
        <v>0.28191489361702127</v>
      </c>
      <c r="R37" s="22">
        <f t="shared" si="15"/>
        <v>0.25268817204301075</v>
      </c>
      <c r="S37" s="22">
        <f t="shared" si="15"/>
        <v>0.25730994152046782</v>
      </c>
      <c r="T37" s="22">
        <f t="shared" si="15"/>
        <v>0.27329192546583853</v>
      </c>
      <c r="U37" s="22">
        <f t="shared" si="15"/>
        <v>0.28671328671328672</v>
      </c>
      <c r="V37" s="22">
        <f t="shared" si="15"/>
        <v>0.34883720930232559</v>
      </c>
      <c r="W37" s="22">
        <f t="shared" si="15"/>
        <v>0.36507936507936506</v>
      </c>
      <c r="X37" s="22">
        <f t="shared" si="15"/>
        <v>0.3543307086614173</v>
      </c>
      <c r="Y37" s="22">
        <f t="shared" si="15"/>
        <v>0.34710743801652894</v>
      </c>
      <c r="Z37" s="22">
        <f t="shared" si="15"/>
        <v>0.27044025157232704</v>
      </c>
      <c r="AA37" s="22">
        <f t="shared" si="15"/>
        <v>0.26666666666666666</v>
      </c>
      <c r="AB37" s="22">
        <f t="shared" si="15"/>
        <v>0.26060606060606062</v>
      </c>
      <c r="AC37" s="22">
        <f t="shared" si="15"/>
        <v>0.26347305389221559</v>
      </c>
      <c r="AD37" s="22">
        <f t="shared" si="15"/>
        <v>0.22151898734177214</v>
      </c>
      <c r="AE37" s="22">
        <f t="shared" si="15"/>
        <v>0.23717948717948717</v>
      </c>
      <c r="AF37" s="22">
        <f t="shared" si="15"/>
        <v>0.22580645161290322</v>
      </c>
      <c r="AG37" s="22">
        <f t="shared" si="15"/>
        <v>0.31132075471698112</v>
      </c>
      <c r="AH37" s="22">
        <f t="shared" si="15"/>
        <v>0.29166666666666669</v>
      </c>
      <c r="AI37" s="22">
        <f t="shared" si="15"/>
        <v>0.28712871287128711</v>
      </c>
      <c r="AJ37" s="22">
        <f t="shared" si="15"/>
        <v>0.25882352941176473</v>
      </c>
      <c r="AK37" s="22">
        <f t="shared" si="15"/>
        <v>0.27956989247311825</v>
      </c>
      <c r="AM37" s="37">
        <v>0.5</v>
      </c>
      <c r="AN37" s="37">
        <v>0.5</v>
      </c>
    </row>
    <row r="38" spans="2:40" ht="59.25" customHeight="1">
      <c r="B38" s="113" t="s">
        <v>105</v>
      </c>
      <c r="C38" s="111"/>
      <c r="D38" s="17" t="s">
        <v>103</v>
      </c>
      <c r="E38" s="2" t="s">
        <v>17</v>
      </c>
      <c r="F38" s="1"/>
      <c r="G38" s="110">
        <f>G24*100000/1601711</f>
        <v>1.186231473717793</v>
      </c>
      <c r="H38" s="110">
        <f t="shared" ref="H38:AK38" si="16">H24*100000/1601711</f>
        <v>1.0613650028001307</v>
      </c>
      <c r="I38" s="110">
        <f t="shared" si="16"/>
        <v>1.6856973573884428</v>
      </c>
      <c r="J38" s="110">
        <f t="shared" si="16"/>
        <v>1.6856973573884428</v>
      </c>
      <c r="K38" s="110">
        <f t="shared" si="16"/>
        <v>2.3724629474355861</v>
      </c>
      <c r="L38" s="110">
        <f t="shared" si="16"/>
        <v>2.6846291247297422</v>
      </c>
      <c r="M38" s="110">
        <f t="shared" si="16"/>
        <v>2.8094955956474044</v>
      </c>
      <c r="N38" s="110">
        <f t="shared" si="16"/>
        <v>3.1216617729415606</v>
      </c>
      <c r="O38" s="110">
        <f t="shared" si="16"/>
        <v>3.4338279502357167</v>
      </c>
      <c r="P38" s="110">
        <f t="shared" si="16"/>
        <v>3.2465282438592231</v>
      </c>
      <c r="Q38" s="110">
        <f t="shared" si="16"/>
        <v>3.3089614793180542</v>
      </c>
      <c r="R38" s="110">
        <f t="shared" si="16"/>
        <v>2.9343620665650669</v>
      </c>
      <c r="S38" s="110">
        <f t="shared" si="16"/>
        <v>2.7470623601885733</v>
      </c>
      <c r="T38" s="110">
        <f t="shared" si="16"/>
        <v>2.7470623601885733</v>
      </c>
      <c r="U38" s="110">
        <f t="shared" si="16"/>
        <v>2.5597626538120797</v>
      </c>
      <c r="V38" s="110">
        <f t="shared" si="16"/>
        <v>2.8094955956474044</v>
      </c>
      <c r="W38" s="110">
        <f t="shared" si="16"/>
        <v>2.8719288311062359</v>
      </c>
      <c r="X38" s="110">
        <f t="shared" si="16"/>
        <v>2.8094955956474044</v>
      </c>
      <c r="Y38" s="110">
        <f t="shared" si="16"/>
        <v>2.6221958892709107</v>
      </c>
      <c r="Z38" s="110">
        <f t="shared" si="16"/>
        <v>2.6846291247297422</v>
      </c>
      <c r="AA38" s="110">
        <f t="shared" si="16"/>
        <v>2.7470623601885733</v>
      </c>
      <c r="AB38" s="110">
        <f t="shared" si="16"/>
        <v>2.6846291247297422</v>
      </c>
      <c r="AC38" s="110">
        <f t="shared" si="16"/>
        <v>2.7470623601885733</v>
      </c>
      <c r="AD38" s="110">
        <f t="shared" si="16"/>
        <v>2.1851632410590924</v>
      </c>
      <c r="AE38" s="110">
        <f t="shared" si="16"/>
        <v>2.310029711976755</v>
      </c>
      <c r="AF38" s="110">
        <f t="shared" si="16"/>
        <v>2.1851632410590924</v>
      </c>
      <c r="AG38" s="110">
        <f t="shared" si="16"/>
        <v>2.0602967701414299</v>
      </c>
      <c r="AH38" s="110">
        <f t="shared" si="16"/>
        <v>1.7481305928472739</v>
      </c>
      <c r="AI38" s="110">
        <f t="shared" si="16"/>
        <v>1.8105638283061052</v>
      </c>
      <c r="AJ38" s="110">
        <f t="shared" si="16"/>
        <v>1.3735311800942867</v>
      </c>
      <c r="AK38" s="110">
        <f t="shared" si="16"/>
        <v>1.6232641219296116</v>
      </c>
      <c r="AM38" s="37"/>
      <c r="AN38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7">IF(G35=0,"同数",IF(G35&gt;0,"増加","減少"))</f>
        <v>増加</v>
      </c>
      <c r="H40" s="102" t="str">
        <f t="shared" si="17"/>
        <v>増加</v>
      </c>
      <c r="I40" s="102" t="str">
        <f t="shared" si="17"/>
        <v>増加</v>
      </c>
      <c r="J40" s="102" t="str">
        <f t="shared" si="17"/>
        <v>減少</v>
      </c>
      <c r="K40" s="102" t="str">
        <f t="shared" si="17"/>
        <v>減少</v>
      </c>
      <c r="L40" s="102" t="str">
        <f t="shared" si="17"/>
        <v>増加</v>
      </c>
      <c r="M40" s="102" t="str">
        <f t="shared" si="17"/>
        <v>増加</v>
      </c>
      <c r="N40" s="102" t="str">
        <f t="shared" si="17"/>
        <v>増加</v>
      </c>
      <c r="O40" s="102" t="str">
        <f t="shared" si="17"/>
        <v>増加</v>
      </c>
      <c r="P40" s="102" t="str">
        <f t="shared" si="17"/>
        <v>増加</v>
      </c>
      <c r="Q40" s="102" t="str">
        <f t="shared" si="17"/>
        <v>増加</v>
      </c>
      <c r="R40" s="102" t="str">
        <f t="shared" si="17"/>
        <v>増加</v>
      </c>
      <c r="S40" s="102" t="str">
        <f t="shared" si="17"/>
        <v>増加</v>
      </c>
      <c r="T40" s="102" t="str">
        <f t="shared" si="17"/>
        <v>増加</v>
      </c>
      <c r="U40" s="102" t="str">
        <f t="shared" si="17"/>
        <v>減少</v>
      </c>
      <c r="V40" s="102" t="str">
        <f t="shared" si="17"/>
        <v>減少</v>
      </c>
      <c r="W40" s="102" t="str">
        <f t="shared" si="17"/>
        <v>減少</v>
      </c>
      <c r="X40" s="102" t="str">
        <f t="shared" si="17"/>
        <v>減少</v>
      </c>
      <c r="Y40" s="102" t="str">
        <f t="shared" si="17"/>
        <v>減少</v>
      </c>
      <c r="Z40" s="102" t="str">
        <f t="shared" si="17"/>
        <v>減少</v>
      </c>
      <c r="AA40" s="102" t="str">
        <f t="shared" si="17"/>
        <v>増加</v>
      </c>
      <c r="AB40" s="102" t="str">
        <f t="shared" si="17"/>
        <v>増加</v>
      </c>
      <c r="AC40" s="102" t="str">
        <f t="shared" si="17"/>
        <v>増加</v>
      </c>
      <c r="AD40" s="102" t="str">
        <f t="shared" si="17"/>
        <v>増加</v>
      </c>
      <c r="AE40" s="102" t="str">
        <f t="shared" si="17"/>
        <v>増加</v>
      </c>
      <c r="AF40" s="102" t="str">
        <f t="shared" si="17"/>
        <v>増加</v>
      </c>
      <c r="AG40" s="102" t="str">
        <f t="shared" si="17"/>
        <v>減少</v>
      </c>
      <c r="AH40" s="102" t="str">
        <f t="shared" si="17"/>
        <v>減少</v>
      </c>
      <c r="AI40" s="102" t="str">
        <f t="shared" si="17"/>
        <v>減少</v>
      </c>
      <c r="AJ40" s="102" t="str">
        <f t="shared" si="17"/>
        <v>減少</v>
      </c>
      <c r="AK40" s="102" t="str">
        <f t="shared" si="17"/>
        <v>減少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7:AK37">
    <cfRule type="cellIs" dxfId="779" priority="16" operator="greaterThanOrEqual">
      <formula>0.5</formula>
    </cfRule>
  </conditionalFormatting>
  <conditionalFormatting sqref="G35:AK35">
    <cfRule type="cellIs" dxfId="778" priority="15" operator="greaterThanOrEqual">
      <formula>1</formula>
    </cfRule>
  </conditionalFormatting>
  <conditionalFormatting sqref="G34:AK34">
    <cfRule type="cellIs" dxfId="777" priority="13" operator="greaterThanOrEqual">
      <formula>25</formula>
    </cfRule>
    <cfRule type="cellIs" dxfId="776" priority="14" operator="greaterThanOrEqual">
      <formula>15</formula>
    </cfRule>
  </conditionalFormatting>
  <conditionalFormatting sqref="G33:AK33">
    <cfRule type="cellIs" dxfId="775" priority="12" operator="greaterThanOrEqual">
      <formula>0.1</formula>
    </cfRule>
  </conditionalFormatting>
  <conditionalFormatting sqref="G32:AK32">
    <cfRule type="cellIs" dxfId="774" priority="10" operator="greaterThanOrEqual">
      <formula>25</formula>
    </cfRule>
    <cfRule type="cellIs" dxfId="773" priority="11" operator="greaterThanOrEqual">
      <formula>15</formula>
    </cfRule>
  </conditionalFormatting>
  <conditionalFormatting sqref="G31:AK31">
    <cfRule type="cellIs" dxfId="772" priority="9" operator="greaterThanOrEqual">
      <formula>0.25</formula>
    </cfRule>
  </conditionalFormatting>
  <conditionalFormatting sqref="G30:AK30">
    <cfRule type="cellIs" dxfId="771" priority="7" operator="greaterThanOrEqual">
      <formula>0.5</formula>
    </cfRule>
    <cfRule type="cellIs" dxfId="770" priority="8" operator="greaterThanOrEqual">
      <formula>0.2</formula>
    </cfRule>
  </conditionalFormatting>
  <conditionalFormatting sqref="G29:AK29">
    <cfRule type="cellIs" dxfId="769" priority="6" operator="greaterThanOrEqual">
      <formula>0.25</formula>
    </cfRule>
  </conditionalFormatting>
  <conditionalFormatting sqref="G28:AK28">
    <cfRule type="cellIs" dxfId="768" priority="4" operator="greaterThanOrEqual">
      <formula>0.5</formula>
    </cfRule>
    <cfRule type="cellIs" dxfId="767" priority="5" operator="greaterThanOrEqual">
      <formula>0.2</formula>
    </cfRule>
  </conditionalFormatting>
  <conditionalFormatting sqref="G38:AK38">
    <cfRule type="cellIs" dxfId="766" priority="2" operator="greaterThanOrEqual">
      <formula>7.5</formula>
    </cfRule>
  </conditionalFormatting>
  <conditionalFormatting sqref="G38:AK38">
    <cfRule type="cellIs" dxfId="765" priority="3" operator="greaterThanOrEqual">
      <formula>12.5</formula>
    </cfRule>
  </conditionalFormatting>
  <conditionalFormatting sqref="G36:AK36">
    <cfRule type="cellIs" dxfId="764" priority="1" operator="greaterThan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4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91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44228</v>
      </c>
      <c r="H6" s="26">
        <v>44229</v>
      </c>
      <c r="I6" s="26">
        <v>44230</v>
      </c>
      <c r="J6" s="26">
        <v>44231</v>
      </c>
      <c r="K6" s="26">
        <v>44232</v>
      </c>
      <c r="L6" s="26">
        <v>44233</v>
      </c>
      <c r="M6" s="26">
        <v>44234</v>
      </c>
      <c r="N6" s="26">
        <v>44235</v>
      </c>
      <c r="O6" s="26">
        <v>44236</v>
      </c>
      <c r="P6" s="26">
        <v>44237</v>
      </c>
      <c r="Q6" s="26">
        <v>44238</v>
      </c>
      <c r="R6" s="26">
        <v>44239</v>
      </c>
      <c r="S6" s="26">
        <v>44240</v>
      </c>
      <c r="T6" s="26">
        <v>44241</v>
      </c>
      <c r="U6" s="26">
        <v>44242</v>
      </c>
      <c r="V6" s="26">
        <v>44243</v>
      </c>
      <c r="W6" s="26">
        <v>44244</v>
      </c>
      <c r="X6" s="26">
        <v>44245</v>
      </c>
      <c r="Y6" s="26">
        <v>44246</v>
      </c>
      <c r="Z6" s="26">
        <v>44247</v>
      </c>
      <c r="AA6" s="26">
        <v>44248</v>
      </c>
      <c r="AB6" s="26">
        <v>44249</v>
      </c>
      <c r="AC6" s="26">
        <v>44250</v>
      </c>
      <c r="AD6" s="26">
        <v>44251</v>
      </c>
      <c r="AE6" s="26">
        <v>44252</v>
      </c>
      <c r="AF6" s="26">
        <v>44253</v>
      </c>
      <c r="AG6" s="26">
        <v>44254</v>
      </c>
      <c r="AH6" s="26">
        <v>44255</v>
      </c>
      <c r="AI6" s="26"/>
      <c r="AJ6" s="26"/>
      <c r="AK6" s="26"/>
    </row>
    <row r="7" spans="4:38" ht="30" customHeight="1">
      <c r="D7" s="6"/>
      <c r="E7" s="7"/>
      <c r="F7" s="8"/>
      <c r="G7" s="27" t="s">
        <v>92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/>
      <c r="AJ7" s="27"/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345</v>
      </c>
      <c r="H8" s="19">
        <v>345</v>
      </c>
      <c r="I8" s="74">
        <v>352</v>
      </c>
      <c r="J8" s="19">
        <v>352</v>
      </c>
      <c r="K8" s="19">
        <v>352</v>
      </c>
      <c r="L8" s="19">
        <v>352</v>
      </c>
      <c r="M8" s="19">
        <v>352</v>
      </c>
      <c r="N8" s="74">
        <v>357</v>
      </c>
      <c r="O8" s="19">
        <v>357</v>
      </c>
      <c r="P8" s="19">
        <v>357</v>
      </c>
      <c r="Q8" s="19">
        <v>357</v>
      </c>
      <c r="R8" s="19">
        <v>357</v>
      </c>
      <c r="S8" s="19">
        <v>357</v>
      </c>
      <c r="T8" s="19">
        <v>357</v>
      </c>
      <c r="U8" s="19">
        <v>357</v>
      </c>
      <c r="V8" s="74">
        <v>363</v>
      </c>
      <c r="W8" s="19">
        <v>363</v>
      </c>
      <c r="X8" s="19">
        <v>363</v>
      </c>
      <c r="Y8" s="74">
        <v>375</v>
      </c>
      <c r="Z8" s="19">
        <v>375</v>
      </c>
      <c r="AA8" s="19">
        <v>375</v>
      </c>
      <c r="AB8" s="19">
        <v>375</v>
      </c>
      <c r="AC8" s="19">
        <v>375</v>
      </c>
      <c r="AD8" s="19">
        <v>375</v>
      </c>
      <c r="AE8" s="19">
        <v>375</v>
      </c>
      <c r="AF8" s="19">
        <v>375</v>
      </c>
      <c r="AG8" s="19">
        <v>375</v>
      </c>
      <c r="AH8" s="19">
        <v>375</v>
      </c>
      <c r="AI8" s="19">
        <v>375</v>
      </c>
      <c r="AJ8" s="19">
        <v>375</v>
      </c>
      <c r="AK8" s="19">
        <v>375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345</v>
      </c>
      <c r="H9" s="21">
        <v>345</v>
      </c>
      <c r="I9" s="77">
        <v>352</v>
      </c>
      <c r="J9" s="21">
        <v>352</v>
      </c>
      <c r="K9" s="21">
        <v>352</v>
      </c>
      <c r="L9" s="21">
        <v>352</v>
      </c>
      <c r="M9" s="21">
        <v>352</v>
      </c>
      <c r="N9" s="77">
        <v>357</v>
      </c>
      <c r="O9" s="21">
        <v>357</v>
      </c>
      <c r="P9" s="21">
        <v>357</v>
      </c>
      <c r="Q9" s="21">
        <v>357</v>
      </c>
      <c r="R9" s="21">
        <v>357</v>
      </c>
      <c r="S9" s="21">
        <v>357</v>
      </c>
      <c r="T9" s="21">
        <v>357</v>
      </c>
      <c r="U9" s="21">
        <v>357</v>
      </c>
      <c r="V9" s="77">
        <v>363</v>
      </c>
      <c r="W9" s="21">
        <v>363</v>
      </c>
      <c r="X9" s="21">
        <v>363</v>
      </c>
      <c r="Y9" s="77">
        <v>375</v>
      </c>
      <c r="Z9" s="21">
        <v>375</v>
      </c>
      <c r="AA9" s="21">
        <v>375</v>
      </c>
      <c r="AB9" s="21">
        <v>375</v>
      </c>
      <c r="AC9" s="21">
        <v>375</v>
      </c>
      <c r="AD9" s="21">
        <v>375</v>
      </c>
      <c r="AE9" s="21">
        <v>375</v>
      </c>
      <c r="AF9" s="21">
        <v>375</v>
      </c>
      <c r="AG9" s="21">
        <v>375</v>
      </c>
      <c r="AH9" s="21">
        <v>375</v>
      </c>
      <c r="AI9" s="40"/>
      <c r="AJ9" s="40"/>
      <c r="AK9" s="40"/>
    </row>
    <row r="10" spans="4:38" ht="41.25" customHeight="1">
      <c r="D10" s="14" t="s">
        <v>45</v>
      </c>
      <c r="E10" s="2"/>
      <c r="F10" s="1" t="s">
        <v>47</v>
      </c>
      <c r="G10" s="19">
        <v>38</v>
      </c>
      <c r="H10" s="19">
        <v>38</v>
      </c>
      <c r="I10" s="19">
        <v>38</v>
      </c>
      <c r="J10" s="19">
        <v>38</v>
      </c>
      <c r="K10" s="19">
        <v>38</v>
      </c>
      <c r="L10" s="19">
        <v>38</v>
      </c>
      <c r="M10" s="19">
        <v>38</v>
      </c>
      <c r="N10" s="19">
        <v>38</v>
      </c>
      <c r="O10" s="19">
        <v>38</v>
      </c>
      <c r="P10" s="19">
        <v>38</v>
      </c>
      <c r="Q10" s="19">
        <v>38</v>
      </c>
      <c r="R10" s="19">
        <v>38</v>
      </c>
      <c r="S10" s="19">
        <v>38</v>
      </c>
      <c r="T10" s="19">
        <v>38</v>
      </c>
      <c r="U10" s="19">
        <v>38</v>
      </c>
      <c r="V10" s="74">
        <v>40</v>
      </c>
      <c r="W10" s="19">
        <v>40</v>
      </c>
      <c r="X10" s="19">
        <v>40</v>
      </c>
      <c r="Y10" s="74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>
      <c r="D11" s="14" t="s">
        <v>46</v>
      </c>
      <c r="E11" s="2"/>
      <c r="F11" s="1" t="s">
        <v>48</v>
      </c>
      <c r="G11" s="21">
        <v>38</v>
      </c>
      <c r="H11" s="21">
        <v>38</v>
      </c>
      <c r="I11" s="21">
        <v>38</v>
      </c>
      <c r="J11" s="21">
        <v>38</v>
      </c>
      <c r="K11" s="21">
        <v>38</v>
      </c>
      <c r="L11" s="21">
        <v>38</v>
      </c>
      <c r="M11" s="21">
        <v>38</v>
      </c>
      <c r="N11" s="21">
        <v>38</v>
      </c>
      <c r="O11" s="21">
        <v>38</v>
      </c>
      <c r="P11" s="21">
        <v>38</v>
      </c>
      <c r="Q11" s="21">
        <v>38</v>
      </c>
      <c r="R11" s="21">
        <v>38</v>
      </c>
      <c r="S11" s="21">
        <v>38</v>
      </c>
      <c r="T11" s="21">
        <v>38</v>
      </c>
      <c r="U11" s="21">
        <v>38</v>
      </c>
      <c r="V11" s="77">
        <v>40</v>
      </c>
      <c r="W11" s="21">
        <v>40</v>
      </c>
      <c r="X11" s="21">
        <v>40</v>
      </c>
      <c r="Y11" s="77">
        <v>42</v>
      </c>
      <c r="Z11" s="21">
        <v>42</v>
      </c>
      <c r="AA11" s="21">
        <v>42</v>
      </c>
      <c r="AB11" s="21">
        <v>42</v>
      </c>
      <c r="AC11" s="21">
        <v>42</v>
      </c>
      <c r="AD11" s="21">
        <v>42</v>
      </c>
      <c r="AE11" s="21">
        <v>42</v>
      </c>
      <c r="AF11" s="21">
        <v>42</v>
      </c>
      <c r="AG11" s="21">
        <v>42</v>
      </c>
      <c r="AH11" s="21">
        <v>42</v>
      </c>
      <c r="AI11" s="40"/>
      <c r="AJ11" s="40"/>
      <c r="AK11" s="40"/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114</v>
      </c>
      <c r="H12" s="21">
        <v>99</v>
      </c>
      <c r="I12" s="21">
        <v>87</v>
      </c>
      <c r="J12" s="21">
        <v>77</v>
      </c>
      <c r="K12" s="21">
        <v>74</v>
      </c>
      <c r="L12" s="21">
        <v>71</v>
      </c>
      <c r="M12" s="21">
        <v>69</v>
      </c>
      <c r="N12" s="21">
        <v>59</v>
      </c>
      <c r="O12" s="21">
        <v>62</v>
      </c>
      <c r="P12" s="21">
        <v>61</v>
      </c>
      <c r="Q12" s="21">
        <v>60</v>
      </c>
      <c r="R12" s="21">
        <v>59</v>
      </c>
      <c r="S12" s="21">
        <v>60</v>
      </c>
      <c r="T12" s="21">
        <v>64</v>
      </c>
      <c r="U12" s="21">
        <v>62</v>
      </c>
      <c r="V12" s="21">
        <v>62</v>
      </c>
      <c r="W12" s="21">
        <v>62</v>
      </c>
      <c r="X12" s="21">
        <v>63</v>
      </c>
      <c r="Y12" s="21">
        <v>55</v>
      </c>
      <c r="Z12" s="21">
        <v>57</v>
      </c>
      <c r="AA12" s="21">
        <v>57</v>
      </c>
      <c r="AB12" s="21">
        <v>49</v>
      </c>
      <c r="AC12" s="21">
        <v>55</v>
      </c>
      <c r="AD12" s="21">
        <v>48</v>
      </c>
      <c r="AE12" s="21">
        <v>36</v>
      </c>
      <c r="AF12" s="21">
        <v>32</v>
      </c>
      <c r="AG12" s="21">
        <v>30</v>
      </c>
      <c r="AH12" s="21">
        <v>29</v>
      </c>
      <c r="AI12" s="40"/>
      <c r="AJ12" s="40"/>
      <c r="AK12" s="40"/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3</v>
      </c>
      <c r="H13" s="21">
        <v>2</v>
      </c>
      <c r="I13" s="21">
        <v>1</v>
      </c>
      <c r="J13" s="21">
        <v>2</v>
      </c>
      <c r="K13" s="21">
        <v>3</v>
      </c>
      <c r="L13" s="21">
        <v>3</v>
      </c>
      <c r="M13" s="21">
        <v>3</v>
      </c>
      <c r="N13" s="21">
        <v>3</v>
      </c>
      <c r="O13" s="21">
        <v>3</v>
      </c>
      <c r="P13" s="21">
        <v>3</v>
      </c>
      <c r="Q13" s="21">
        <v>5</v>
      </c>
      <c r="R13" s="21">
        <v>5</v>
      </c>
      <c r="S13" s="21">
        <v>5</v>
      </c>
      <c r="T13" s="21">
        <v>5</v>
      </c>
      <c r="U13" s="21">
        <v>5</v>
      </c>
      <c r="V13" s="21">
        <v>4</v>
      </c>
      <c r="W13" s="21">
        <v>4</v>
      </c>
      <c r="X13" s="21">
        <v>4</v>
      </c>
      <c r="Y13" s="21">
        <v>4</v>
      </c>
      <c r="Z13" s="21">
        <v>5</v>
      </c>
      <c r="AA13" s="21">
        <v>5</v>
      </c>
      <c r="AB13" s="21">
        <v>3</v>
      </c>
      <c r="AC13" s="21">
        <v>3</v>
      </c>
      <c r="AD13" s="21">
        <v>2</v>
      </c>
      <c r="AE13" s="21">
        <v>2</v>
      </c>
      <c r="AF13" s="21">
        <v>2</v>
      </c>
      <c r="AG13" s="21">
        <v>2</v>
      </c>
      <c r="AH13" s="21">
        <v>2</v>
      </c>
      <c r="AI13" s="40"/>
      <c r="AJ13" s="40"/>
      <c r="AK13" s="40"/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170</v>
      </c>
      <c r="H14" s="21">
        <v>152</v>
      </c>
      <c r="I14" s="21">
        <v>134</v>
      </c>
      <c r="J14" s="21">
        <v>121</v>
      </c>
      <c r="K14" s="21">
        <v>111</v>
      </c>
      <c r="L14" s="21">
        <v>102</v>
      </c>
      <c r="M14" s="21">
        <v>97</v>
      </c>
      <c r="N14" s="21">
        <v>83</v>
      </c>
      <c r="O14" s="21">
        <v>84</v>
      </c>
      <c r="P14" s="21">
        <v>79</v>
      </c>
      <c r="Q14" s="21">
        <v>82</v>
      </c>
      <c r="R14" s="21">
        <v>84</v>
      </c>
      <c r="S14" s="21">
        <v>89</v>
      </c>
      <c r="T14" s="21">
        <v>94</v>
      </c>
      <c r="U14" s="21">
        <v>89</v>
      </c>
      <c r="V14" s="21">
        <v>92</v>
      </c>
      <c r="W14" s="21">
        <v>92</v>
      </c>
      <c r="X14" s="21">
        <v>87</v>
      </c>
      <c r="Y14" s="21">
        <v>78</v>
      </c>
      <c r="Z14" s="21">
        <v>76</v>
      </c>
      <c r="AA14" s="21">
        <v>73</v>
      </c>
      <c r="AB14" s="21">
        <v>61</v>
      </c>
      <c r="AC14" s="21">
        <v>65</v>
      </c>
      <c r="AD14" s="21">
        <v>55</v>
      </c>
      <c r="AE14" s="21">
        <v>39</v>
      </c>
      <c r="AF14" s="21">
        <v>35</v>
      </c>
      <c r="AG14" s="21">
        <v>35</v>
      </c>
      <c r="AH14" s="21">
        <v>34</v>
      </c>
      <c r="AI14" s="40"/>
      <c r="AJ14" s="40"/>
      <c r="AK14" s="40"/>
      <c r="AL14" s="59"/>
    </row>
    <row r="15" spans="4:38" ht="41.25" customHeight="1">
      <c r="D15" s="14" t="s">
        <v>2</v>
      </c>
      <c r="E15" s="39" t="s">
        <v>16</v>
      </c>
      <c r="F15" s="29"/>
      <c r="G15" s="21">
        <v>665</v>
      </c>
      <c r="H15" s="56">
        <v>559</v>
      </c>
      <c r="I15" s="21">
        <v>301</v>
      </c>
      <c r="J15" s="21">
        <v>439</v>
      </c>
      <c r="K15" s="21">
        <v>453</v>
      </c>
      <c r="L15" s="78">
        <v>450</v>
      </c>
      <c r="M15" s="21">
        <v>120</v>
      </c>
      <c r="N15" s="21">
        <v>454</v>
      </c>
      <c r="O15" s="21">
        <v>900</v>
      </c>
      <c r="P15" s="21">
        <v>455</v>
      </c>
      <c r="Q15" s="21">
        <v>181</v>
      </c>
      <c r="R15" s="21">
        <v>591</v>
      </c>
      <c r="S15" s="21">
        <v>835</v>
      </c>
      <c r="T15" s="21">
        <v>471</v>
      </c>
      <c r="U15" s="21">
        <v>558</v>
      </c>
      <c r="V15" s="21">
        <v>473</v>
      </c>
      <c r="W15" s="21">
        <v>438</v>
      </c>
      <c r="X15" s="21">
        <v>435</v>
      </c>
      <c r="Y15" s="78">
        <v>198</v>
      </c>
      <c r="Z15" s="21">
        <v>265</v>
      </c>
      <c r="AA15" s="21">
        <v>59</v>
      </c>
      <c r="AB15" s="78">
        <v>680</v>
      </c>
      <c r="AC15" s="21">
        <v>406</v>
      </c>
      <c r="AD15" s="21">
        <v>465</v>
      </c>
      <c r="AE15" s="21">
        <v>175</v>
      </c>
      <c r="AF15" s="21">
        <v>184</v>
      </c>
      <c r="AG15" s="21">
        <v>155</v>
      </c>
      <c r="AH15" s="21">
        <v>37</v>
      </c>
      <c r="AI15" s="40"/>
      <c r="AJ15" s="40"/>
      <c r="AK15" s="40"/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G15+SUM('R3-01（入力用）'!AF15:AK15)</f>
        <v>3484</v>
      </c>
      <c r="H16" s="19">
        <f>SUM(G15:H15)+SUM('R3-01（入力用）'!AG15:AK15)</f>
        <v>3512</v>
      </c>
      <c r="I16" s="19">
        <f>SUM(G15:I15)+SUM('R3-01（入力用）'!AH15:AK15)</f>
        <v>3393</v>
      </c>
      <c r="J16" s="19">
        <f>SUM(G15:J15)+SUM('R3-01（入力用）'!AI15:AK15)</f>
        <v>3446</v>
      </c>
      <c r="K16" s="19">
        <f>SUM(G15:K15)+SUM('R3-01（入力用）'!AJ15:AK15)</f>
        <v>3560</v>
      </c>
      <c r="L16" s="19">
        <f>SUM(G15:L15)+'R3-01（入力用）'!AK15</f>
        <v>3473</v>
      </c>
      <c r="M16" s="19">
        <f>SUM(G15:M15)</f>
        <v>2987</v>
      </c>
      <c r="N16" s="19">
        <f t="shared" ref="N16:AK16" si="0">SUM(H15:N15)</f>
        <v>2776</v>
      </c>
      <c r="O16" s="19">
        <f t="shared" si="0"/>
        <v>3117</v>
      </c>
      <c r="P16" s="19">
        <f t="shared" si="0"/>
        <v>3271</v>
      </c>
      <c r="Q16" s="19">
        <f t="shared" si="0"/>
        <v>3013</v>
      </c>
      <c r="R16" s="19">
        <f t="shared" si="0"/>
        <v>3151</v>
      </c>
      <c r="S16" s="19">
        <f t="shared" si="0"/>
        <v>3536</v>
      </c>
      <c r="T16" s="19">
        <f t="shared" si="0"/>
        <v>3887</v>
      </c>
      <c r="U16" s="19">
        <f t="shared" si="0"/>
        <v>3991</v>
      </c>
      <c r="V16" s="19">
        <f t="shared" si="0"/>
        <v>3564</v>
      </c>
      <c r="W16" s="19">
        <f t="shared" si="0"/>
        <v>3547</v>
      </c>
      <c r="X16" s="19">
        <f t="shared" si="0"/>
        <v>3801</v>
      </c>
      <c r="Y16" s="19">
        <f t="shared" si="0"/>
        <v>3408</v>
      </c>
      <c r="Z16" s="19">
        <f t="shared" si="0"/>
        <v>2838</v>
      </c>
      <c r="AA16" s="19">
        <f t="shared" si="0"/>
        <v>2426</v>
      </c>
      <c r="AB16" s="19">
        <f t="shared" si="0"/>
        <v>2548</v>
      </c>
      <c r="AC16" s="19">
        <f t="shared" si="0"/>
        <v>2481</v>
      </c>
      <c r="AD16" s="19">
        <f t="shared" si="0"/>
        <v>2508</v>
      </c>
      <c r="AE16" s="19">
        <f t="shared" si="0"/>
        <v>2248</v>
      </c>
      <c r="AF16" s="19">
        <f t="shared" si="0"/>
        <v>2234</v>
      </c>
      <c r="AG16" s="19">
        <f t="shared" si="0"/>
        <v>2124</v>
      </c>
      <c r="AH16" s="19">
        <f t="shared" si="0"/>
        <v>2102</v>
      </c>
      <c r="AI16" s="19">
        <f t="shared" si="0"/>
        <v>1422</v>
      </c>
      <c r="AJ16" s="19">
        <f t="shared" si="0"/>
        <v>1016</v>
      </c>
      <c r="AK16" s="19">
        <f t="shared" si="0"/>
        <v>551</v>
      </c>
    </row>
    <row r="17" spans="2:40" ht="41.25" customHeight="1">
      <c r="D17" s="14" t="s">
        <v>3</v>
      </c>
      <c r="E17" s="39" t="s">
        <v>16</v>
      </c>
      <c r="F17" s="29"/>
      <c r="G17" s="78">
        <v>4</v>
      </c>
      <c r="H17" s="56">
        <v>3</v>
      </c>
      <c r="I17" s="21">
        <v>4</v>
      </c>
      <c r="J17" s="21">
        <v>8</v>
      </c>
      <c r="K17" s="21">
        <v>5</v>
      </c>
      <c r="L17" s="21">
        <v>2</v>
      </c>
      <c r="M17" s="21">
        <v>4</v>
      </c>
      <c r="N17" s="21">
        <v>11</v>
      </c>
      <c r="O17" s="21">
        <v>9</v>
      </c>
      <c r="P17" s="21">
        <v>4</v>
      </c>
      <c r="Q17" s="21">
        <v>16</v>
      </c>
      <c r="R17" s="21">
        <v>10</v>
      </c>
      <c r="S17" s="21">
        <v>7</v>
      </c>
      <c r="T17" s="21">
        <v>4</v>
      </c>
      <c r="U17" s="21">
        <v>10</v>
      </c>
      <c r="V17" s="21">
        <v>3</v>
      </c>
      <c r="W17" s="21">
        <v>3</v>
      </c>
      <c r="X17" s="21">
        <v>1</v>
      </c>
      <c r="Y17" s="21">
        <v>2</v>
      </c>
      <c r="Z17" s="21">
        <v>1</v>
      </c>
      <c r="AA17" s="21">
        <v>0</v>
      </c>
      <c r="AB17" s="21">
        <v>8</v>
      </c>
      <c r="AC17" s="21">
        <v>4</v>
      </c>
      <c r="AD17" s="21">
        <v>1</v>
      </c>
      <c r="AE17" s="21">
        <v>0</v>
      </c>
      <c r="AF17" s="21">
        <v>1</v>
      </c>
      <c r="AG17" s="21">
        <v>2</v>
      </c>
      <c r="AH17" s="21">
        <v>0</v>
      </c>
      <c r="AI17" s="40"/>
      <c r="AJ17" s="40"/>
      <c r="AK17" s="40"/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G17+SUM('R3-01（入力用）'!AF17:AK17)</f>
        <v>78</v>
      </c>
      <c r="H18" s="19">
        <f>SUM(G17:H17)+SUM('R3-01（入力用）'!AG17:AK17)</f>
        <v>74</v>
      </c>
      <c r="I18" s="19">
        <f>SUM(G17:I17)+SUM('R3-01（入力用）'!AH17:AK17)</f>
        <v>64</v>
      </c>
      <c r="J18" s="19">
        <f>SUM(G17:J17)+SUM('R3-01（入力用）'!AI17:AK17)</f>
        <v>59</v>
      </c>
      <c r="K18" s="19">
        <f>SUM(G17:K17)+SUM('R3-01（入力用）'!AJ17:AK17)</f>
        <v>49</v>
      </c>
      <c r="L18" s="19">
        <f>SUM(G17:L17)+'R3-01（入力用）'!AK17</f>
        <v>36</v>
      </c>
      <c r="M18" s="19">
        <f>SUM(G17:M17)</f>
        <v>30</v>
      </c>
      <c r="N18" s="19">
        <f t="shared" ref="N18:AK18" si="1">SUM(H17:N17)</f>
        <v>37</v>
      </c>
      <c r="O18" s="19">
        <f t="shared" si="1"/>
        <v>43</v>
      </c>
      <c r="P18" s="19">
        <f t="shared" si="1"/>
        <v>43</v>
      </c>
      <c r="Q18" s="19">
        <f t="shared" si="1"/>
        <v>51</v>
      </c>
      <c r="R18" s="19">
        <f t="shared" si="1"/>
        <v>56</v>
      </c>
      <c r="S18" s="19">
        <f t="shared" si="1"/>
        <v>61</v>
      </c>
      <c r="T18" s="19">
        <f t="shared" si="1"/>
        <v>61</v>
      </c>
      <c r="U18" s="19">
        <f t="shared" si="1"/>
        <v>60</v>
      </c>
      <c r="V18" s="19">
        <f t="shared" si="1"/>
        <v>54</v>
      </c>
      <c r="W18" s="19">
        <f t="shared" si="1"/>
        <v>53</v>
      </c>
      <c r="X18" s="19">
        <f t="shared" si="1"/>
        <v>38</v>
      </c>
      <c r="Y18" s="19">
        <f t="shared" si="1"/>
        <v>30</v>
      </c>
      <c r="Z18" s="19">
        <f t="shared" si="1"/>
        <v>24</v>
      </c>
      <c r="AA18" s="19">
        <f t="shared" si="1"/>
        <v>20</v>
      </c>
      <c r="AB18" s="19">
        <f t="shared" si="1"/>
        <v>18</v>
      </c>
      <c r="AC18" s="19">
        <f t="shared" si="1"/>
        <v>19</v>
      </c>
      <c r="AD18" s="19">
        <f t="shared" si="1"/>
        <v>17</v>
      </c>
      <c r="AE18" s="19">
        <f t="shared" si="1"/>
        <v>16</v>
      </c>
      <c r="AF18" s="19">
        <f t="shared" si="1"/>
        <v>15</v>
      </c>
      <c r="AG18" s="19">
        <f t="shared" si="1"/>
        <v>16</v>
      </c>
      <c r="AH18" s="19">
        <f t="shared" si="1"/>
        <v>16</v>
      </c>
      <c r="AI18" s="19">
        <f t="shared" si="1"/>
        <v>8</v>
      </c>
      <c r="AJ18" s="19">
        <f t="shared" si="1"/>
        <v>4</v>
      </c>
      <c r="AK18" s="19">
        <f t="shared" si="1"/>
        <v>3</v>
      </c>
    </row>
    <row r="19" spans="2:40" ht="41.25" customHeight="1">
      <c r="D19" s="15" t="s">
        <v>4</v>
      </c>
      <c r="E19" s="39" t="s">
        <v>16</v>
      </c>
      <c r="F19" s="29"/>
      <c r="G19" s="21">
        <v>10</v>
      </c>
      <c r="H19" s="56">
        <v>5</v>
      </c>
      <c r="I19" s="21">
        <v>3</v>
      </c>
      <c r="J19" s="21">
        <v>3</v>
      </c>
      <c r="K19" s="21">
        <v>9</v>
      </c>
      <c r="L19" s="21">
        <v>4</v>
      </c>
      <c r="M19" s="21">
        <v>3</v>
      </c>
      <c r="N19" s="21">
        <v>6</v>
      </c>
      <c r="O19" s="21">
        <v>10</v>
      </c>
      <c r="P19" s="21">
        <v>10</v>
      </c>
      <c r="Q19" s="21">
        <v>4</v>
      </c>
      <c r="R19" s="21">
        <v>16</v>
      </c>
      <c r="S19" s="21">
        <v>11</v>
      </c>
      <c r="T19" s="21">
        <v>8</v>
      </c>
      <c r="U19" s="21">
        <v>2</v>
      </c>
      <c r="V19" s="21">
        <v>12</v>
      </c>
      <c r="W19" s="21">
        <v>1</v>
      </c>
      <c r="X19" s="21">
        <v>3</v>
      </c>
      <c r="Y19" s="21">
        <v>1</v>
      </c>
      <c r="Z19" s="21">
        <v>1</v>
      </c>
      <c r="AA19" s="21">
        <v>1</v>
      </c>
      <c r="AB19" s="21">
        <v>2</v>
      </c>
      <c r="AC19" s="21">
        <v>7</v>
      </c>
      <c r="AD19" s="21">
        <v>4</v>
      </c>
      <c r="AE19" s="21">
        <v>0</v>
      </c>
      <c r="AF19" s="21">
        <v>0</v>
      </c>
      <c r="AG19" s="21">
        <v>3</v>
      </c>
      <c r="AH19" s="21">
        <v>0</v>
      </c>
      <c r="AI19" s="40"/>
      <c r="AJ19" s="40"/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G19+SUM('R3-01（入力用）'!AF19:AK19)</f>
        <v>89</v>
      </c>
      <c r="H20" s="20">
        <f>SUM(G19:H19)+SUM('R3-01（入力用）'!AG19:AK19)</f>
        <v>81</v>
      </c>
      <c r="I20" s="20">
        <f>SUM(G19:I19)+SUM('R3-01（入力用）'!AH19:AK19)</f>
        <v>74</v>
      </c>
      <c r="J20" s="20">
        <f>SUM(G19:J19)+SUM('R3-01（入力用）'!AI19:AK19)</f>
        <v>64</v>
      </c>
      <c r="K20" s="20">
        <f>SUM(G19:K19)+SUM('R3-01（入力用）'!AJ19:AK19)</f>
        <v>54</v>
      </c>
      <c r="L20" s="20">
        <f>SUM(G19:L19)+'R3-01（入力用）'!AK19</f>
        <v>47</v>
      </c>
      <c r="M20" s="20">
        <f>SUM(G19:M19)</f>
        <v>37</v>
      </c>
      <c r="N20" s="20">
        <f t="shared" ref="N20:AK20" si="2">SUM(H19:N19)</f>
        <v>33</v>
      </c>
      <c r="O20" s="20">
        <f t="shared" si="2"/>
        <v>38</v>
      </c>
      <c r="P20" s="20">
        <f t="shared" si="2"/>
        <v>45</v>
      </c>
      <c r="Q20" s="20">
        <f t="shared" si="2"/>
        <v>46</v>
      </c>
      <c r="R20" s="20">
        <f t="shared" si="2"/>
        <v>53</v>
      </c>
      <c r="S20" s="20">
        <f t="shared" si="2"/>
        <v>60</v>
      </c>
      <c r="T20" s="20">
        <f t="shared" si="2"/>
        <v>65</v>
      </c>
      <c r="U20" s="20">
        <f t="shared" si="2"/>
        <v>61</v>
      </c>
      <c r="V20" s="20">
        <f t="shared" si="2"/>
        <v>63</v>
      </c>
      <c r="W20" s="20">
        <f t="shared" si="2"/>
        <v>54</v>
      </c>
      <c r="X20" s="20">
        <f t="shared" si="2"/>
        <v>53</v>
      </c>
      <c r="Y20" s="20">
        <f t="shared" si="2"/>
        <v>38</v>
      </c>
      <c r="Z20" s="20">
        <f t="shared" si="2"/>
        <v>28</v>
      </c>
      <c r="AA20" s="20">
        <f t="shared" si="2"/>
        <v>21</v>
      </c>
      <c r="AB20" s="20">
        <f t="shared" si="2"/>
        <v>21</v>
      </c>
      <c r="AC20" s="20">
        <f t="shared" si="2"/>
        <v>16</v>
      </c>
      <c r="AD20" s="20">
        <f t="shared" si="2"/>
        <v>19</v>
      </c>
      <c r="AE20" s="20">
        <f t="shared" si="2"/>
        <v>16</v>
      </c>
      <c r="AF20" s="20">
        <f t="shared" si="2"/>
        <v>15</v>
      </c>
      <c r="AG20" s="20">
        <f t="shared" si="2"/>
        <v>17</v>
      </c>
      <c r="AH20" s="20">
        <f t="shared" si="2"/>
        <v>16</v>
      </c>
      <c r="AI20" s="20">
        <f t="shared" si="2"/>
        <v>14</v>
      </c>
      <c r="AJ20" s="20">
        <f t="shared" si="2"/>
        <v>7</v>
      </c>
      <c r="AK20" s="20">
        <f t="shared" si="2"/>
        <v>3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89</v>
      </c>
      <c r="H21" s="20">
        <f t="shared" ref="H21:AK21" si="3">H20</f>
        <v>81</v>
      </c>
      <c r="I21" s="20">
        <f t="shared" si="3"/>
        <v>74</v>
      </c>
      <c r="J21" s="20">
        <f t="shared" si="3"/>
        <v>64</v>
      </c>
      <c r="K21" s="20">
        <f t="shared" si="3"/>
        <v>54</v>
      </c>
      <c r="L21" s="20">
        <f t="shared" si="3"/>
        <v>47</v>
      </c>
      <c r="M21" s="20">
        <f t="shared" si="3"/>
        <v>37</v>
      </c>
      <c r="N21" s="20">
        <f t="shared" si="3"/>
        <v>33</v>
      </c>
      <c r="O21" s="20">
        <f t="shared" si="3"/>
        <v>38</v>
      </c>
      <c r="P21" s="20">
        <f t="shared" si="3"/>
        <v>45</v>
      </c>
      <c r="Q21" s="20">
        <f t="shared" si="3"/>
        <v>46</v>
      </c>
      <c r="R21" s="20">
        <f t="shared" si="3"/>
        <v>53</v>
      </c>
      <c r="S21" s="20">
        <f t="shared" si="3"/>
        <v>60</v>
      </c>
      <c r="T21" s="20">
        <f t="shared" si="3"/>
        <v>65</v>
      </c>
      <c r="U21" s="20">
        <f t="shared" si="3"/>
        <v>61</v>
      </c>
      <c r="V21" s="20">
        <f t="shared" si="3"/>
        <v>63</v>
      </c>
      <c r="W21" s="20">
        <f t="shared" si="3"/>
        <v>54</v>
      </c>
      <c r="X21" s="20">
        <f t="shared" si="3"/>
        <v>53</v>
      </c>
      <c r="Y21" s="20">
        <f t="shared" si="3"/>
        <v>38</v>
      </c>
      <c r="Z21" s="20">
        <f t="shared" si="3"/>
        <v>28</v>
      </c>
      <c r="AA21" s="20">
        <f t="shared" si="3"/>
        <v>21</v>
      </c>
      <c r="AB21" s="20">
        <f t="shared" si="3"/>
        <v>21</v>
      </c>
      <c r="AC21" s="20">
        <f t="shared" si="3"/>
        <v>16</v>
      </c>
      <c r="AD21" s="20">
        <f t="shared" si="3"/>
        <v>19</v>
      </c>
      <c r="AE21" s="20">
        <f t="shared" si="3"/>
        <v>16</v>
      </c>
      <c r="AF21" s="20">
        <f t="shared" si="3"/>
        <v>15</v>
      </c>
      <c r="AG21" s="20">
        <f t="shared" si="3"/>
        <v>17</v>
      </c>
      <c r="AH21" s="20">
        <f t="shared" si="3"/>
        <v>16</v>
      </c>
      <c r="AI21" s="20">
        <f t="shared" si="3"/>
        <v>14</v>
      </c>
      <c r="AJ21" s="20">
        <f t="shared" si="3"/>
        <v>7</v>
      </c>
      <c r="AK21" s="20">
        <f t="shared" si="3"/>
        <v>3</v>
      </c>
    </row>
    <row r="22" spans="2:40" ht="41.25" customHeight="1">
      <c r="D22" s="14" t="s">
        <v>6</v>
      </c>
      <c r="E22" s="2"/>
      <c r="F22" s="1" t="s">
        <v>49</v>
      </c>
      <c r="G22" s="20">
        <f>'R3-01（入力用）'!AE20</f>
        <v>156</v>
      </c>
      <c r="H22" s="20">
        <f>'R3-01（入力用）'!AF20</f>
        <v>155</v>
      </c>
      <c r="I22" s="20">
        <f>'R3-01（入力用）'!AG20</f>
        <v>106</v>
      </c>
      <c r="J22" s="20">
        <f>'R3-01（入力用）'!AH20</f>
        <v>96</v>
      </c>
      <c r="K22" s="20">
        <f>'R3-01（入力用）'!AI20</f>
        <v>101</v>
      </c>
      <c r="L22" s="20">
        <f>'R3-01（入力用）'!AJ20</f>
        <v>85</v>
      </c>
      <c r="M22" s="20">
        <f>'R3-01（入力用）'!AK20</f>
        <v>93</v>
      </c>
      <c r="N22" s="20">
        <f>G21</f>
        <v>89</v>
      </c>
      <c r="O22" s="20">
        <f t="shared" ref="O22:AK22" si="4">H21</f>
        <v>81</v>
      </c>
      <c r="P22" s="20">
        <f t="shared" si="4"/>
        <v>74</v>
      </c>
      <c r="Q22" s="20">
        <f t="shared" si="4"/>
        <v>64</v>
      </c>
      <c r="R22" s="20">
        <f t="shared" si="4"/>
        <v>54</v>
      </c>
      <c r="S22" s="20">
        <f t="shared" si="4"/>
        <v>47</v>
      </c>
      <c r="T22" s="20">
        <f t="shared" si="4"/>
        <v>37</v>
      </c>
      <c r="U22" s="20">
        <f t="shared" si="4"/>
        <v>33</v>
      </c>
      <c r="V22" s="20">
        <f t="shared" si="4"/>
        <v>38</v>
      </c>
      <c r="W22" s="20">
        <f t="shared" si="4"/>
        <v>45</v>
      </c>
      <c r="X22" s="20">
        <f t="shared" si="4"/>
        <v>46</v>
      </c>
      <c r="Y22" s="20">
        <f t="shared" si="4"/>
        <v>53</v>
      </c>
      <c r="Z22" s="20">
        <f t="shared" si="4"/>
        <v>60</v>
      </c>
      <c r="AA22" s="20">
        <f t="shared" si="4"/>
        <v>65</v>
      </c>
      <c r="AB22" s="20">
        <f t="shared" si="4"/>
        <v>61</v>
      </c>
      <c r="AC22" s="20">
        <f t="shared" si="4"/>
        <v>63</v>
      </c>
      <c r="AD22" s="20">
        <f t="shared" si="4"/>
        <v>54</v>
      </c>
      <c r="AE22" s="20">
        <f t="shared" si="4"/>
        <v>53</v>
      </c>
      <c r="AF22" s="20">
        <f t="shared" si="4"/>
        <v>38</v>
      </c>
      <c r="AG22" s="20">
        <f t="shared" si="4"/>
        <v>28</v>
      </c>
      <c r="AH22" s="20">
        <f t="shared" si="4"/>
        <v>21</v>
      </c>
      <c r="AI22" s="20">
        <f t="shared" si="4"/>
        <v>21</v>
      </c>
      <c r="AJ22" s="20">
        <f t="shared" si="4"/>
        <v>16</v>
      </c>
      <c r="AK22" s="20">
        <f t="shared" si="4"/>
        <v>19</v>
      </c>
    </row>
    <row r="23" spans="2:40" ht="41.25" customHeight="1">
      <c r="D23" s="14" t="s">
        <v>7</v>
      </c>
      <c r="E23" s="39" t="s">
        <v>16</v>
      </c>
      <c r="F23" s="29"/>
      <c r="G23" s="21">
        <v>1</v>
      </c>
      <c r="H23" s="56">
        <v>1</v>
      </c>
      <c r="I23" s="21">
        <v>1</v>
      </c>
      <c r="J23" s="21">
        <v>0</v>
      </c>
      <c r="K23" s="78">
        <v>3</v>
      </c>
      <c r="L23" s="78">
        <v>3</v>
      </c>
      <c r="M23" s="78">
        <v>1</v>
      </c>
      <c r="N23" s="78">
        <v>4</v>
      </c>
      <c r="O23" s="78">
        <v>2</v>
      </c>
      <c r="P23" s="21">
        <v>0</v>
      </c>
      <c r="Q23" s="21">
        <v>1</v>
      </c>
      <c r="R23" s="78">
        <v>0</v>
      </c>
      <c r="S23" s="78">
        <v>5</v>
      </c>
      <c r="T23" s="21">
        <v>4</v>
      </c>
      <c r="U23" s="21">
        <v>0</v>
      </c>
      <c r="V23" s="21">
        <v>2</v>
      </c>
      <c r="W23" s="78">
        <v>0</v>
      </c>
      <c r="X23" s="21">
        <v>1</v>
      </c>
      <c r="Y23" s="21">
        <v>0</v>
      </c>
      <c r="Z23" s="21">
        <v>0</v>
      </c>
      <c r="AA23" s="21">
        <v>1</v>
      </c>
      <c r="AB23" s="21">
        <v>2</v>
      </c>
      <c r="AC23" s="21">
        <v>1</v>
      </c>
      <c r="AD23" s="78">
        <v>0</v>
      </c>
      <c r="AE23" s="21">
        <v>0</v>
      </c>
      <c r="AF23" s="21">
        <v>0</v>
      </c>
      <c r="AG23" s="21">
        <v>1</v>
      </c>
      <c r="AH23" s="21">
        <v>0</v>
      </c>
      <c r="AI23" s="40"/>
      <c r="AJ23" s="40"/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G23+SUM('R3-01（入力用）'!AF23:AK23)</f>
        <v>23</v>
      </c>
      <c r="H24" s="21">
        <f>SUM(G23:H23)+SUM('R3-01（入力用）'!AG23:AK23)</f>
        <v>22</v>
      </c>
      <c r="I24" s="21">
        <f>SUM(G23:I23)+SUM('R3-01（入力用）'!AH23:AK23)</f>
        <v>17</v>
      </c>
      <c r="J24" s="21">
        <f>SUM(G23:J23)+SUM('R3-01（入力用）'!AI23:AK23)</f>
        <v>15</v>
      </c>
      <c r="K24" s="21">
        <f>SUM(G23:K23)+SUM('R3-01（入力用）'!AJ23:AK23)</f>
        <v>13</v>
      </c>
      <c r="L24" s="21">
        <f>SUM(G23:L23)+'R3-01（入力用）'!AK23</f>
        <v>13</v>
      </c>
      <c r="M24" s="21">
        <f>SUM(G23:M23)</f>
        <v>10</v>
      </c>
      <c r="N24" s="21">
        <f t="shared" ref="N24:AK24" si="5">SUM(H23:N23)</f>
        <v>13</v>
      </c>
      <c r="O24" s="21">
        <f t="shared" si="5"/>
        <v>14</v>
      </c>
      <c r="P24" s="21">
        <f t="shared" si="5"/>
        <v>13</v>
      </c>
      <c r="Q24" s="21">
        <f t="shared" si="5"/>
        <v>14</v>
      </c>
      <c r="R24" s="21">
        <f t="shared" si="5"/>
        <v>11</v>
      </c>
      <c r="S24" s="21">
        <f t="shared" si="5"/>
        <v>13</v>
      </c>
      <c r="T24" s="21">
        <f t="shared" si="5"/>
        <v>16</v>
      </c>
      <c r="U24" s="21">
        <f t="shared" si="5"/>
        <v>12</v>
      </c>
      <c r="V24" s="21">
        <f t="shared" si="5"/>
        <v>12</v>
      </c>
      <c r="W24" s="21">
        <f t="shared" si="5"/>
        <v>12</v>
      </c>
      <c r="X24" s="21">
        <f t="shared" si="5"/>
        <v>12</v>
      </c>
      <c r="Y24" s="21">
        <f t="shared" si="5"/>
        <v>12</v>
      </c>
      <c r="Z24" s="21">
        <f t="shared" si="5"/>
        <v>7</v>
      </c>
      <c r="AA24" s="21">
        <f t="shared" si="5"/>
        <v>4</v>
      </c>
      <c r="AB24" s="21">
        <f t="shared" si="5"/>
        <v>6</v>
      </c>
      <c r="AC24" s="21">
        <f t="shared" si="5"/>
        <v>5</v>
      </c>
      <c r="AD24" s="21">
        <f t="shared" si="5"/>
        <v>5</v>
      </c>
      <c r="AE24" s="21">
        <f t="shared" si="5"/>
        <v>4</v>
      </c>
      <c r="AF24" s="21">
        <f t="shared" si="5"/>
        <v>4</v>
      </c>
      <c r="AG24" s="21">
        <f t="shared" si="5"/>
        <v>5</v>
      </c>
      <c r="AH24" s="21">
        <f t="shared" si="5"/>
        <v>4</v>
      </c>
      <c r="AI24" s="21">
        <f t="shared" si="5"/>
        <v>2</v>
      </c>
      <c r="AJ24" s="21">
        <f t="shared" si="5"/>
        <v>1</v>
      </c>
      <c r="AK24" s="21">
        <f t="shared" si="5"/>
        <v>1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44228</v>
      </c>
      <c r="H26" s="26">
        <f t="shared" ref="H26:AK27" si="6">H6</f>
        <v>44229</v>
      </c>
      <c r="I26" s="26">
        <f t="shared" si="6"/>
        <v>44230</v>
      </c>
      <c r="J26" s="26">
        <f t="shared" si="6"/>
        <v>44231</v>
      </c>
      <c r="K26" s="26">
        <f t="shared" si="6"/>
        <v>44232</v>
      </c>
      <c r="L26" s="26">
        <f t="shared" si="6"/>
        <v>44233</v>
      </c>
      <c r="M26" s="26">
        <f t="shared" si="6"/>
        <v>44234</v>
      </c>
      <c r="N26" s="26">
        <f t="shared" si="6"/>
        <v>44235</v>
      </c>
      <c r="O26" s="26">
        <f t="shared" si="6"/>
        <v>44236</v>
      </c>
      <c r="P26" s="26">
        <f t="shared" si="6"/>
        <v>44237</v>
      </c>
      <c r="Q26" s="26">
        <f t="shared" si="6"/>
        <v>44238</v>
      </c>
      <c r="R26" s="26">
        <f t="shared" si="6"/>
        <v>44239</v>
      </c>
      <c r="S26" s="26">
        <f t="shared" si="6"/>
        <v>44240</v>
      </c>
      <c r="T26" s="26">
        <f t="shared" si="6"/>
        <v>44241</v>
      </c>
      <c r="U26" s="26">
        <f t="shared" si="6"/>
        <v>44242</v>
      </c>
      <c r="V26" s="26">
        <f t="shared" si="6"/>
        <v>44243</v>
      </c>
      <c r="W26" s="26">
        <f t="shared" si="6"/>
        <v>44244</v>
      </c>
      <c r="X26" s="26">
        <f t="shared" si="6"/>
        <v>44245</v>
      </c>
      <c r="Y26" s="26">
        <f t="shared" si="6"/>
        <v>44246</v>
      </c>
      <c r="Z26" s="26">
        <f t="shared" si="6"/>
        <v>44247</v>
      </c>
      <c r="AA26" s="26">
        <f t="shared" si="6"/>
        <v>44248</v>
      </c>
      <c r="AB26" s="26">
        <f t="shared" si="6"/>
        <v>44249</v>
      </c>
      <c r="AC26" s="26">
        <f t="shared" si="6"/>
        <v>44250</v>
      </c>
      <c r="AD26" s="26">
        <f t="shared" si="6"/>
        <v>44251</v>
      </c>
      <c r="AE26" s="26">
        <f t="shared" si="6"/>
        <v>44252</v>
      </c>
      <c r="AF26" s="26">
        <f t="shared" si="6"/>
        <v>44253</v>
      </c>
      <c r="AG26" s="26">
        <f t="shared" si="6"/>
        <v>44254</v>
      </c>
      <c r="AH26" s="26">
        <f t="shared" si="6"/>
        <v>44255</v>
      </c>
      <c r="AI26" s="26">
        <f t="shared" si="6"/>
        <v>0</v>
      </c>
      <c r="AJ26" s="26">
        <f t="shared" si="6"/>
        <v>0</v>
      </c>
      <c r="AK26" s="26">
        <f t="shared" si="6"/>
        <v>0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月</v>
      </c>
      <c r="H27" s="27" t="str">
        <f t="shared" si="6"/>
        <v>火</v>
      </c>
      <c r="I27" s="27" t="str">
        <f t="shared" si="6"/>
        <v>水</v>
      </c>
      <c r="J27" s="27" t="str">
        <f t="shared" si="6"/>
        <v>木</v>
      </c>
      <c r="K27" s="27" t="str">
        <f t="shared" si="6"/>
        <v>金</v>
      </c>
      <c r="L27" s="27" t="str">
        <f t="shared" si="6"/>
        <v>土</v>
      </c>
      <c r="M27" s="27" t="str">
        <f t="shared" si="6"/>
        <v>日</v>
      </c>
      <c r="N27" s="27" t="str">
        <f t="shared" si="6"/>
        <v>月</v>
      </c>
      <c r="O27" s="27" t="str">
        <f t="shared" si="6"/>
        <v>火</v>
      </c>
      <c r="P27" s="27" t="str">
        <f t="shared" si="6"/>
        <v>水</v>
      </c>
      <c r="Q27" s="27" t="str">
        <f t="shared" si="6"/>
        <v>木</v>
      </c>
      <c r="R27" s="27" t="str">
        <f t="shared" si="6"/>
        <v>金</v>
      </c>
      <c r="S27" s="27" t="str">
        <f t="shared" si="6"/>
        <v>土</v>
      </c>
      <c r="T27" s="27" t="str">
        <f t="shared" si="6"/>
        <v>日</v>
      </c>
      <c r="U27" s="27" t="str">
        <f t="shared" si="6"/>
        <v>月</v>
      </c>
      <c r="V27" s="27" t="str">
        <f t="shared" si="6"/>
        <v>火</v>
      </c>
      <c r="W27" s="27" t="str">
        <f t="shared" si="6"/>
        <v>水</v>
      </c>
      <c r="X27" s="27" t="str">
        <f t="shared" si="6"/>
        <v>木</v>
      </c>
      <c r="Y27" s="27" t="str">
        <f t="shared" si="6"/>
        <v>金</v>
      </c>
      <c r="Z27" s="27" t="str">
        <f t="shared" si="6"/>
        <v>土</v>
      </c>
      <c r="AA27" s="27" t="str">
        <f t="shared" si="6"/>
        <v>日</v>
      </c>
      <c r="AB27" s="27" t="str">
        <f t="shared" si="6"/>
        <v>月</v>
      </c>
      <c r="AC27" s="27" t="str">
        <f t="shared" si="6"/>
        <v>火</v>
      </c>
      <c r="AD27" s="27" t="str">
        <f t="shared" si="6"/>
        <v>水</v>
      </c>
      <c r="AE27" s="27" t="str">
        <f t="shared" si="6"/>
        <v>木</v>
      </c>
      <c r="AF27" s="27" t="str">
        <f t="shared" si="6"/>
        <v>金</v>
      </c>
      <c r="AG27" s="27" t="str">
        <f t="shared" si="6"/>
        <v>土</v>
      </c>
      <c r="AH27" s="27" t="str">
        <f t="shared" si="6"/>
        <v>日</v>
      </c>
      <c r="AI27" s="27">
        <f t="shared" si="6"/>
        <v>0</v>
      </c>
      <c r="AJ27" s="27">
        <f t="shared" si="6"/>
        <v>0</v>
      </c>
      <c r="AK27" s="27">
        <f t="shared" si="6"/>
        <v>0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G12/G8</f>
        <v>0.33043478260869563</v>
      </c>
      <c r="H28" s="22">
        <f t="shared" ref="H28:AK28" si="7">H12/H8</f>
        <v>0.28695652173913044</v>
      </c>
      <c r="I28" s="22">
        <f t="shared" si="7"/>
        <v>0.24715909090909091</v>
      </c>
      <c r="J28" s="22">
        <f t="shared" si="7"/>
        <v>0.21875</v>
      </c>
      <c r="K28" s="22">
        <f t="shared" si="7"/>
        <v>0.21022727272727273</v>
      </c>
      <c r="L28" s="22">
        <f t="shared" si="7"/>
        <v>0.20170454545454544</v>
      </c>
      <c r="M28" s="22">
        <f t="shared" si="7"/>
        <v>0.19602272727272727</v>
      </c>
      <c r="N28" s="22">
        <f t="shared" si="7"/>
        <v>0.16526610644257703</v>
      </c>
      <c r="O28" s="22">
        <f t="shared" si="7"/>
        <v>0.17366946778711484</v>
      </c>
      <c r="P28" s="22">
        <f t="shared" si="7"/>
        <v>0.17086834733893558</v>
      </c>
      <c r="Q28" s="22">
        <f t="shared" si="7"/>
        <v>0.16806722689075632</v>
      </c>
      <c r="R28" s="22">
        <f t="shared" si="7"/>
        <v>0.16526610644257703</v>
      </c>
      <c r="S28" s="22">
        <f t="shared" si="7"/>
        <v>0.16806722689075632</v>
      </c>
      <c r="T28" s="22">
        <f t="shared" si="7"/>
        <v>0.17927170868347339</v>
      </c>
      <c r="U28" s="22">
        <f t="shared" si="7"/>
        <v>0.17366946778711484</v>
      </c>
      <c r="V28" s="22">
        <f t="shared" si="7"/>
        <v>0.17079889807162535</v>
      </c>
      <c r="W28" s="22">
        <f t="shared" si="7"/>
        <v>0.17079889807162535</v>
      </c>
      <c r="X28" s="22">
        <f t="shared" si="7"/>
        <v>0.17355371900826447</v>
      </c>
      <c r="Y28" s="22">
        <f t="shared" si="7"/>
        <v>0.14666666666666667</v>
      </c>
      <c r="Z28" s="22">
        <f t="shared" si="7"/>
        <v>0.152</v>
      </c>
      <c r="AA28" s="22">
        <f t="shared" si="7"/>
        <v>0.152</v>
      </c>
      <c r="AB28" s="22">
        <f t="shared" si="7"/>
        <v>0.13066666666666665</v>
      </c>
      <c r="AC28" s="22">
        <f t="shared" si="7"/>
        <v>0.14666666666666667</v>
      </c>
      <c r="AD28" s="22">
        <f t="shared" si="7"/>
        <v>0.128</v>
      </c>
      <c r="AE28" s="22">
        <f t="shared" si="7"/>
        <v>9.6000000000000002E-2</v>
      </c>
      <c r="AF28" s="22">
        <f t="shared" si="7"/>
        <v>8.533333333333333E-2</v>
      </c>
      <c r="AG28" s="22">
        <f t="shared" si="7"/>
        <v>0.08</v>
      </c>
      <c r="AH28" s="22">
        <f t="shared" si="7"/>
        <v>7.7333333333333337E-2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G12/G9</f>
        <v>0.33043478260869563</v>
      </c>
      <c r="H29" s="22">
        <f t="shared" ref="H29:AK30" si="8">H12/H9</f>
        <v>0.28695652173913044</v>
      </c>
      <c r="I29" s="22">
        <f t="shared" si="8"/>
        <v>0.24715909090909091</v>
      </c>
      <c r="J29" s="22">
        <f t="shared" si="8"/>
        <v>0.21875</v>
      </c>
      <c r="K29" s="22">
        <f t="shared" si="8"/>
        <v>0.21022727272727273</v>
      </c>
      <c r="L29" s="22">
        <f t="shared" si="8"/>
        <v>0.20170454545454544</v>
      </c>
      <c r="M29" s="22">
        <f t="shared" si="8"/>
        <v>0.19602272727272727</v>
      </c>
      <c r="N29" s="22">
        <f t="shared" si="8"/>
        <v>0.16526610644257703</v>
      </c>
      <c r="O29" s="22">
        <f t="shared" si="8"/>
        <v>0.17366946778711484</v>
      </c>
      <c r="P29" s="22">
        <f t="shared" si="8"/>
        <v>0.17086834733893558</v>
      </c>
      <c r="Q29" s="22">
        <f t="shared" si="8"/>
        <v>0.16806722689075632</v>
      </c>
      <c r="R29" s="22">
        <f t="shared" si="8"/>
        <v>0.16526610644257703</v>
      </c>
      <c r="S29" s="22">
        <f t="shared" si="8"/>
        <v>0.16806722689075632</v>
      </c>
      <c r="T29" s="22">
        <f t="shared" si="8"/>
        <v>0.17927170868347339</v>
      </c>
      <c r="U29" s="22">
        <f t="shared" si="8"/>
        <v>0.17366946778711484</v>
      </c>
      <c r="V29" s="22">
        <f t="shared" si="8"/>
        <v>0.17079889807162535</v>
      </c>
      <c r="W29" s="22">
        <f t="shared" si="8"/>
        <v>0.17079889807162535</v>
      </c>
      <c r="X29" s="22">
        <f t="shared" si="8"/>
        <v>0.17355371900826447</v>
      </c>
      <c r="Y29" s="22">
        <f t="shared" si="8"/>
        <v>0.14666666666666667</v>
      </c>
      <c r="Z29" s="22">
        <f t="shared" si="8"/>
        <v>0.152</v>
      </c>
      <c r="AA29" s="22">
        <f t="shared" si="8"/>
        <v>0.152</v>
      </c>
      <c r="AB29" s="22">
        <f t="shared" si="8"/>
        <v>0.13066666666666665</v>
      </c>
      <c r="AC29" s="22">
        <f t="shared" si="8"/>
        <v>0.14666666666666667</v>
      </c>
      <c r="AD29" s="22">
        <f t="shared" si="8"/>
        <v>0.128</v>
      </c>
      <c r="AE29" s="22">
        <f t="shared" si="8"/>
        <v>9.6000000000000002E-2</v>
      </c>
      <c r="AF29" s="22">
        <f t="shared" si="8"/>
        <v>8.533333333333333E-2</v>
      </c>
      <c r="AG29" s="22">
        <f t="shared" si="8"/>
        <v>0.08</v>
      </c>
      <c r="AH29" s="22">
        <f t="shared" si="8"/>
        <v>7.7333333333333337E-2</v>
      </c>
      <c r="AI29" s="22" t="e">
        <f t="shared" si="8"/>
        <v>#DIV/0!</v>
      </c>
      <c r="AJ29" s="22" t="e">
        <f t="shared" si="8"/>
        <v>#DIV/0!</v>
      </c>
      <c r="AK29" s="22" t="e">
        <f t="shared" si="8"/>
        <v>#DIV/0!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G13/G10</f>
        <v>7.8947368421052627E-2</v>
      </c>
      <c r="H30" s="22">
        <f t="shared" si="8"/>
        <v>5.2631578947368418E-2</v>
      </c>
      <c r="I30" s="22">
        <f t="shared" si="8"/>
        <v>2.6315789473684209E-2</v>
      </c>
      <c r="J30" s="22">
        <f t="shared" si="8"/>
        <v>5.2631578947368418E-2</v>
      </c>
      <c r="K30" s="22">
        <f t="shared" si="8"/>
        <v>7.8947368421052627E-2</v>
      </c>
      <c r="L30" s="22">
        <f t="shared" si="8"/>
        <v>7.8947368421052627E-2</v>
      </c>
      <c r="M30" s="22">
        <f t="shared" si="8"/>
        <v>7.8947368421052627E-2</v>
      </c>
      <c r="N30" s="22">
        <f t="shared" si="8"/>
        <v>7.8947368421052627E-2</v>
      </c>
      <c r="O30" s="22">
        <f t="shared" si="8"/>
        <v>7.8947368421052627E-2</v>
      </c>
      <c r="P30" s="22">
        <f t="shared" si="8"/>
        <v>7.8947368421052627E-2</v>
      </c>
      <c r="Q30" s="22">
        <f t="shared" si="8"/>
        <v>0.13157894736842105</v>
      </c>
      <c r="R30" s="22">
        <f t="shared" si="8"/>
        <v>0.13157894736842105</v>
      </c>
      <c r="S30" s="22">
        <f t="shared" si="8"/>
        <v>0.13157894736842105</v>
      </c>
      <c r="T30" s="22">
        <f t="shared" si="8"/>
        <v>0.13157894736842105</v>
      </c>
      <c r="U30" s="22">
        <f t="shared" si="8"/>
        <v>0.13157894736842105</v>
      </c>
      <c r="V30" s="22">
        <f t="shared" si="8"/>
        <v>0.1</v>
      </c>
      <c r="W30" s="22">
        <f t="shared" si="8"/>
        <v>0.1</v>
      </c>
      <c r="X30" s="22">
        <f t="shared" si="8"/>
        <v>0.1</v>
      </c>
      <c r="Y30" s="22">
        <f t="shared" si="8"/>
        <v>9.5238095238095233E-2</v>
      </c>
      <c r="Z30" s="22">
        <f t="shared" si="8"/>
        <v>0.11904761904761904</v>
      </c>
      <c r="AA30" s="22">
        <f t="shared" si="8"/>
        <v>0.11904761904761904</v>
      </c>
      <c r="AB30" s="22">
        <f t="shared" si="8"/>
        <v>7.1428571428571425E-2</v>
      </c>
      <c r="AC30" s="22">
        <f t="shared" si="8"/>
        <v>7.1428571428571425E-2</v>
      </c>
      <c r="AD30" s="22">
        <f t="shared" si="8"/>
        <v>4.7619047619047616E-2</v>
      </c>
      <c r="AE30" s="22">
        <f t="shared" si="8"/>
        <v>4.7619047619047616E-2</v>
      </c>
      <c r="AF30" s="22">
        <f t="shared" si="8"/>
        <v>4.7619047619047616E-2</v>
      </c>
      <c r="AG30" s="22">
        <f t="shared" si="8"/>
        <v>4.7619047619047616E-2</v>
      </c>
      <c r="AH30" s="22">
        <f t="shared" si="8"/>
        <v>4.7619047619047616E-2</v>
      </c>
      <c r="AI30" s="22">
        <f t="shared" si="8"/>
        <v>0</v>
      </c>
      <c r="AJ30" s="22">
        <f t="shared" si="8"/>
        <v>0</v>
      </c>
      <c r="AK30" s="22">
        <f t="shared" si="8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G13/G11</f>
        <v>7.8947368421052627E-2</v>
      </c>
      <c r="H31" s="22">
        <f t="shared" ref="H31:AK31" si="9">H13/H11</f>
        <v>5.2631578947368418E-2</v>
      </c>
      <c r="I31" s="22">
        <f t="shared" si="9"/>
        <v>2.6315789473684209E-2</v>
      </c>
      <c r="J31" s="22">
        <f t="shared" si="9"/>
        <v>5.2631578947368418E-2</v>
      </c>
      <c r="K31" s="22">
        <f t="shared" si="9"/>
        <v>7.8947368421052627E-2</v>
      </c>
      <c r="L31" s="22">
        <f t="shared" si="9"/>
        <v>7.8947368421052627E-2</v>
      </c>
      <c r="M31" s="22">
        <f t="shared" si="9"/>
        <v>7.8947368421052627E-2</v>
      </c>
      <c r="N31" s="22">
        <f t="shared" si="9"/>
        <v>7.8947368421052627E-2</v>
      </c>
      <c r="O31" s="22">
        <f t="shared" si="9"/>
        <v>7.8947368421052627E-2</v>
      </c>
      <c r="P31" s="22">
        <f t="shared" si="9"/>
        <v>7.8947368421052627E-2</v>
      </c>
      <c r="Q31" s="22">
        <f t="shared" si="9"/>
        <v>0.13157894736842105</v>
      </c>
      <c r="R31" s="22">
        <f t="shared" si="9"/>
        <v>0.13157894736842105</v>
      </c>
      <c r="S31" s="22">
        <f t="shared" si="9"/>
        <v>0.13157894736842105</v>
      </c>
      <c r="T31" s="22">
        <f t="shared" si="9"/>
        <v>0.13157894736842105</v>
      </c>
      <c r="U31" s="22">
        <f t="shared" si="9"/>
        <v>0.13157894736842105</v>
      </c>
      <c r="V31" s="22">
        <f t="shared" si="9"/>
        <v>0.1</v>
      </c>
      <c r="W31" s="22">
        <f t="shared" si="9"/>
        <v>0.1</v>
      </c>
      <c r="X31" s="22">
        <f t="shared" si="9"/>
        <v>0.1</v>
      </c>
      <c r="Y31" s="22">
        <f t="shared" si="9"/>
        <v>9.5238095238095233E-2</v>
      </c>
      <c r="Z31" s="22">
        <f t="shared" si="9"/>
        <v>0.11904761904761904</v>
      </c>
      <c r="AA31" s="22">
        <f t="shared" si="9"/>
        <v>0.11904761904761904</v>
      </c>
      <c r="AB31" s="22">
        <f t="shared" si="9"/>
        <v>7.1428571428571425E-2</v>
      </c>
      <c r="AC31" s="22">
        <f t="shared" si="9"/>
        <v>7.1428571428571425E-2</v>
      </c>
      <c r="AD31" s="22">
        <f t="shared" si="9"/>
        <v>4.7619047619047616E-2</v>
      </c>
      <c r="AE31" s="22">
        <f t="shared" si="9"/>
        <v>4.7619047619047616E-2</v>
      </c>
      <c r="AF31" s="22">
        <f t="shared" si="9"/>
        <v>4.7619047619047616E-2</v>
      </c>
      <c r="AG31" s="22">
        <f t="shared" si="9"/>
        <v>4.7619047619047616E-2</v>
      </c>
      <c r="AH31" s="22">
        <f t="shared" si="9"/>
        <v>4.7619047619047616E-2</v>
      </c>
      <c r="AI31" s="22" t="e">
        <f t="shared" si="9"/>
        <v>#DIV/0!</v>
      </c>
      <c r="AJ31" s="22" t="e">
        <f t="shared" si="9"/>
        <v>#DIV/0!</v>
      </c>
      <c r="AK31" s="22" t="e">
        <f t="shared" si="9"/>
        <v>#DIV/0!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G14*100000/1601711</f>
        <v>10.613650028001306</v>
      </c>
      <c r="H32" s="23">
        <f>H14*100000/1601711</f>
        <v>9.4898517897423442</v>
      </c>
      <c r="I32" s="23">
        <f t="shared" ref="I32:AK32" si="10">I14*100000/1601711</f>
        <v>8.3660535514833825</v>
      </c>
      <c r="J32" s="23">
        <f t="shared" si="10"/>
        <v>7.5544214905185765</v>
      </c>
      <c r="K32" s="23">
        <f t="shared" si="10"/>
        <v>6.930089135930265</v>
      </c>
      <c r="L32" s="23">
        <f t="shared" si="10"/>
        <v>6.3681900168007832</v>
      </c>
      <c r="M32" s="23">
        <f t="shared" si="10"/>
        <v>6.0560238395066275</v>
      </c>
      <c r="N32" s="23">
        <f t="shared" si="10"/>
        <v>5.1819585430829909</v>
      </c>
      <c r="O32" s="23">
        <f t="shared" si="10"/>
        <v>5.2443917785418215</v>
      </c>
      <c r="P32" s="23">
        <f t="shared" si="10"/>
        <v>4.9322256012476657</v>
      </c>
      <c r="Q32" s="23">
        <f t="shared" si="10"/>
        <v>5.1195253076241594</v>
      </c>
      <c r="R32" s="23">
        <f t="shared" si="10"/>
        <v>5.2443917785418215</v>
      </c>
      <c r="S32" s="23">
        <f t="shared" si="10"/>
        <v>5.5565579558359781</v>
      </c>
      <c r="T32" s="23">
        <f t="shared" si="10"/>
        <v>5.8687241331301339</v>
      </c>
      <c r="U32" s="23">
        <f t="shared" si="10"/>
        <v>5.5565579558359781</v>
      </c>
      <c r="V32" s="23">
        <f t="shared" si="10"/>
        <v>5.7438576622124717</v>
      </c>
      <c r="W32" s="23">
        <f t="shared" si="10"/>
        <v>5.7438576622124717</v>
      </c>
      <c r="X32" s="23">
        <f t="shared" si="10"/>
        <v>5.4316914849183151</v>
      </c>
      <c r="Y32" s="23">
        <f t="shared" si="10"/>
        <v>4.8697923657888342</v>
      </c>
      <c r="Z32" s="23">
        <f t="shared" si="10"/>
        <v>4.7449258948711721</v>
      </c>
      <c r="AA32" s="23">
        <f t="shared" si="10"/>
        <v>4.5576261884946785</v>
      </c>
      <c r="AB32" s="23">
        <f t="shared" si="10"/>
        <v>3.808427362988704</v>
      </c>
      <c r="AC32" s="23">
        <f t="shared" si="10"/>
        <v>4.0581603048240291</v>
      </c>
      <c r="AD32" s="23">
        <f t="shared" si="10"/>
        <v>3.4338279502357167</v>
      </c>
      <c r="AE32" s="23">
        <f t="shared" si="10"/>
        <v>2.4348961828944171</v>
      </c>
      <c r="AF32" s="23">
        <f t="shared" si="10"/>
        <v>2.1851632410590924</v>
      </c>
      <c r="AG32" s="23">
        <f t="shared" si="10"/>
        <v>2.1851632410590924</v>
      </c>
      <c r="AH32" s="23">
        <f t="shared" si="10"/>
        <v>2.1227300056002614</v>
      </c>
      <c r="AI32" s="23">
        <f t="shared" si="10"/>
        <v>0</v>
      </c>
      <c r="AJ32" s="23">
        <f t="shared" si="10"/>
        <v>0</v>
      </c>
      <c r="AK32" s="23">
        <f t="shared" si="10"/>
        <v>0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2.2388059701492536E-2</v>
      </c>
      <c r="H33" s="22">
        <f t="shared" ref="H33:AK33" si="11">IFERROR(H18/H16,0)</f>
        <v>2.1070615034168565E-2</v>
      </c>
      <c r="I33" s="22">
        <f t="shared" si="11"/>
        <v>1.8862363689949896E-2</v>
      </c>
      <c r="J33" s="22">
        <f t="shared" si="11"/>
        <v>1.7121300058038306E-2</v>
      </c>
      <c r="K33" s="22">
        <f t="shared" si="11"/>
        <v>1.3764044943820225E-2</v>
      </c>
      <c r="L33" s="22">
        <f t="shared" si="11"/>
        <v>1.0365678088108263E-2</v>
      </c>
      <c r="M33" s="22">
        <f t="shared" si="11"/>
        <v>1.0043521928356211E-2</v>
      </c>
      <c r="N33" s="22">
        <f t="shared" si="11"/>
        <v>1.3328530259365994E-2</v>
      </c>
      <c r="O33" s="22">
        <f t="shared" si="11"/>
        <v>1.3795316008982997E-2</v>
      </c>
      <c r="P33" s="22">
        <f t="shared" si="11"/>
        <v>1.3145826964231121E-2</v>
      </c>
      <c r="Q33" s="22">
        <f t="shared" si="11"/>
        <v>1.692665117822768E-2</v>
      </c>
      <c r="R33" s="22">
        <f t="shared" si="11"/>
        <v>1.7772135829895272E-2</v>
      </c>
      <c r="S33" s="22">
        <f t="shared" si="11"/>
        <v>1.7251131221719458E-2</v>
      </c>
      <c r="T33" s="22">
        <f t="shared" si="11"/>
        <v>1.5693336763570879E-2</v>
      </c>
      <c r="U33" s="22">
        <f t="shared" si="11"/>
        <v>1.5033826108744675E-2</v>
      </c>
      <c r="V33" s="22">
        <f t="shared" si="11"/>
        <v>1.5151515151515152E-2</v>
      </c>
      <c r="W33" s="22">
        <f t="shared" si="11"/>
        <v>1.4942204680011277E-2</v>
      </c>
      <c r="X33" s="22">
        <f t="shared" si="11"/>
        <v>9.9973691133912121E-3</v>
      </c>
      <c r="Y33" s="22">
        <f t="shared" si="11"/>
        <v>8.8028169014084511E-3</v>
      </c>
      <c r="Z33" s="22">
        <f t="shared" si="11"/>
        <v>8.4566596194503175E-3</v>
      </c>
      <c r="AA33" s="22">
        <f t="shared" si="11"/>
        <v>8.2440230832646327E-3</v>
      </c>
      <c r="AB33" s="22">
        <f t="shared" si="11"/>
        <v>7.0643642072213504E-3</v>
      </c>
      <c r="AC33" s="22">
        <f t="shared" si="11"/>
        <v>7.658202337767029E-3</v>
      </c>
      <c r="AD33" s="22">
        <f t="shared" si="11"/>
        <v>6.7783094098883574E-3</v>
      </c>
      <c r="AE33" s="22">
        <f t="shared" si="11"/>
        <v>7.1174377224199285E-3</v>
      </c>
      <c r="AF33" s="22">
        <f t="shared" si="11"/>
        <v>6.7144136078782449E-3</v>
      </c>
      <c r="AG33" s="22">
        <f t="shared" si="11"/>
        <v>7.5329566854990581E-3</v>
      </c>
      <c r="AH33" s="22">
        <f t="shared" si="11"/>
        <v>7.6117982873453857E-3</v>
      </c>
      <c r="AI33" s="22">
        <f t="shared" si="11"/>
        <v>5.6258790436005627E-3</v>
      </c>
      <c r="AJ33" s="22">
        <f t="shared" si="11"/>
        <v>3.937007874015748E-3</v>
      </c>
      <c r="AK33" s="22">
        <f t="shared" si="11"/>
        <v>5.4446460980036296E-3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G20*100000/1601711</f>
        <v>5.5565579558359781</v>
      </c>
      <c r="H34" s="105">
        <f t="shared" ref="H34:AK34" si="12">H20*100000/1601711</f>
        <v>5.0570920721653279</v>
      </c>
      <c r="I34" s="105">
        <f t="shared" si="12"/>
        <v>4.62005942395351</v>
      </c>
      <c r="J34" s="105">
        <f t="shared" si="12"/>
        <v>3.9957270693651976</v>
      </c>
      <c r="K34" s="105">
        <f t="shared" si="12"/>
        <v>3.3713947147768857</v>
      </c>
      <c r="L34" s="105">
        <f t="shared" si="12"/>
        <v>2.9343620665650669</v>
      </c>
      <c r="M34" s="105">
        <f t="shared" si="12"/>
        <v>2.310029711976755</v>
      </c>
      <c r="N34" s="105">
        <f t="shared" si="12"/>
        <v>2.0602967701414299</v>
      </c>
      <c r="O34" s="105">
        <f t="shared" si="12"/>
        <v>2.3724629474355861</v>
      </c>
      <c r="P34" s="105">
        <f t="shared" si="12"/>
        <v>2.8094955956474044</v>
      </c>
      <c r="Q34" s="105">
        <f t="shared" si="12"/>
        <v>2.8719288311062359</v>
      </c>
      <c r="R34" s="105">
        <f t="shared" si="12"/>
        <v>3.3089614793180542</v>
      </c>
      <c r="S34" s="105">
        <f t="shared" si="12"/>
        <v>3.7459941275298729</v>
      </c>
      <c r="T34" s="105">
        <f t="shared" si="12"/>
        <v>4.0581603048240291</v>
      </c>
      <c r="U34" s="105">
        <f t="shared" si="12"/>
        <v>3.808427362988704</v>
      </c>
      <c r="V34" s="105">
        <f t="shared" si="12"/>
        <v>3.9332938339063666</v>
      </c>
      <c r="W34" s="105">
        <f t="shared" si="12"/>
        <v>3.3713947147768857</v>
      </c>
      <c r="X34" s="105">
        <f t="shared" si="12"/>
        <v>3.3089614793180542</v>
      </c>
      <c r="Y34" s="105">
        <f t="shared" si="12"/>
        <v>2.3724629474355861</v>
      </c>
      <c r="Z34" s="105">
        <f t="shared" si="12"/>
        <v>1.7481305928472739</v>
      </c>
      <c r="AA34" s="105">
        <f t="shared" si="12"/>
        <v>1.3110979446354554</v>
      </c>
      <c r="AB34" s="105">
        <f t="shared" si="12"/>
        <v>1.3110979446354554</v>
      </c>
      <c r="AC34" s="105">
        <f t="shared" si="12"/>
        <v>0.9989317673412994</v>
      </c>
      <c r="AD34" s="105">
        <f t="shared" si="12"/>
        <v>1.186231473717793</v>
      </c>
      <c r="AE34" s="105">
        <f t="shared" si="12"/>
        <v>0.9989317673412994</v>
      </c>
      <c r="AF34" s="105">
        <f t="shared" si="12"/>
        <v>0.93649853188246823</v>
      </c>
      <c r="AG34" s="105">
        <f t="shared" si="12"/>
        <v>1.0613650028001307</v>
      </c>
      <c r="AH34" s="105">
        <f t="shared" si="12"/>
        <v>0.9989317673412994</v>
      </c>
      <c r="AI34" s="105">
        <f t="shared" si="12"/>
        <v>0.87406529642363695</v>
      </c>
      <c r="AJ34" s="105">
        <f t="shared" si="12"/>
        <v>0.43703264821181848</v>
      </c>
      <c r="AK34" s="105">
        <f t="shared" si="12"/>
        <v>0.18729970637649362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-67</v>
      </c>
      <c r="H35" s="24">
        <f t="shared" ref="H35:AK35" si="13">H21-H22</f>
        <v>-74</v>
      </c>
      <c r="I35" s="24">
        <f t="shared" si="13"/>
        <v>-32</v>
      </c>
      <c r="J35" s="24">
        <f t="shared" si="13"/>
        <v>-32</v>
      </c>
      <c r="K35" s="24">
        <f t="shared" si="13"/>
        <v>-47</v>
      </c>
      <c r="L35" s="24">
        <f t="shared" si="13"/>
        <v>-38</v>
      </c>
      <c r="M35" s="24">
        <f t="shared" si="13"/>
        <v>-56</v>
      </c>
      <c r="N35" s="24">
        <f t="shared" si="13"/>
        <v>-56</v>
      </c>
      <c r="O35" s="24">
        <f t="shared" si="13"/>
        <v>-43</v>
      </c>
      <c r="P35" s="24">
        <f t="shared" si="13"/>
        <v>-29</v>
      </c>
      <c r="Q35" s="24">
        <f t="shared" si="13"/>
        <v>-18</v>
      </c>
      <c r="R35" s="24">
        <f t="shared" si="13"/>
        <v>-1</v>
      </c>
      <c r="S35" s="24">
        <f t="shared" si="13"/>
        <v>13</v>
      </c>
      <c r="T35" s="24">
        <f t="shared" si="13"/>
        <v>28</v>
      </c>
      <c r="U35" s="24">
        <f t="shared" si="13"/>
        <v>28</v>
      </c>
      <c r="V35" s="24">
        <f t="shared" si="13"/>
        <v>25</v>
      </c>
      <c r="W35" s="24">
        <f t="shared" si="13"/>
        <v>9</v>
      </c>
      <c r="X35" s="24">
        <f t="shared" si="13"/>
        <v>7</v>
      </c>
      <c r="Y35" s="24">
        <f t="shared" si="13"/>
        <v>-15</v>
      </c>
      <c r="Z35" s="24">
        <f t="shared" si="13"/>
        <v>-32</v>
      </c>
      <c r="AA35" s="24">
        <f t="shared" si="13"/>
        <v>-44</v>
      </c>
      <c r="AB35" s="24">
        <f t="shared" si="13"/>
        <v>-40</v>
      </c>
      <c r="AC35" s="24">
        <f t="shared" si="13"/>
        <v>-47</v>
      </c>
      <c r="AD35" s="24">
        <f t="shared" si="13"/>
        <v>-35</v>
      </c>
      <c r="AE35" s="24">
        <f t="shared" si="13"/>
        <v>-37</v>
      </c>
      <c r="AF35" s="24">
        <f t="shared" si="13"/>
        <v>-23</v>
      </c>
      <c r="AG35" s="24">
        <f t="shared" si="13"/>
        <v>-11</v>
      </c>
      <c r="AH35" s="24">
        <f t="shared" si="13"/>
        <v>-5</v>
      </c>
      <c r="AI35" s="24">
        <f t="shared" si="13"/>
        <v>-7</v>
      </c>
      <c r="AJ35" s="24">
        <f t="shared" si="13"/>
        <v>-9</v>
      </c>
      <c r="AK35" s="24">
        <f t="shared" si="13"/>
        <v>-16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G21/G22</f>
        <v>0.57051282051282048</v>
      </c>
      <c r="H36" s="124">
        <f t="shared" ref="H36:AK36" si="14">H21/H22</f>
        <v>0.52258064516129032</v>
      </c>
      <c r="I36" s="124">
        <f t="shared" si="14"/>
        <v>0.69811320754716977</v>
      </c>
      <c r="J36" s="124">
        <f t="shared" si="14"/>
        <v>0.66666666666666663</v>
      </c>
      <c r="K36" s="124">
        <f t="shared" si="14"/>
        <v>0.53465346534653468</v>
      </c>
      <c r="L36" s="124">
        <f t="shared" si="14"/>
        <v>0.55294117647058827</v>
      </c>
      <c r="M36" s="124">
        <f t="shared" si="14"/>
        <v>0.39784946236559138</v>
      </c>
      <c r="N36" s="124">
        <f t="shared" si="14"/>
        <v>0.3707865168539326</v>
      </c>
      <c r="O36" s="124">
        <f t="shared" si="14"/>
        <v>0.46913580246913578</v>
      </c>
      <c r="P36" s="124">
        <f t="shared" si="14"/>
        <v>0.60810810810810811</v>
      </c>
      <c r="Q36" s="124">
        <f t="shared" si="14"/>
        <v>0.71875</v>
      </c>
      <c r="R36" s="124">
        <f t="shared" si="14"/>
        <v>0.98148148148148151</v>
      </c>
      <c r="S36" s="124">
        <f t="shared" si="14"/>
        <v>1.2765957446808511</v>
      </c>
      <c r="T36" s="124">
        <f t="shared" si="14"/>
        <v>1.7567567567567568</v>
      </c>
      <c r="U36" s="124">
        <f t="shared" si="14"/>
        <v>1.8484848484848484</v>
      </c>
      <c r="V36" s="124">
        <f t="shared" si="14"/>
        <v>1.6578947368421053</v>
      </c>
      <c r="W36" s="124">
        <f t="shared" si="14"/>
        <v>1.2</v>
      </c>
      <c r="X36" s="124">
        <f t="shared" si="14"/>
        <v>1.1521739130434783</v>
      </c>
      <c r="Y36" s="124">
        <f t="shared" si="14"/>
        <v>0.71698113207547165</v>
      </c>
      <c r="Z36" s="124">
        <f t="shared" si="14"/>
        <v>0.46666666666666667</v>
      </c>
      <c r="AA36" s="124">
        <f t="shared" si="14"/>
        <v>0.32307692307692309</v>
      </c>
      <c r="AB36" s="124">
        <f t="shared" si="14"/>
        <v>0.34426229508196721</v>
      </c>
      <c r="AC36" s="124">
        <f t="shared" si="14"/>
        <v>0.25396825396825395</v>
      </c>
      <c r="AD36" s="124">
        <f t="shared" si="14"/>
        <v>0.35185185185185186</v>
      </c>
      <c r="AE36" s="124">
        <f t="shared" si="14"/>
        <v>0.30188679245283018</v>
      </c>
      <c r="AF36" s="124">
        <f t="shared" si="14"/>
        <v>0.39473684210526316</v>
      </c>
      <c r="AG36" s="124">
        <f t="shared" si="14"/>
        <v>0.6071428571428571</v>
      </c>
      <c r="AH36" s="124">
        <f t="shared" si="14"/>
        <v>0.76190476190476186</v>
      </c>
      <c r="AI36" s="124">
        <f t="shared" si="14"/>
        <v>0.66666666666666663</v>
      </c>
      <c r="AJ36" s="124">
        <f t="shared" si="14"/>
        <v>0.4375</v>
      </c>
      <c r="AK36" s="124">
        <f t="shared" si="14"/>
        <v>0.15789473684210525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0.25842696629213485</v>
      </c>
      <c r="H37" s="22">
        <f t="shared" ref="H37:AK37" si="15">IFERROR(H24/H20,0)</f>
        <v>0.27160493827160492</v>
      </c>
      <c r="I37" s="22">
        <f t="shared" si="15"/>
        <v>0.22972972972972974</v>
      </c>
      <c r="J37" s="22">
        <f t="shared" si="15"/>
        <v>0.234375</v>
      </c>
      <c r="K37" s="22">
        <f t="shared" si="15"/>
        <v>0.24074074074074073</v>
      </c>
      <c r="L37" s="22">
        <f t="shared" si="15"/>
        <v>0.27659574468085107</v>
      </c>
      <c r="M37" s="22">
        <f t="shared" si="15"/>
        <v>0.27027027027027029</v>
      </c>
      <c r="N37" s="22">
        <f t="shared" si="15"/>
        <v>0.39393939393939392</v>
      </c>
      <c r="O37" s="22">
        <f t="shared" si="15"/>
        <v>0.36842105263157893</v>
      </c>
      <c r="P37" s="22">
        <f t="shared" si="15"/>
        <v>0.28888888888888886</v>
      </c>
      <c r="Q37" s="22">
        <f t="shared" si="15"/>
        <v>0.30434782608695654</v>
      </c>
      <c r="R37" s="22">
        <f t="shared" si="15"/>
        <v>0.20754716981132076</v>
      </c>
      <c r="S37" s="22">
        <f t="shared" si="15"/>
        <v>0.21666666666666667</v>
      </c>
      <c r="T37" s="22">
        <f t="shared" si="15"/>
        <v>0.24615384615384617</v>
      </c>
      <c r="U37" s="22">
        <f t="shared" si="15"/>
        <v>0.19672131147540983</v>
      </c>
      <c r="V37" s="22">
        <f t="shared" si="15"/>
        <v>0.19047619047619047</v>
      </c>
      <c r="W37" s="22">
        <f t="shared" si="15"/>
        <v>0.22222222222222221</v>
      </c>
      <c r="X37" s="22">
        <f t="shared" si="15"/>
        <v>0.22641509433962265</v>
      </c>
      <c r="Y37" s="22">
        <f t="shared" si="15"/>
        <v>0.31578947368421051</v>
      </c>
      <c r="Z37" s="22">
        <f t="shared" si="15"/>
        <v>0.25</v>
      </c>
      <c r="AA37" s="22">
        <f t="shared" si="15"/>
        <v>0.19047619047619047</v>
      </c>
      <c r="AB37" s="22">
        <f t="shared" si="15"/>
        <v>0.2857142857142857</v>
      </c>
      <c r="AC37" s="22">
        <f t="shared" si="15"/>
        <v>0.3125</v>
      </c>
      <c r="AD37" s="22">
        <f t="shared" si="15"/>
        <v>0.26315789473684209</v>
      </c>
      <c r="AE37" s="22">
        <f t="shared" si="15"/>
        <v>0.25</v>
      </c>
      <c r="AF37" s="22">
        <f t="shared" si="15"/>
        <v>0.26666666666666666</v>
      </c>
      <c r="AG37" s="22">
        <f t="shared" si="15"/>
        <v>0.29411764705882354</v>
      </c>
      <c r="AH37" s="22">
        <f t="shared" si="15"/>
        <v>0.25</v>
      </c>
      <c r="AI37" s="22">
        <f t="shared" si="15"/>
        <v>0.14285714285714285</v>
      </c>
      <c r="AJ37" s="22">
        <f t="shared" si="15"/>
        <v>0.14285714285714285</v>
      </c>
      <c r="AK37" s="22">
        <f t="shared" si="15"/>
        <v>0.33333333333333331</v>
      </c>
      <c r="AM37" s="37">
        <v>0.5</v>
      </c>
      <c r="AN37" s="37">
        <v>0.5</v>
      </c>
    </row>
    <row r="38" spans="2:40" ht="59.25" customHeight="1">
      <c r="B38" s="68" t="s">
        <v>105</v>
      </c>
      <c r="C38" s="111"/>
      <c r="D38" s="17" t="s">
        <v>103</v>
      </c>
      <c r="E38" s="2" t="s">
        <v>17</v>
      </c>
      <c r="F38" s="1"/>
      <c r="G38" s="110">
        <f>G24*100000/1601711</f>
        <v>1.4359644155531179</v>
      </c>
      <c r="H38" s="110">
        <f t="shared" ref="H38:AK38" si="16">H24*100000/1601711</f>
        <v>1.3735311800942867</v>
      </c>
      <c r="I38" s="110">
        <f t="shared" si="16"/>
        <v>1.0613650028001307</v>
      </c>
      <c r="J38" s="110">
        <f t="shared" si="16"/>
        <v>0.93649853188246823</v>
      </c>
      <c r="K38" s="110">
        <f t="shared" si="16"/>
        <v>0.81163206096480578</v>
      </c>
      <c r="L38" s="110">
        <f t="shared" si="16"/>
        <v>0.81163206096480578</v>
      </c>
      <c r="M38" s="110">
        <f t="shared" si="16"/>
        <v>0.62433235458831216</v>
      </c>
      <c r="N38" s="110">
        <f t="shared" si="16"/>
        <v>0.81163206096480578</v>
      </c>
      <c r="O38" s="110">
        <f t="shared" si="16"/>
        <v>0.87406529642363695</v>
      </c>
      <c r="P38" s="110">
        <f t="shared" si="16"/>
        <v>0.81163206096480578</v>
      </c>
      <c r="Q38" s="110">
        <f t="shared" si="16"/>
        <v>0.87406529642363695</v>
      </c>
      <c r="R38" s="110">
        <f t="shared" si="16"/>
        <v>0.68676559004714333</v>
      </c>
      <c r="S38" s="110">
        <f t="shared" si="16"/>
        <v>0.81163206096480578</v>
      </c>
      <c r="T38" s="110">
        <f t="shared" si="16"/>
        <v>0.9989317673412994</v>
      </c>
      <c r="U38" s="110">
        <f t="shared" si="16"/>
        <v>0.7491988255059745</v>
      </c>
      <c r="V38" s="110">
        <f t="shared" si="16"/>
        <v>0.7491988255059745</v>
      </c>
      <c r="W38" s="110">
        <f t="shared" si="16"/>
        <v>0.7491988255059745</v>
      </c>
      <c r="X38" s="110">
        <f t="shared" si="16"/>
        <v>0.7491988255059745</v>
      </c>
      <c r="Y38" s="110">
        <f t="shared" si="16"/>
        <v>0.7491988255059745</v>
      </c>
      <c r="Z38" s="110">
        <f t="shared" si="16"/>
        <v>0.43703264821181848</v>
      </c>
      <c r="AA38" s="110">
        <f t="shared" si="16"/>
        <v>0.24973294183532485</v>
      </c>
      <c r="AB38" s="110">
        <f t="shared" si="16"/>
        <v>0.37459941275298725</v>
      </c>
      <c r="AC38" s="110">
        <f t="shared" si="16"/>
        <v>0.31216617729415608</v>
      </c>
      <c r="AD38" s="110">
        <f t="shared" si="16"/>
        <v>0.31216617729415608</v>
      </c>
      <c r="AE38" s="110">
        <f t="shared" si="16"/>
        <v>0.24973294183532485</v>
      </c>
      <c r="AF38" s="110">
        <f t="shared" si="16"/>
        <v>0.24973294183532485</v>
      </c>
      <c r="AG38" s="110">
        <f t="shared" si="16"/>
        <v>0.31216617729415608</v>
      </c>
      <c r="AH38" s="110">
        <f t="shared" si="16"/>
        <v>0.24973294183532485</v>
      </c>
      <c r="AI38" s="110">
        <f t="shared" si="16"/>
        <v>0.12486647091766243</v>
      </c>
      <c r="AJ38" s="110">
        <f t="shared" si="16"/>
        <v>6.2433235458831213E-2</v>
      </c>
      <c r="AK38" s="110">
        <f t="shared" si="16"/>
        <v>6.2433235458831213E-2</v>
      </c>
      <c r="AM38" s="37"/>
      <c r="AN38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7">IF(G35=0,"同数",IF(G35&gt;0,"増加","減少"))</f>
        <v>減少</v>
      </c>
      <c r="H40" s="102" t="str">
        <f t="shared" si="17"/>
        <v>減少</v>
      </c>
      <c r="I40" s="102" t="str">
        <f t="shared" si="17"/>
        <v>減少</v>
      </c>
      <c r="J40" s="102" t="str">
        <f t="shared" si="17"/>
        <v>減少</v>
      </c>
      <c r="K40" s="102" t="str">
        <f t="shared" si="17"/>
        <v>減少</v>
      </c>
      <c r="L40" s="102" t="str">
        <f t="shared" si="17"/>
        <v>減少</v>
      </c>
      <c r="M40" s="102" t="str">
        <f t="shared" si="17"/>
        <v>減少</v>
      </c>
      <c r="N40" s="102" t="str">
        <f t="shared" si="17"/>
        <v>減少</v>
      </c>
      <c r="O40" s="102" t="str">
        <f t="shared" si="17"/>
        <v>減少</v>
      </c>
      <c r="P40" s="102" t="str">
        <f t="shared" si="17"/>
        <v>減少</v>
      </c>
      <c r="Q40" s="102" t="str">
        <f t="shared" si="17"/>
        <v>減少</v>
      </c>
      <c r="R40" s="102" t="str">
        <f t="shared" si="17"/>
        <v>減少</v>
      </c>
      <c r="S40" s="102" t="str">
        <f t="shared" si="17"/>
        <v>増加</v>
      </c>
      <c r="T40" s="102" t="str">
        <f t="shared" si="17"/>
        <v>増加</v>
      </c>
      <c r="U40" s="102" t="str">
        <f t="shared" si="17"/>
        <v>増加</v>
      </c>
      <c r="V40" s="102" t="str">
        <f t="shared" si="17"/>
        <v>増加</v>
      </c>
      <c r="W40" s="102" t="str">
        <f t="shared" si="17"/>
        <v>増加</v>
      </c>
      <c r="X40" s="102" t="str">
        <f t="shared" si="17"/>
        <v>増加</v>
      </c>
      <c r="Y40" s="102" t="str">
        <f t="shared" si="17"/>
        <v>減少</v>
      </c>
      <c r="Z40" s="102" t="str">
        <f t="shared" si="17"/>
        <v>減少</v>
      </c>
      <c r="AA40" s="102" t="str">
        <f t="shared" si="17"/>
        <v>減少</v>
      </c>
      <c r="AB40" s="102" t="str">
        <f t="shared" si="17"/>
        <v>減少</v>
      </c>
      <c r="AC40" s="102" t="str">
        <f t="shared" si="17"/>
        <v>減少</v>
      </c>
      <c r="AD40" s="102" t="str">
        <f t="shared" si="17"/>
        <v>減少</v>
      </c>
      <c r="AE40" s="102" t="str">
        <f t="shared" si="17"/>
        <v>減少</v>
      </c>
      <c r="AF40" s="102" t="str">
        <f t="shared" si="17"/>
        <v>減少</v>
      </c>
      <c r="AG40" s="102" t="str">
        <f t="shared" si="17"/>
        <v>減少</v>
      </c>
      <c r="AH40" s="102" t="str">
        <f t="shared" si="17"/>
        <v>減少</v>
      </c>
      <c r="AI40" s="102" t="str">
        <f t="shared" si="17"/>
        <v>減少</v>
      </c>
      <c r="AJ40" s="102" t="str">
        <f t="shared" si="17"/>
        <v>減少</v>
      </c>
      <c r="AK40" s="102" t="str">
        <f t="shared" si="17"/>
        <v>減少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7:AK37">
    <cfRule type="cellIs" dxfId="763" priority="17" operator="greaterThanOrEqual">
      <formula>0.5</formula>
    </cfRule>
  </conditionalFormatting>
  <conditionalFormatting sqref="G35:AK35">
    <cfRule type="cellIs" dxfId="762" priority="16" operator="greaterThanOrEqual">
      <formula>1</formula>
    </cfRule>
  </conditionalFormatting>
  <conditionalFormatting sqref="G34:AK34">
    <cfRule type="cellIs" dxfId="761" priority="14" operator="greaterThanOrEqual">
      <formula>25</formula>
    </cfRule>
    <cfRule type="cellIs" dxfId="760" priority="15" operator="greaterThanOrEqual">
      <formula>15</formula>
    </cfRule>
  </conditionalFormatting>
  <conditionalFormatting sqref="G33:AK33">
    <cfRule type="cellIs" dxfId="759" priority="13" operator="greaterThanOrEqual">
      <formula>0.1</formula>
    </cfRule>
  </conditionalFormatting>
  <conditionalFormatting sqref="G32:AK32">
    <cfRule type="cellIs" dxfId="758" priority="11" operator="greaterThanOrEqual">
      <formula>25</formula>
    </cfRule>
    <cfRule type="cellIs" dxfId="757" priority="12" operator="greaterThanOrEqual">
      <formula>15</formula>
    </cfRule>
  </conditionalFormatting>
  <conditionalFormatting sqref="G31:AK31">
    <cfRule type="cellIs" dxfId="756" priority="10" operator="greaterThanOrEqual">
      <formula>0.25</formula>
    </cfRule>
  </conditionalFormatting>
  <conditionalFormatting sqref="G30:AK30">
    <cfRule type="cellIs" dxfId="755" priority="8" operator="greaterThanOrEqual">
      <formula>0.5</formula>
    </cfRule>
    <cfRule type="cellIs" dxfId="754" priority="9" operator="greaterThanOrEqual">
      <formula>0.2</formula>
    </cfRule>
  </conditionalFormatting>
  <conditionalFormatting sqref="G29:AK29">
    <cfRule type="cellIs" dxfId="753" priority="7" operator="greaterThanOrEqual">
      <formula>0.25</formula>
    </cfRule>
  </conditionalFormatting>
  <conditionalFormatting sqref="G28:AK28">
    <cfRule type="cellIs" dxfId="752" priority="5" operator="greaterThanOrEqual">
      <formula>0.5</formula>
    </cfRule>
    <cfRule type="cellIs" dxfId="751" priority="6" operator="greaterThanOrEqual">
      <formula>0.2</formula>
    </cfRule>
  </conditionalFormatting>
  <conditionalFormatting sqref="G38:AK38">
    <cfRule type="cellIs" dxfId="750" priority="3" operator="greaterThanOrEqual">
      <formula>7.5</formula>
    </cfRule>
  </conditionalFormatting>
  <conditionalFormatting sqref="G38:AK38">
    <cfRule type="cellIs" dxfId="749" priority="4" operator="greaterThanOrEqual">
      <formula>12.5</formula>
    </cfRule>
  </conditionalFormatting>
  <conditionalFormatting sqref="G36:AK36">
    <cfRule type="cellIs" dxfId="748" priority="1" operator="greaterThan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cellComments="asDisplayed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4:AN40"/>
  <sheetViews>
    <sheetView view="pageBreakPreview" topLeftCell="B4" zoomScale="80" zoomScaleNormal="100" zoomScaleSheetLayoutView="80" workbookViewId="0">
      <pane xSplit="5" ySplit="4" topLeftCell="Y20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93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44256</v>
      </c>
      <c r="H6" s="26">
        <v>44257</v>
      </c>
      <c r="I6" s="26">
        <v>44258</v>
      </c>
      <c r="J6" s="26">
        <v>44259</v>
      </c>
      <c r="K6" s="26">
        <v>44260</v>
      </c>
      <c r="L6" s="26">
        <v>44261</v>
      </c>
      <c r="M6" s="26">
        <v>44262</v>
      </c>
      <c r="N6" s="26">
        <v>44263</v>
      </c>
      <c r="O6" s="26">
        <v>44264</v>
      </c>
      <c r="P6" s="26">
        <v>44265</v>
      </c>
      <c r="Q6" s="26">
        <v>44266</v>
      </c>
      <c r="R6" s="26">
        <v>44267</v>
      </c>
      <c r="S6" s="26">
        <v>44268</v>
      </c>
      <c r="T6" s="26">
        <v>44269</v>
      </c>
      <c r="U6" s="26">
        <v>44270</v>
      </c>
      <c r="V6" s="26">
        <v>44271</v>
      </c>
      <c r="W6" s="26">
        <v>44272</v>
      </c>
      <c r="X6" s="26">
        <v>44273</v>
      </c>
      <c r="Y6" s="26">
        <v>44274</v>
      </c>
      <c r="Z6" s="26">
        <v>44275</v>
      </c>
      <c r="AA6" s="26">
        <v>44276</v>
      </c>
      <c r="AB6" s="26">
        <v>44277</v>
      </c>
      <c r="AC6" s="26">
        <v>44278</v>
      </c>
      <c r="AD6" s="26">
        <v>44279</v>
      </c>
      <c r="AE6" s="26">
        <v>44280</v>
      </c>
      <c r="AF6" s="26">
        <v>44281</v>
      </c>
      <c r="AG6" s="26">
        <v>44282</v>
      </c>
      <c r="AH6" s="26">
        <v>44283</v>
      </c>
      <c r="AI6" s="26">
        <v>44284</v>
      </c>
      <c r="AJ6" s="26">
        <v>44285</v>
      </c>
      <c r="AK6" s="26">
        <v>44286</v>
      </c>
    </row>
    <row r="7" spans="4:38" ht="30" customHeight="1">
      <c r="D7" s="6"/>
      <c r="E7" s="7"/>
      <c r="F7" s="8"/>
      <c r="G7" s="27" t="s">
        <v>92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 t="s">
        <v>28</v>
      </c>
      <c r="AJ7" s="27" t="s">
        <v>29</v>
      </c>
      <c r="AK7" s="27" t="s">
        <v>30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375</v>
      </c>
      <c r="H8" s="19">
        <v>375</v>
      </c>
      <c r="I8" s="19">
        <v>375</v>
      </c>
      <c r="J8" s="19">
        <v>375</v>
      </c>
      <c r="K8" s="19">
        <v>375</v>
      </c>
      <c r="L8" s="19">
        <v>375</v>
      </c>
      <c r="M8" s="19">
        <v>375</v>
      </c>
      <c r="N8" s="19">
        <v>375</v>
      </c>
      <c r="O8" s="19">
        <v>375</v>
      </c>
      <c r="P8" s="19">
        <v>375</v>
      </c>
      <c r="Q8" s="19">
        <v>375</v>
      </c>
      <c r="R8" s="19">
        <v>375</v>
      </c>
      <c r="S8" s="19">
        <v>375</v>
      </c>
      <c r="T8" s="19">
        <v>375</v>
      </c>
      <c r="U8" s="19">
        <v>375</v>
      </c>
      <c r="V8" s="19">
        <v>375</v>
      </c>
      <c r="W8" s="19">
        <v>375</v>
      </c>
      <c r="X8" s="19">
        <v>375</v>
      </c>
      <c r="Y8" s="19">
        <v>375</v>
      </c>
      <c r="Z8" s="19">
        <v>375</v>
      </c>
      <c r="AA8" s="19">
        <v>375</v>
      </c>
      <c r="AB8" s="19">
        <v>375</v>
      </c>
      <c r="AC8" s="19">
        <v>375</v>
      </c>
      <c r="AD8" s="19">
        <v>375</v>
      </c>
      <c r="AE8" s="19">
        <v>375</v>
      </c>
      <c r="AF8" s="19">
        <v>375</v>
      </c>
      <c r="AG8" s="19">
        <v>375</v>
      </c>
      <c r="AH8" s="19">
        <v>375</v>
      </c>
      <c r="AI8" s="19">
        <v>375</v>
      </c>
      <c r="AJ8" s="74">
        <v>376</v>
      </c>
      <c r="AK8" s="19">
        <v>376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375</v>
      </c>
      <c r="H9" s="21">
        <v>375</v>
      </c>
      <c r="I9" s="21">
        <v>375</v>
      </c>
      <c r="J9" s="21">
        <v>375</v>
      </c>
      <c r="K9" s="21">
        <v>375</v>
      </c>
      <c r="L9" s="21">
        <v>375</v>
      </c>
      <c r="M9" s="21">
        <v>375</v>
      </c>
      <c r="N9" s="21">
        <v>375</v>
      </c>
      <c r="O9" s="21">
        <v>375</v>
      </c>
      <c r="P9" s="21">
        <v>375</v>
      </c>
      <c r="Q9" s="21">
        <v>375</v>
      </c>
      <c r="R9" s="21">
        <v>375</v>
      </c>
      <c r="S9" s="21">
        <v>375</v>
      </c>
      <c r="T9" s="21">
        <v>375</v>
      </c>
      <c r="U9" s="21">
        <v>375</v>
      </c>
      <c r="V9" s="21">
        <v>375</v>
      </c>
      <c r="W9" s="21">
        <v>375</v>
      </c>
      <c r="X9" s="21">
        <v>375</v>
      </c>
      <c r="Y9" s="21">
        <v>375</v>
      </c>
      <c r="Z9" s="21">
        <v>375</v>
      </c>
      <c r="AA9" s="21">
        <v>375</v>
      </c>
      <c r="AB9" s="21">
        <v>375</v>
      </c>
      <c r="AC9" s="21">
        <v>375</v>
      </c>
      <c r="AD9" s="21">
        <v>375</v>
      </c>
      <c r="AE9" s="21">
        <v>375</v>
      </c>
      <c r="AF9" s="21">
        <v>375</v>
      </c>
      <c r="AG9" s="21">
        <v>375</v>
      </c>
      <c r="AH9" s="21">
        <v>375</v>
      </c>
      <c r="AI9" s="21">
        <v>375</v>
      </c>
      <c r="AJ9" s="77">
        <v>376</v>
      </c>
      <c r="AK9" s="21">
        <v>376</v>
      </c>
    </row>
    <row r="10" spans="4:38" ht="41.25" customHeight="1">
      <c r="D10" s="14" t="s">
        <v>45</v>
      </c>
      <c r="E10" s="2"/>
      <c r="F10" s="1" t="s">
        <v>47</v>
      </c>
      <c r="G10" s="19">
        <v>42</v>
      </c>
      <c r="H10" s="19">
        <v>42</v>
      </c>
      <c r="I10" s="19">
        <v>42</v>
      </c>
      <c r="J10" s="21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>
        <v>42</v>
      </c>
    </row>
    <row r="11" spans="4:38" ht="41.25" customHeight="1">
      <c r="D11" s="14" t="s">
        <v>46</v>
      </c>
      <c r="E11" s="2"/>
      <c r="F11" s="1" t="s">
        <v>48</v>
      </c>
      <c r="G11" s="21">
        <v>42</v>
      </c>
      <c r="H11" s="21">
        <v>42</v>
      </c>
      <c r="I11" s="21">
        <v>42</v>
      </c>
      <c r="J11" s="21">
        <v>42</v>
      </c>
      <c r="K11" s="21">
        <v>42</v>
      </c>
      <c r="L11" s="21">
        <v>42</v>
      </c>
      <c r="M11" s="21">
        <v>42</v>
      </c>
      <c r="N11" s="21">
        <v>42</v>
      </c>
      <c r="O11" s="21">
        <v>42</v>
      </c>
      <c r="P11" s="21">
        <v>42</v>
      </c>
      <c r="Q11" s="21">
        <v>42</v>
      </c>
      <c r="R11" s="21">
        <v>42</v>
      </c>
      <c r="S11" s="21">
        <v>42</v>
      </c>
      <c r="T11" s="21">
        <v>42</v>
      </c>
      <c r="U11" s="21">
        <v>42</v>
      </c>
      <c r="V11" s="21">
        <v>42</v>
      </c>
      <c r="W11" s="21">
        <v>42</v>
      </c>
      <c r="X11" s="21">
        <v>42</v>
      </c>
      <c r="Y11" s="21">
        <v>42</v>
      </c>
      <c r="Z11" s="21">
        <v>42</v>
      </c>
      <c r="AA11" s="21">
        <v>42</v>
      </c>
      <c r="AB11" s="21">
        <v>42</v>
      </c>
      <c r="AC11" s="21">
        <v>42</v>
      </c>
      <c r="AD11" s="21">
        <v>42</v>
      </c>
      <c r="AE11" s="21">
        <v>42</v>
      </c>
      <c r="AF11" s="21">
        <v>42</v>
      </c>
      <c r="AG11" s="21">
        <v>42</v>
      </c>
      <c r="AH11" s="21">
        <v>42</v>
      </c>
      <c r="AI11" s="21">
        <v>42</v>
      </c>
      <c r="AJ11" s="21">
        <v>42</v>
      </c>
      <c r="AK11" s="21">
        <v>42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27</v>
      </c>
      <c r="H12" s="21">
        <v>22</v>
      </c>
      <c r="I12" s="21">
        <v>20</v>
      </c>
      <c r="J12" s="21">
        <v>19</v>
      </c>
      <c r="K12" s="21">
        <v>14</v>
      </c>
      <c r="L12" s="21">
        <v>14</v>
      </c>
      <c r="M12" s="21">
        <v>14</v>
      </c>
      <c r="N12" s="21">
        <v>13</v>
      </c>
      <c r="O12" s="21">
        <v>12</v>
      </c>
      <c r="P12" s="21">
        <v>11</v>
      </c>
      <c r="Q12" s="21">
        <v>10</v>
      </c>
      <c r="R12" s="21">
        <v>9</v>
      </c>
      <c r="S12" s="21">
        <v>9</v>
      </c>
      <c r="T12" s="21">
        <v>10</v>
      </c>
      <c r="U12" s="21">
        <v>8</v>
      </c>
      <c r="V12" s="21">
        <v>7</v>
      </c>
      <c r="W12" s="21">
        <v>7</v>
      </c>
      <c r="X12" s="21">
        <v>8</v>
      </c>
      <c r="Y12" s="21">
        <v>8</v>
      </c>
      <c r="Z12" s="21">
        <v>10</v>
      </c>
      <c r="AA12" s="21">
        <v>14</v>
      </c>
      <c r="AB12" s="21">
        <v>15</v>
      </c>
      <c r="AC12" s="21">
        <v>15</v>
      </c>
      <c r="AD12" s="21">
        <v>15</v>
      </c>
      <c r="AE12" s="21">
        <v>17</v>
      </c>
      <c r="AF12" s="21">
        <v>17</v>
      </c>
      <c r="AG12" s="21">
        <v>18</v>
      </c>
      <c r="AH12" s="21">
        <v>22</v>
      </c>
      <c r="AI12" s="21">
        <v>22</v>
      </c>
      <c r="AJ12" s="21">
        <v>25</v>
      </c>
      <c r="AK12" s="21">
        <v>28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2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2</v>
      </c>
      <c r="O13" s="21">
        <v>2</v>
      </c>
      <c r="P13" s="21">
        <v>2</v>
      </c>
      <c r="Q13" s="21">
        <v>1</v>
      </c>
      <c r="R13" s="21">
        <v>1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32</v>
      </c>
      <c r="H14" s="21">
        <v>27</v>
      </c>
      <c r="I14" s="21">
        <v>24</v>
      </c>
      <c r="J14" s="21">
        <v>21</v>
      </c>
      <c r="K14" s="21">
        <v>16</v>
      </c>
      <c r="L14" s="21">
        <v>16</v>
      </c>
      <c r="M14" s="21">
        <v>16</v>
      </c>
      <c r="N14" s="21">
        <v>13</v>
      </c>
      <c r="O14" s="21">
        <v>12</v>
      </c>
      <c r="P14" s="21">
        <v>11</v>
      </c>
      <c r="Q14" s="21">
        <v>10</v>
      </c>
      <c r="R14" s="21">
        <v>9</v>
      </c>
      <c r="S14" s="21">
        <v>9</v>
      </c>
      <c r="T14" s="21">
        <v>10</v>
      </c>
      <c r="U14" s="21">
        <v>8</v>
      </c>
      <c r="V14" s="21">
        <v>7</v>
      </c>
      <c r="W14" s="21">
        <v>7</v>
      </c>
      <c r="X14" s="21">
        <v>8</v>
      </c>
      <c r="Y14" s="21">
        <v>8</v>
      </c>
      <c r="Z14" s="21">
        <v>10</v>
      </c>
      <c r="AA14" s="21">
        <v>14</v>
      </c>
      <c r="AB14" s="21">
        <v>15</v>
      </c>
      <c r="AC14" s="21">
        <v>15</v>
      </c>
      <c r="AD14" s="21">
        <v>16</v>
      </c>
      <c r="AE14" s="21">
        <v>17</v>
      </c>
      <c r="AF14" s="21">
        <v>27</v>
      </c>
      <c r="AG14" s="21">
        <v>37</v>
      </c>
      <c r="AH14" s="21">
        <v>48</v>
      </c>
      <c r="AI14" s="21">
        <v>46</v>
      </c>
      <c r="AJ14" s="21">
        <v>51</v>
      </c>
      <c r="AK14" s="21">
        <v>55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354</v>
      </c>
      <c r="H15" s="21">
        <v>166</v>
      </c>
      <c r="I15" s="21">
        <v>162</v>
      </c>
      <c r="J15" s="21">
        <v>124</v>
      </c>
      <c r="K15" s="21">
        <v>156</v>
      </c>
      <c r="L15" s="21">
        <v>125</v>
      </c>
      <c r="M15" s="21">
        <v>25</v>
      </c>
      <c r="N15" s="21">
        <v>336</v>
      </c>
      <c r="O15" s="21">
        <v>148</v>
      </c>
      <c r="P15" s="21">
        <v>132</v>
      </c>
      <c r="Q15" s="56">
        <v>128</v>
      </c>
      <c r="R15" s="21">
        <v>142</v>
      </c>
      <c r="S15" s="21">
        <v>92</v>
      </c>
      <c r="T15" s="21">
        <v>30</v>
      </c>
      <c r="U15" s="21">
        <v>303</v>
      </c>
      <c r="V15" s="21">
        <v>147</v>
      </c>
      <c r="W15" s="21">
        <v>193</v>
      </c>
      <c r="X15" s="21">
        <v>131</v>
      </c>
      <c r="Y15" s="21">
        <v>184</v>
      </c>
      <c r="Z15" s="21">
        <v>146</v>
      </c>
      <c r="AA15" s="21">
        <v>42</v>
      </c>
      <c r="AB15" s="21">
        <v>333</v>
      </c>
      <c r="AC15" s="21">
        <v>187</v>
      </c>
      <c r="AD15" s="21">
        <v>249</v>
      </c>
      <c r="AE15" s="21">
        <v>181</v>
      </c>
      <c r="AF15" s="21">
        <v>306</v>
      </c>
      <c r="AG15" s="21">
        <v>242</v>
      </c>
      <c r="AH15" s="21">
        <v>267</v>
      </c>
      <c r="AI15" s="21">
        <v>335</v>
      </c>
      <c r="AJ15" s="21">
        <v>260</v>
      </c>
      <c r="AK15" s="21">
        <v>328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G15+SUM('R3-02（入力用）'!AC15:AH15)</f>
        <v>1776</v>
      </c>
      <c r="H16" s="19">
        <f>SUM(G15:H15)+SUM('R3-02（入力用）'!AD15:AH15)</f>
        <v>1536</v>
      </c>
      <c r="I16" s="19">
        <f>SUM(G15:I15)+SUM('R3-02（入力用）'!AE15:AH15)</f>
        <v>1233</v>
      </c>
      <c r="J16" s="19">
        <f>SUM(G15:J15)+SUM('R3-02（入力用）'!AF15:AH15)</f>
        <v>1182</v>
      </c>
      <c r="K16" s="19">
        <f>SUM(G15:K15)+SUM('R3-02（入力用）'!AG15:AH15)</f>
        <v>1154</v>
      </c>
      <c r="L16" s="19">
        <f>SUM(G15:L15)+'R3-02（入力用）'!AH15</f>
        <v>1124</v>
      </c>
      <c r="M16" s="19">
        <f>SUM(G15:M15)</f>
        <v>1112</v>
      </c>
      <c r="N16" s="19">
        <f t="shared" ref="N16:AK16" si="0">SUM(H15:N15)</f>
        <v>1094</v>
      </c>
      <c r="O16" s="19">
        <f t="shared" si="0"/>
        <v>1076</v>
      </c>
      <c r="P16" s="19">
        <f t="shared" si="0"/>
        <v>1046</v>
      </c>
      <c r="Q16" s="19">
        <f t="shared" si="0"/>
        <v>1050</v>
      </c>
      <c r="R16" s="19">
        <f t="shared" si="0"/>
        <v>1036</v>
      </c>
      <c r="S16" s="19">
        <f t="shared" si="0"/>
        <v>1003</v>
      </c>
      <c r="T16" s="19">
        <f t="shared" si="0"/>
        <v>1008</v>
      </c>
      <c r="U16" s="19">
        <f t="shared" si="0"/>
        <v>975</v>
      </c>
      <c r="V16" s="19">
        <f t="shared" si="0"/>
        <v>974</v>
      </c>
      <c r="W16" s="19">
        <f t="shared" si="0"/>
        <v>1035</v>
      </c>
      <c r="X16" s="19">
        <f t="shared" si="0"/>
        <v>1038</v>
      </c>
      <c r="Y16" s="19">
        <f t="shared" si="0"/>
        <v>1080</v>
      </c>
      <c r="Z16" s="19">
        <f t="shared" si="0"/>
        <v>1134</v>
      </c>
      <c r="AA16" s="19">
        <f t="shared" si="0"/>
        <v>1146</v>
      </c>
      <c r="AB16" s="19">
        <f t="shared" si="0"/>
        <v>1176</v>
      </c>
      <c r="AC16" s="19">
        <f t="shared" si="0"/>
        <v>1216</v>
      </c>
      <c r="AD16" s="19">
        <f t="shared" si="0"/>
        <v>1272</v>
      </c>
      <c r="AE16" s="19">
        <f t="shared" si="0"/>
        <v>1322</v>
      </c>
      <c r="AF16" s="19">
        <f t="shared" si="0"/>
        <v>1444</v>
      </c>
      <c r="AG16" s="19">
        <f t="shared" si="0"/>
        <v>1540</v>
      </c>
      <c r="AH16" s="19">
        <f t="shared" si="0"/>
        <v>1765</v>
      </c>
      <c r="AI16" s="19">
        <f t="shared" si="0"/>
        <v>1767</v>
      </c>
      <c r="AJ16" s="19">
        <f t="shared" si="0"/>
        <v>1840</v>
      </c>
      <c r="AK16" s="19">
        <f t="shared" si="0"/>
        <v>1919</v>
      </c>
    </row>
    <row r="17" spans="2:40" ht="41.25" customHeight="1">
      <c r="D17" s="14" t="s">
        <v>3</v>
      </c>
      <c r="E17" s="39" t="s">
        <v>16</v>
      </c>
      <c r="F17" s="29"/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56">
        <v>0</v>
      </c>
      <c r="R17" s="21">
        <v>0</v>
      </c>
      <c r="S17" s="21">
        <v>1</v>
      </c>
      <c r="T17" s="21">
        <v>0</v>
      </c>
      <c r="U17" s="21">
        <v>1</v>
      </c>
      <c r="V17" s="21">
        <v>1</v>
      </c>
      <c r="W17" s="21">
        <v>0</v>
      </c>
      <c r="X17" s="21">
        <v>1</v>
      </c>
      <c r="Y17" s="21">
        <v>3</v>
      </c>
      <c r="Z17" s="21">
        <v>5</v>
      </c>
      <c r="AA17" s="21">
        <v>0</v>
      </c>
      <c r="AB17" s="21">
        <v>0</v>
      </c>
      <c r="AC17" s="21">
        <v>0</v>
      </c>
      <c r="AD17" s="21">
        <v>1</v>
      </c>
      <c r="AE17" s="21">
        <v>14</v>
      </c>
      <c r="AF17" s="21">
        <v>10</v>
      </c>
      <c r="AG17" s="21">
        <v>12</v>
      </c>
      <c r="AH17" s="21">
        <v>4</v>
      </c>
      <c r="AI17" s="21">
        <v>7</v>
      </c>
      <c r="AJ17" s="21">
        <v>3</v>
      </c>
      <c r="AK17" s="21">
        <v>6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G17+SUM('R3-02（入力用）'!AC17:AH17)</f>
        <v>8</v>
      </c>
      <c r="H18" s="19">
        <f>SUM(G17:H17)+SUM('R3-02（入力用）'!AD17:AH17)</f>
        <v>4</v>
      </c>
      <c r="I18" s="19">
        <f>SUM(G17:I17)+SUM('R3-02（入力用）'!AE17:AH17)</f>
        <v>3</v>
      </c>
      <c r="J18" s="19">
        <f>SUM(G17:J17)+SUM('R3-02（入力用）'!AF17:AH17)</f>
        <v>3</v>
      </c>
      <c r="K18" s="19">
        <f>SUM(G17:K17)+SUM('R3-02（入力用）'!AG17:AH17)</f>
        <v>2</v>
      </c>
      <c r="L18" s="19">
        <f>SUM(G17:L17)+'R3-02（入力用）'!AH17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1</v>
      </c>
      <c r="T18" s="19">
        <f t="shared" si="1"/>
        <v>1</v>
      </c>
      <c r="U18" s="19">
        <f t="shared" si="1"/>
        <v>2</v>
      </c>
      <c r="V18" s="19">
        <f t="shared" si="1"/>
        <v>3</v>
      </c>
      <c r="W18" s="19">
        <f t="shared" si="1"/>
        <v>3</v>
      </c>
      <c r="X18" s="19">
        <f t="shared" si="1"/>
        <v>4</v>
      </c>
      <c r="Y18" s="19">
        <f t="shared" si="1"/>
        <v>7</v>
      </c>
      <c r="Z18" s="19">
        <f t="shared" si="1"/>
        <v>11</v>
      </c>
      <c r="AA18" s="19">
        <f t="shared" si="1"/>
        <v>11</v>
      </c>
      <c r="AB18" s="19">
        <f t="shared" si="1"/>
        <v>10</v>
      </c>
      <c r="AC18" s="19">
        <f t="shared" si="1"/>
        <v>9</v>
      </c>
      <c r="AD18" s="19">
        <f t="shared" si="1"/>
        <v>10</v>
      </c>
      <c r="AE18" s="19">
        <f t="shared" si="1"/>
        <v>23</v>
      </c>
      <c r="AF18" s="19">
        <f t="shared" si="1"/>
        <v>30</v>
      </c>
      <c r="AG18" s="19">
        <f t="shared" si="1"/>
        <v>37</v>
      </c>
      <c r="AH18" s="19">
        <f t="shared" si="1"/>
        <v>41</v>
      </c>
      <c r="AI18" s="19">
        <f t="shared" si="1"/>
        <v>48</v>
      </c>
      <c r="AJ18" s="19">
        <f t="shared" si="1"/>
        <v>51</v>
      </c>
      <c r="AK18" s="19">
        <f t="shared" si="1"/>
        <v>56</v>
      </c>
    </row>
    <row r="19" spans="2:40" ht="41.25" customHeight="1">
      <c r="D19" s="15" t="s">
        <v>4</v>
      </c>
      <c r="E19" s="39" t="s">
        <v>16</v>
      </c>
      <c r="F19" s="29"/>
      <c r="G19" s="21">
        <v>0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1</v>
      </c>
      <c r="U19" s="21">
        <v>0</v>
      </c>
      <c r="V19" s="21">
        <v>1</v>
      </c>
      <c r="W19" s="21">
        <v>1</v>
      </c>
      <c r="X19" s="21">
        <v>1</v>
      </c>
      <c r="Y19" s="21">
        <v>0</v>
      </c>
      <c r="Z19" s="21">
        <v>3</v>
      </c>
      <c r="AA19" s="21">
        <v>5</v>
      </c>
      <c r="AB19" s="21">
        <v>1</v>
      </c>
      <c r="AC19" s="21">
        <v>0</v>
      </c>
      <c r="AD19" s="78">
        <v>1</v>
      </c>
      <c r="AE19" s="21">
        <v>2</v>
      </c>
      <c r="AF19" s="21">
        <v>12</v>
      </c>
      <c r="AG19" s="21">
        <v>10</v>
      </c>
      <c r="AH19" s="21">
        <v>12</v>
      </c>
      <c r="AI19" s="21">
        <v>5</v>
      </c>
      <c r="AJ19" s="21">
        <v>6</v>
      </c>
      <c r="AK19" s="21">
        <v>7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G19+SUM('R3-02（入力用）'!AC19:AH19)</f>
        <v>14</v>
      </c>
      <c r="H20" s="20">
        <f>SUM(G19:H19)+SUM('R3-02（入力用）'!AD19:AH19)</f>
        <v>8</v>
      </c>
      <c r="I20" s="20">
        <f>SUM(G19:I19)+SUM('R3-02（入力用）'!AE19:AH19)</f>
        <v>4</v>
      </c>
      <c r="J20" s="20">
        <f>SUM(G19:J19)+SUM('R3-02（入力用）'!AF19:AH19)</f>
        <v>4</v>
      </c>
      <c r="K20" s="20">
        <f>SUM(G19:K19)+SUM('R3-02（入力用）'!AG19:AH19)</f>
        <v>4</v>
      </c>
      <c r="L20" s="20">
        <f>SUM(G19:L19)+'R3-02（入力用）'!AH19</f>
        <v>1</v>
      </c>
      <c r="M20" s="20">
        <f>SUM(G19:M19)</f>
        <v>1</v>
      </c>
      <c r="N20" s="20">
        <f t="shared" ref="N20:AK20" si="2">SUM(H19:N19)</f>
        <v>1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1</v>
      </c>
      <c r="U20" s="20">
        <f t="shared" si="2"/>
        <v>1</v>
      </c>
      <c r="V20" s="20">
        <f t="shared" si="2"/>
        <v>2</v>
      </c>
      <c r="W20" s="20">
        <f t="shared" si="2"/>
        <v>3</v>
      </c>
      <c r="X20" s="20">
        <f t="shared" si="2"/>
        <v>4</v>
      </c>
      <c r="Y20" s="20">
        <f t="shared" si="2"/>
        <v>4</v>
      </c>
      <c r="Z20" s="20">
        <f t="shared" si="2"/>
        <v>7</v>
      </c>
      <c r="AA20" s="20">
        <f t="shared" si="2"/>
        <v>11</v>
      </c>
      <c r="AB20" s="20">
        <f t="shared" si="2"/>
        <v>12</v>
      </c>
      <c r="AC20" s="20">
        <f t="shared" si="2"/>
        <v>11</v>
      </c>
      <c r="AD20" s="20">
        <f t="shared" si="2"/>
        <v>11</v>
      </c>
      <c r="AE20" s="20">
        <f t="shared" si="2"/>
        <v>12</v>
      </c>
      <c r="AF20" s="20">
        <f t="shared" si="2"/>
        <v>24</v>
      </c>
      <c r="AG20" s="20">
        <f t="shared" si="2"/>
        <v>31</v>
      </c>
      <c r="AH20" s="20">
        <f t="shared" si="2"/>
        <v>38</v>
      </c>
      <c r="AI20" s="20">
        <f t="shared" si="2"/>
        <v>42</v>
      </c>
      <c r="AJ20" s="20">
        <f t="shared" si="2"/>
        <v>48</v>
      </c>
      <c r="AK20" s="20">
        <f t="shared" si="2"/>
        <v>54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14</v>
      </c>
      <c r="H21" s="20">
        <f t="shared" ref="H21:AK21" si="3">H20</f>
        <v>8</v>
      </c>
      <c r="I21" s="20">
        <f t="shared" si="3"/>
        <v>4</v>
      </c>
      <c r="J21" s="20">
        <f t="shared" si="3"/>
        <v>4</v>
      </c>
      <c r="K21" s="20">
        <f t="shared" si="3"/>
        <v>4</v>
      </c>
      <c r="L21" s="20">
        <f t="shared" si="3"/>
        <v>1</v>
      </c>
      <c r="M21" s="20">
        <f t="shared" si="3"/>
        <v>1</v>
      </c>
      <c r="N21" s="20">
        <f t="shared" si="3"/>
        <v>1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1</v>
      </c>
      <c r="U21" s="20">
        <f t="shared" si="3"/>
        <v>1</v>
      </c>
      <c r="V21" s="20">
        <f t="shared" si="3"/>
        <v>2</v>
      </c>
      <c r="W21" s="20">
        <f t="shared" si="3"/>
        <v>3</v>
      </c>
      <c r="X21" s="20">
        <f t="shared" si="3"/>
        <v>4</v>
      </c>
      <c r="Y21" s="20">
        <f t="shared" si="3"/>
        <v>4</v>
      </c>
      <c r="Z21" s="20">
        <f t="shared" si="3"/>
        <v>7</v>
      </c>
      <c r="AA21" s="20">
        <f t="shared" si="3"/>
        <v>11</v>
      </c>
      <c r="AB21" s="20">
        <f t="shared" si="3"/>
        <v>12</v>
      </c>
      <c r="AC21" s="20">
        <f t="shared" si="3"/>
        <v>11</v>
      </c>
      <c r="AD21" s="20">
        <f t="shared" si="3"/>
        <v>11</v>
      </c>
      <c r="AE21" s="20">
        <f t="shared" si="3"/>
        <v>12</v>
      </c>
      <c r="AF21" s="20">
        <f t="shared" si="3"/>
        <v>24</v>
      </c>
      <c r="AG21" s="20">
        <f t="shared" si="3"/>
        <v>31</v>
      </c>
      <c r="AH21" s="20">
        <f t="shared" si="3"/>
        <v>38</v>
      </c>
      <c r="AI21" s="20">
        <f t="shared" si="3"/>
        <v>42</v>
      </c>
      <c r="AJ21" s="20">
        <f t="shared" si="3"/>
        <v>48</v>
      </c>
      <c r="AK21" s="20">
        <f t="shared" si="3"/>
        <v>54</v>
      </c>
    </row>
    <row r="22" spans="2:40" ht="41.25" customHeight="1">
      <c r="D22" s="14" t="s">
        <v>6</v>
      </c>
      <c r="E22" s="2"/>
      <c r="F22" s="1" t="s">
        <v>49</v>
      </c>
      <c r="G22" s="20">
        <f>'R3-02（入力用）'!AB20</f>
        <v>21</v>
      </c>
      <c r="H22" s="20">
        <f>'R3-02（入力用）'!AC20</f>
        <v>16</v>
      </c>
      <c r="I22" s="20">
        <f>'R3-02（入力用）'!AD20</f>
        <v>19</v>
      </c>
      <c r="J22" s="20">
        <f>'R3-02（入力用）'!AE20</f>
        <v>16</v>
      </c>
      <c r="K22" s="20">
        <f>'R3-02（入力用）'!AF20</f>
        <v>15</v>
      </c>
      <c r="L22" s="20">
        <f>'R3-02（入力用）'!AG20</f>
        <v>17</v>
      </c>
      <c r="M22" s="20">
        <f>'R3-02（入力用）'!AH20</f>
        <v>16</v>
      </c>
      <c r="N22" s="20">
        <f>G21</f>
        <v>14</v>
      </c>
      <c r="O22" s="20">
        <f t="shared" ref="O22:AK22" si="4">H21</f>
        <v>8</v>
      </c>
      <c r="P22" s="20">
        <f t="shared" si="4"/>
        <v>4</v>
      </c>
      <c r="Q22" s="20">
        <f t="shared" si="4"/>
        <v>4</v>
      </c>
      <c r="R22" s="20">
        <f t="shared" si="4"/>
        <v>4</v>
      </c>
      <c r="S22" s="20">
        <f t="shared" si="4"/>
        <v>1</v>
      </c>
      <c r="T22" s="20">
        <f t="shared" si="4"/>
        <v>1</v>
      </c>
      <c r="U22" s="20">
        <f t="shared" si="4"/>
        <v>1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1</v>
      </c>
      <c r="AB22" s="20">
        <f t="shared" si="4"/>
        <v>1</v>
      </c>
      <c r="AC22" s="20">
        <f t="shared" si="4"/>
        <v>2</v>
      </c>
      <c r="AD22" s="20">
        <f t="shared" si="4"/>
        <v>3</v>
      </c>
      <c r="AE22" s="20">
        <f t="shared" si="4"/>
        <v>4</v>
      </c>
      <c r="AF22" s="20">
        <f t="shared" si="4"/>
        <v>4</v>
      </c>
      <c r="AG22" s="20">
        <f t="shared" si="4"/>
        <v>7</v>
      </c>
      <c r="AH22" s="20">
        <f t="shared" si="4"/>
        <v>11</v>
      </c>
      <c r="AI22" s="20">
        <f t="shared" si="4"/>
        <v>12</v>
      </c>
      <c r="AJ22" s="20">
        <f t="shared" si="4"/>
        <v>11</v>
      </c>
      <c r="AK22" s="20">
        <f t="shared" si="4"/>
        <v>11</v>
      </c>
    </row>
    <row r="23" spans="2:40" ht="41.25" customHeight="1">
      <c r="D23" s="14" t="s">
        <v>7</v>
      </c>
      <c r="E23" s="39" t="s">
        <v>16</v>
      </c>
      <c r="F23" s="29"/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1</v>
      </c>
      <c r="U23" s="21">
        <v>0</v>
      </c>
      <c r="V23" s="21">
        <v>1</v>
      </c>
      <c r="W23" s="21">
        <v>1</v>
      </c>
      <c r="X23" s="21">
        <v>1</v>
      </c>
      <c r="Y23" s="21">
        <v>0</v>
      </c>
      <c r="Z23" s="21">
        <v>0</v>
      </c>
      <c r="AA23" s="21">
        <v>0</v>
      </c>
      <c r="AB23" s="21">
        <v>1</v>
      </c>
      <c r="AC23" s="21">
        <v>0</v>
      </c>
      <c r="AD23" s="78">
        <v>0</v>
      </c>
      <c r="AE23" s="21">
        <v>2</v>
      </c>
      <c r="AF23" s="21">
        <v>1</v>
      </c>
      <c r="AG23" s="21">
        <v>0</v>
      </c>
      <c r="AH23" s="78">
        <v>2</v>
      </c>
      <c r="AI23" s="21">
        <v>1</v>
      </c>
      <c r="AJ23" s="21">
        <v>0</v>
      </c>
      <c r="AK23" s="21">
        <v>1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G23+SUM('R3-02（入力用）'!AC23:AH23)</f>
        <v>2</v>
      </c>
      <c r="H24" s="21">
        <f>SUM(G23:H23)+SUM('R3-02（入力用）'!AD23:AH23)</f>
        <v>1</v>
      </c>
      <c r="I24" s="21">
        <f>SUM(G23:I23)+SUM('R3-02（入力用）'!AE23:AH23)</f>
        <v>1</v>
      </c>
      <c r="J24" s="21">
        <f>SUM(G23:J23)+SUM('R3-02（入力用）'!AF23:AH23)</f>
        <v>1</v>
      </c>
      <c r="K24" s="21">
        <f>SUM(G23:K23)+SUM('R3-02（入力用）'!AG23:AH23)</f>
        <v>1</v>
      </c>
      <c r="L24" s="21">
        <f>SUM(G23:L23)+'R3-02（入力用）'!AH23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1</v>
      </c>
      <c r="U24" s="21">
        <f t="shared" si="5"/>
        <v>1</v>
      </c>
      <c r="V24" s="21">
        <f t="shared" si="5"/>
        <v>2</v>
      </c>
      <c r="W24" s="21">
        <f t="shared" si="5"/>
        <v>3</v>
      </c>
      <c r="X24" s="21">
        <f t="shared" si="5"/>
        <v>4</v>
      </c>
      <c r="Y24" s="21">
        <f t="shared" si="5"/>
        <v>4</v>
      </c>
      <c r="Z24" s="21">
        <f t="shared" si="5"/>
        <v>4</v>
      </c>
      <c r="AA24" s="21">
        <f t="shared" si="5"/>
        <v>3</v>
      </c>
      <c r="AB24" s="21">
        <f t="shared" si="5"/>
        <v>4</v>
      </c>
      <c r="AC24" s="21">
        <f t="shared" si="5"/>
        <v>3</v>
      </c>
      <c r="AD24" s="21">
        <f t="shared" si="5"/>
        <v>2</v>
      </c>
      <c r="AE24" s="21">
        <f t="shared" si="5"/>
        <v>3</v>
      </c>
      <c r="AF24" s="21">
        <f t="shared" si="5"/>
        <v>4</v>
      </c>
      <c r="AG24" s="21">
        <f t="shared" si="5"/>
        <v>4</v>
      </c>
      <c r="AH24" s="21">
        <f t="shared" si="5"/>
        <v>6</v>
      </c>
      <c r="AI24" s="21">
        <f t="shared" si="5"/>
        <v>6</v>
      </c>
      <c r="AJ24" s="21">
        <f t="shared" si="5"/>
        <v>6</v>
      </c>
      <c r="AK24" s="21">
        <f t="shared" si="5"/>
        <v>7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44256</v>
      </c>
      <c r="H26" s="26">
        <f t="shared" ref="H26:AK27" si="6">H6</f>
        <v>44257</v>
      </c>
      <c r="I26" s="26">
        <f t="shared" si="6"/>
        <v>44258</v>
      </c>
      <c r="J26" s="26">
        <f t="shared" si="6"/>
        <v>44259</v>
      </c>
      <c r="K26" s="26">
        <f t="shared" si="6"/>
        <v>44260</v>
      </c>
      <c r="L26" s="26">
        <f t="shared" si="6"/>
        <v>44261</v>
      </c>
      <c r="M26" s="26">
        <f t="shared" si="6"/>
        <v>44262</v>
      </c>
      <c r="N26" s="26">
        <f t="shared" si="6"/>
        <v>44263</v>
      </c>
      <c r="O26" s="26">
        <f t="shared" si="6"/>
        <v>44264</v>
      </c>
      <c r="P26" s="26">
        <f t="shared" si="6"/>
        <v>44265</v>
      </c>
      <c r="Q26" s="26">
        <f t="shared" si="6"/>
        <v>44266</v>
      </c>
      <c r="R26" s="26">
        <f t="shared" si="6"/>
        <v>44267</v>
      </c>
      <c r="S26" s="26">
        <f t="shared" si="6"/>
        <v>44268</v>
      </c>
      <c r="T26" s="26">
        <f t="shared" si="6"/>
        <v>44269</v>
      </c>
      <c r="U26" s="26">
        <f t="shared" si="6"/>
        <v>44270</v>
      </c>
      <c r="V26" s="26">
        <f t="shared" si="6"/>
        <v>44271</v>
      </c>
      <c r="W26" s="26">
        <f t="shared" si="6"/>
        <v>44272</v>
      </c>
      <c r="X26" s="26">
        <f t="shared" si="6"/>
        <v>44273</v>
      </c>
      <c r="Y26" s="26">
        <f t="shared" si="6"/>
        <v>44274</v>
      </c>
      <c r="Z26" s="26">
        <f t="shared" si="6"/>
        <v>44275</v>
      </c>
      <c r="AA26" s="26">
        <f t="shared" si="6"/>
        <v>44276</v>
      </c>
      <c r="AB26" s="26">
        <f t="shared" si="6"/>
        <v>44277</v>
      </c>
      <c r="AC26" s="26">
        <f t="shared" si="6"/>
        <v>44278</v>
      </c>
      <c r="AD26" s="26">
        <f t="shared" si="6"/>
        <v>44279</v>
      </c>
      <c r="AE26" s="26">
        <f t="shared" si="6"/>
        <v>44280</v>
      </c>
      <c r="AF26" s="26">
        <f t="shared" si="6"/>
        <v>44281</v>
      </c>
      <c r="AG26" s="26">
        <f t="shared" si="6"/>
        <v>44282</v>
      </c>
      <c r="AH26" s="26">
        <f t="shared" si="6"/>
        <v>44283</v>
      </c>
      <c r="AI26" s="26">
        <f t="shared" si="6"/>
        <v>44284</v>
      </c>
      <c r="AJ26" s="26">
        <f t="shared" si="6"/>
        <v>44285</v>
      </c>
      <c r="AK26" s="26">
        <f t="shared" si="6"/>
        <v>44286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月</v>
      </c>
      <c r="H27" s="27" t="str">
        <f t="shared" si="6"/>
        <v>火</v>
      </c>
      <c r="I27" s="27" t="str">
        <f t="shared" si="6"/>
        <v>水</v>
      </c>
      <c r="J27" s="27" t="str">
        <f t="shared" si="6"/>
        <v>木</v>
      </c>
      <c r="K27" s="27" t="str">
        <f t="shared" si="6"/>
        <v>金</v>
      </c>
      <c r="L27" s="27" t="str">
        <f t="shared" si="6"/>
        <v>土</v>
      </c>
      <c r="M27" s="27" t="str">
        <f t="shared" si="6"/>
        <v>日</v>
      </c>
      <c r="N27" s="27" t="str">
        <f t="shared" si="6"/>
        <v>月</v>
      </c>
      <c r="O27" s="27" t="str">
        <f t="shared" si="6"/>
        <v>火</v>
      </c>
      <c r="P27" s="27" t="str">
        <f t="shared" si="6"/>
        <v>水</v>
      </c>
      <c r="Q27" s="27" t="str">
        <f t="shared" si="6"/>
        <v>木</v>
      </c>
      <c r="R27" s="27" t="str">
        <f t="shared" si="6"/>
        <v>金</v>
      </c>
      <c r="S27" s="27" t="str">
        <f t="shared" si="6"/>
        <v>土</v>
      </c>
      <c r="T27" s="27" t="str">
        <f t="shared" si="6"/>
        <v>日</v>
      </c>
      <c r="U27" s="27" t="str">
        <f t="shared" si="6"/>
        <v>月</v>
      </c>
      <c r="V27" s="27" t="str">
        <f t="shared" si="6"/>
        <v>火</v>
      </c>
      <c r="W27" s="27" t="str">
        <f t="shared" si="6"/>
        <v>水</v>
      </c>
      <c r="X27" s="27" t="str">
        <f t="shared" si="6"/>
        <v>木</v>
      </c>
      <c r="Y27" s="27" t="str">
        <f t="shared" si="6"/>
        <v>金</v>
      </c>
      <c r="Z27" s="27" t="str">
        <f t="shared" si="6"/>
        <v>土</v>
      </c>
      <c r="AA27" s="27" t="str">
        <f t="shared" si="6"/>
        <v>日</v>
      </c>
      <c r="AB27" s="27" t="str">
        <f t="shared" si="6"/>
        <v>月</v>
      </c>
      <c r="AC27" s="27" t="str">
        <f t="shared" si="6"/>
        <v>火</v>
      </c>
      <c r="AD27" s="27" t="str">
        <f t="shared" si="6"/>
        <v>水</v>
      </c>
      <c r="AE27" s="27" t="str">
        <f t="shared" si="6"/>
        <v>木</v>
      </c>
      <c r="AF27" s="27" t="str">
        <f t="shared" si="6"/>
        <v>金</v>
      </c>
      <c r="AG27" s="27" t="str">
        <f t="shared" si="6"/>
        <v>土</v>
      </c>
      <c r="AH27" s="27" t="str">
        <f t="shared" si="6"/>
        <v>日</v>
      </c>
      <c r="AI27" s="27" t="str">
        <f t="shared" si="6"/>
        <v>月</v>
      </c>
      <c r="AJ27" s="27" t="str">
        <f t="shared" si="6"/>
        <v>火</v>
      </c>
      <c r="AK27" s="27" t="str">
        <f t="shared" si="6"/>
        <v>水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7.1999999999999995E-2</v>
      </c>
      <c r="H28" s="22">
        <f t="shared" ref="H28:AK28" si="7">IFERROR(H12/H8,0)</f>
        <v>5.8666666666666666E-2</v>
      </c>
      <c r="I28" s="22">
        <f t="shared" si="7"/>
        <v>5.3333333333333337E-2</v>
      </c>
      <c r="J28" s="22">
        <f t="shared" si="7"/>
        <v>5.0666666666666665E-2</v>
      </c>
      <c r="K28" s="22">
        <f t="shared" si="7"/>
        <v>3.7333333333333336E-2</v>
      </c>
      <c r="L28" s="22">
        <f t="shared" si="7"/>
        <v>3.7333333333333336E-2</v>
      </c>
      <c r="M28" s="22">
        <f t="shared" si="7"/>
        <v>3.7333333333333336E-2</v>
      </c>
      <c r="N28" s="22">
        <f t="shared" si="7"/>
        <v>3.4666666666666665E-2</v>
      </c>
      <c r="O28" s="22">
        <f t="shared" si="7"/>
        <v>3.2000000000000001E-2</v>
      </c>
      <c r="P28" s="22">
        <f t="shared" si="7"/>
        <v>2.9333333333333333E-2</v>
      </c>
      <c r="Q28" s="22">
        <f t="shared" si="7"/>
        <v>2.6666666666666668E-2</v>
      </c>
      <c r="R28" s="22">
        <f t="shared" si="7"/>
        <v>2.4E-2</v>
      </c>
      <c r="S28" s="22">
        <f t="shared" si="7"/>
        <v>2.4E-2</v>
      </c>
      <c r="T28" s="22">
        <f t="shared" si="7"/>
        <v>2.6666666666666668E-2</v>
      </c>
      <c r="U28" s="22">
        <f t="shared" si="7"/>
        <v>2.1333333333333333E-2</v>
      </c>
      <c r="V28" s="22">
        <f t="shared" si="7"/>
        <v>1.8666666666666668E-2</v>
      </c>
      <c r="W28" s="22">
        <f t="shared" si="7"/>
        <v>1.8666666666666668E-2</v>
      </c>
      <c r="X28" s="22">
        <f t="shared" si="7"/>
        <v>2.1333333333333333E-2</v>
      </c>
      <c r="Y28" s="22">
        <f t="shared" si="7"/>
        <v>2.1333333333333333E-2</v>
      </c>
      <c r="Z28" s="22">
        <f t="shared" si="7"/>
        <v>2.6666666666666668E-2</v>
      </c>
      <c r="AA28" s="22">
        <f t="shared" si="7"/>
        <v>3.7333333333333336E-2</v>
      </c>
      <c r="AB28" s="22">
        <f t="shared" si="7"/>
        <v>0.04</v>
      </c>
      <c r="AC28" s="22">
        <f t="shared" si="7"/>
        <v>0.04</v>
      </c>
      <c r="AD28" s="22">
        <f t="shared" si="7"/>
        <v>0.04</v>
      </c>
      <c r="AE28" s="22">
        <f t="shared" si="7"/>
        <v>4.5333333333333337E-2</v>
      </c>
      <c r="AF28" s="22">
        <f t="shared" si="7"/>
        <v>4.5333333333333337E-2</v>
      </c>
      <c r="AG28" s="22">
        <f t="shared" si="7"/>
        <v>4.8000000000000001E-2</v>
      </c>
      <c r="AH28" s="22">
        <f t="shared" si="7"/>
        <v>5.8666666666666666E-2</v>
      </c>
      <c r="AI28" s="22">
        <f t="shared" si="7"/>
        <v>5.8666666666666666E-2</v>
      </c>
      <c r="AJ28" s="22">
        <f t="shared" si="7"/>
        <v>6.6489361702127658E-2</v>
      </c>
      <c r="AK28" s="22">
        <f t="shared" si="7"/>
        <v>7.4468085106382975E-2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7.1999999999999995E-2</v>
      </c>
      <c r="H29" s="22">
        <f t="shared" ref="H29:AK29" si="8">IFERROR(H12/H9,0)</f>
        <v>5.8666666666666666E-2</v>
      </c>
      <c r="I29" s="22">
        <f t="shared" si="8"/>
        <v>5.3333333333333337E-2</v>
      </c>
      <c r="J29" s="22">
        <f t="shared" si="8"/>
        <v>5.0666666666666665E-2</v>
      </c>
      <c r="K29" s="22">
        <f t="shared" si="8"/>
        <v>3.7333333333333336E-2</v>
      </c>
      <c r="L29" s="22">
        <f t="shared" si="8"/>
        <v>3.7333333333333336E-2</v>
      </c>
      <c r="M29" s="22">
        <f t="shared" si="8"/>
        <v>3.7333333333333336E-2</v>
      </c>
      <c r="N29" s="22">
        <f t="shared" si="8"/>
        <v>3.4666666666666665E-2</v>
      </c>
      <c r="O29" s="22">
        <f t="shared" si="8"/>
        <v>3.2000000000000001E-2</v>
      </c>
      <c r="P29" s="22">
        <f t="shared" si="8"/>
        <v>2.9333333333333333E-2</v>
      </c>
      <c r="Q29" s="22">
        <f t="shared" si="8"/>
        <v>2.6666666666666668E-2</v>
      </c>
      <c r="R29" s="22">
        <f t="shared" si="8"/>
        <v>2.4E-2</v>
      </c>
      <c r="S29" s="22">
        <f t="shared" si="8"/>
        <v>2.4E-2</v>
      </c>
      <c r="T29" s="22">
        <f t="shared" si="8"/>
        <v>2.6666666666666668E-2</v>
      </c>
      <c r="U29" s="22">
        <f t="shared" si="8"/>
        <v>2.1333333333333333E-2</v>
      </c>
      <c r="V29" s="22">
        <f t="shared" si="8"/>
        <v>1.8666666666666668E-2</v>
      </c>
      <c r="W29" s="22">
        <f t="shared" si="8"/>
        <v>1.8666666666666668E-2</v>
      </c>
      <c r="X29" s="22">
        <f t="shared" si="8"/>
        <v>2.1333333333333333E-2</v>
      </c>
      <c r="Y29" s="22">
        <f t="shared" si="8"/>
        <v>2.1333333333333333E-2</v>
      </c>
      <c r="Z29" s="22">
        <f t="shared" si="8"/>
        <v>2.6666666666666668E-2</v>
      </c>
      <c r="AA29" s="22">
        <f t="shared" si="8"/>
        <v>3.7333333333333336E-2</v>
      </c>
      <c r="AB29" s="22">
        <f t="shared" si="8"/>
        <v>0.04</v>
      </c>
      <c r="AC29" s="22">
        <f t="shared" si="8"/>
        <v>0.04</v>
      </c>
      <c r="AD29" s="22">
        <f t="shared" si="8"/>
        <v>0.04</v>
      </c>
      <c r="AE29" s="22">
        <f t="shared" si="8"/>
        <v>4.5333333333333337E-2</v>
      </c>
      <c r="AF29" s="22">
        <f t="shared" si="8"/>
        <v>4.5333333333333337E-2</v>
      </c>
      <c r="AG29" s="22">
        <f t="shared" si="8"/>
        <v>4.8000000000000001E-2</v>
      </c>
      <c r="AH29" s="22">
        <f t="shared" si="8"/>
        <v>5.8666666666666666E-2</v>
      </c>
      <c r="AI29" s="22">
        <f t="shared" si="8"/>
        <v>5.8666666666666666E-2</v>
      </c>
      <c r="AJ29" s="22">
        <f t="shared" si="8"/>
        <v>6.6489361702127658E-2</v>
      </c>
      <c r="AK29" s="22">
        <f t="shared" si="8"/>
        <v>7.4468085106382975E-2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4.7619047619047616E-2</v>
      </c>
      <c r="H30" s="22">
        <f t="shared" ref="H30:AK30" si="9">IFERROR(H13/H10,0)</f>
        <v>2.3809523809523808E-2</v>
      </c>
      <c r="I30" s="22">
        <f t="shared" si="9"/>
        <v>2.3809523809523808E-2</v>
      </c>
      <c r="J30" s="22">
        <f t="shared" si="9"/>
        <v>2.3809523809523808E-2</v>
      </c>
      <c r="K30" s="22">
        <f t="shared" si="9"/>
        <v>2.3809523809523808E-2</v>
      </c>
      <c r="L30" s="22">
        <f t="shared" si="9"/>
        <v>2.3809523809523808E-2</v>
      </c>
      <c r="M30" s="22">
        <f t="shared" si="9"/>
        <v>2.3809523809523808E-2</v>
      </c>
      <c r="N30" s="22">
        <f t="shared" si="9"/>
        <v>4.7619047619047616E-2</v>
      </c>
      <c r="O30" s="22">
        <f t="shared" si="9"/>
        <v>4.7619047619047616E-2</v>
      </c>
      <c r="P30" s="22">
        <f t="shared" si="9"/>
        <v>4.7619047619047616E-2</v>
      </c>
      <c r="Q30" s="22">
        <f t="shared" si="9"/>
        <v>2.3809523809523808E-2</v>
      </c>
      <c r="R30" s="22">
        <f t="shared" si="9"/>
        <v>2.3809523809523808E-2</v>
      </c>
      <c r="S30" s="22">
        <f t="shared" si="9"/>
        <v>2.3809523809523808E-2</v>
      </c>
      <c r="T30" s="22">
        <f t="shared" si="9"/>
        <v>2.3809523809523808E-2</v>
      </c>
      <c r="U30" s="22">
        <f t="shared" si="9"/>
        <v>2.3809523809523808E-2</v>
      </c>
      <c r="V30" s="22">
        <f t="shared" si="9"/>
        <v>2.3809523809523808E-2</v>
      </c>
      <c r="W30" s="22">
        <f t="shared" si="9"/>
        <v>2.3809523809523808E-2</v>
      </c>
      <c r="X30" s="22">
        <f t="shared" si="9"/>
        <v>2.3809523809523808E-2</v>
      </c>
      <c r="Y30" s="22">
        <f t="shared" si="9"/>
        <v>2.3809523809523808E-2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4.7619047619047616E-2</v>
      </c>
      <c r="H31" s="22">
        <f t="shared" ref="H31:AK31" si="10">IFERROR(H13/H11,0)</f>
        <v>2.3809523809523808E-2</v>
      </c>
      <c r="I31" s="22">
        <f t="shared" si="10"/>
        <v>2.3809523809523808E-2</v>
      </c>
      <c r="J31" s="22">
        <f t="shared" si="10"/>
        <v>2.3809523809523808E-2</v>
      </c>
      <c r="K31" s="22">
        <f t="shared" si="10"/>
        <v>2.3809523809523808E-2</v>
      </c>
      <c r="L31" s="22">
        <f t="shared" si="10"/>
        <v>2.3809523809523808E-2</v>
      </c>
      <c r="M31" s="22">
        <f t="shared" si="10"/>
        <v>2.3809523809523808E-2</v>
      </c>
      <c r="N31" s="22">
        <f t="shared" si="10"/>
        <v>4.7619047619047616E-2</v>
      </c>
      <c r="O31" s="22">
        <f t="shared" si="10"/>
        <v>4.7619047619047616E-2</v>
      </c>
      <c r="P31" s="22">
        <f t="shared" si="10"/>
        <v>4.7619047619047616E-2</v>
      </c>
      <c r="Q31" s="22">
        <f t="shared" si="10"/>
        <v>2.3809523809523808E-2</v>
      </c>
      <c r="R31" s="22">
        <f t="shared" si="10"/>
        <v>2.3809523809523808E-2</v>
      </c>
      <c r="S31" s="22">
        <f t="shared" si="10"/>
        <v>2.3809523809523808E-2</v>
      </c>
      <c r="T31" s="22">
        <f t="shared" si="10"/>
        <v>2.3809523809523808E-2</v>
      </c>
      <c r="U31" s="22">
        <f t="shared" si="10"/>
        <v>2.3809523809523808E-2</v>
      </c>
      <c r="V31" s="22">
        <f t="shared" si="10"/>
        <v>2.3809523809523808E-2</v>
      </c>
      <c r="W31" s="22">
        <f t="shared" si="10"/>
        <v>2.3809523809523808E-2</v>
      </c>
      <c r="X31" s="22">
        <f t="shared" si="10"/>
        <v>2.3809523809523808E-2</v>
      </c>
      <c r="Y31" s="22">
        <f t="shared" si="10"/>
        <v>2.3809523809523808E-2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1.9978635346825988</v>
      </c>
      <c r="H32" s="23">
        <f t="shared" ref="H32:AK32" si="11">IFERROR(H14*100000/1601711,0)</f>
        <v>1.6856973573884428</v>
      </c>
      <c r="I32" s="23">
        <f t="shared" si="11"/>
        <v>1.498397651011949</v>
      </c>
      <c r="J32" s="23">
        <f t="shared" si="11"/>
        <v>1.3110979446354554</v>
      </c>
      <c r="K32" s="23">
        <f t="shared" si="11"/>
        <v>0.9989317673412994</v>
      </c>
      <c r="L32" s="23">
        <f t="shared" si="11"/>
        <v>0.9989317673412994</v>
      </c>
      <c r="M32" s="23">
        <f t="shared" si="11"/>
        <v>0.9989317673412994</v>
      </c>
      <c r="N32" s="23">
        <f t="shared" si="11"/>
        <v>0.81163206096480578</v>
      </c>
      <c r="O32" s="23">
        <f t="shared" si="11"/>
        <v>0.7491988255059745</v>
      </c>
      <c r="P32" s="23">
        <f t="shared" si="11"/>
        <v>0.68676559004714333</v>
      </c>
      <c r="Q32" s="23">
        <f t="shared" si="11"/>
        <v>0.62433235458831216</v>
      </c>
      <c r="R32" s="23">
        <f t="shared" si="11"/>
        <v>0.56189911912948087</v>
      </c>
      <c r="S32" s="23">
        <f t="shared" si="11"/>
        <v>0.56189911912948087</v>
      </c>
      <c r="T32" s="23">
        <f t="shared" si="11"/>
        <v>0.62433235458831216</v>
      </c>
      <c r="U32" s="23">
        <f t="shared" si="11"/>
        <v>0.4994658836706497</v>
      </c>
      <c r="V32" s="23">
        <f t="shared" si="11"/>
        <v>0.43703264821181848</v>
      </c>
      <c r="W32" s="23">
        <f t="shared" si="11"/>
        <v>0.43703264821181848</v>
      </c>
      <c r="X32" s="23">
        <f t="shared" si="11"/>
        <v>0.4994658836706497</v>
      </c>
      <c r="Y32" s="23">
        <f t="shared" si="11"/>
        <v>0.4994658836706497</v>
      </c>
      <c r="Z32" s="23">
        <f t="shared" si="11"/>
        <v>0.62433235458831216</v>
      </c>
      <c r="AA32" s="23">
        <f t="shared" si="11"/>
        <v>0.87406529642363695</v>
      </c>
      <c r="AB32" s="23">
        <f t="shared" si="11"/>
        <v>0.93649853188246823</v>
      </c>
      <c r="AC32" s="23">
        <f t="shared" si="11"/>
        <v>0.93649853188246823</v>
      </c>
      <c r="AD32" s="23">
        <f t="shared" si="11"/>
        <v>0.9989317673412994</v>
      </c>
      <c r="AE32" s="23">
        <f t="shared" si="11"/>
        <v>1.0613650028001307</v>
      </c>
      <c r="AF32" s="23">
        <f t="shared" si="11"/>
        <v>1.6856973573884428</v>
      </c>
      <c r="AG32" s="23">
        <f t="shared" si="11"/>
        <v>2.310029711976755</v>
      </c>
      <c r="AH32" s="23">
        <f t="shared" si="11"/>
        <v>2.996795302023898</v>
      </c>
      <c r="AI32" s="23">
        <f t="shared" si="11"/>
        <v>2.8719288311062359</v>
      </c>
      <c r="AJ32" s="23">
        <f t="shared" si="11"/>
        <v>3.1840950084003916</v>
      </c>
      <c r="AK32" s="23">
        <f t="shared" si="11"/>
        <v>3.4338279502357167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4.5045045045045045E-3</v>
      </c>
      <c r="H33" s="22">
        <f t="shared" ref="H33:AK33" si="12">IFERROR(H18/H16,0)</f>
        <v>2.6041666666666665E-3</v>
      </c>
      <c r="I33" s="22">
        <f t="shared" si="12"/>
        <v>2.4330900243309003E-3</v>
      </c>
      <c r="J33" s="22">
        <f t="shared" si="12"/>
        <v>2.5380710659898475E-3</v>
      </c>
      <c r="K33" s="22">
        <f t="shared" si="12"/>
        <v>1.7331022530329288E-3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9.9700897308075765E-4</v>
      </c>
      <c r="T33" s="22">
        <f t="shared" si="12"/>
        <v>9.9206349206349201E-4</v>
      </c>
      <c r="U33" s="22">
        <f t="shared" si="12"/>
        <v>2.0512820512820513E-3</v>
      </c>
      <c r="V33" s="22">
        <f t="shared" si="12"/>
        <v>3.0800821355236141E-3</v>
      </c>
      <c r="W33" s="22">
        <f t="shared" si="12"/>
        <v>2.8985507246376812E-3</v>
      </c>
      <c r="X33" s="22">
        <f t="shared" si="12"/>
        <v>3.8535645472061657E-3</v>
      </c>
      <c r="Y33" s="22">
        <f t="shared" si="12"/>
        <v>6.4814814814814813E-3</v>
      </c>
      <c r="Z33" s="22">
        <f t="shared" si="12"/>
        <v>9.700176366843033E-3</v>
      </c>
      <c r="AA33" s="22">
        <f t="shared" si="12"/>
        <v>9.5986038394415361E-3</v>
      </c>
      <c r="AB33" s="22">
        <f t="shared" si="12"/>
        <v>8.5034013605442185E-3</v>
      </c>
      <c r="AC33" s="22">
        <f t="shared" si="12"/>
        <v>7.4013157894736838E-3</v>
      </c>
      <c r="AD33" s="22">
        <f t="shared" si="12"/>
        <v>7.8616352201257862E-3</v>
      </c>
      <c r="AE33" s="22">
        <f t="shared" si="12"/>
        <v>1.7397881996974281E-2</v>
      </c>
      <c r="AF33" s="22">
        <f t="shared" si="12"/>
        <v>2.077562326869806E-2</v>
      </c>
      <c r="AG33" s="22">
        <f t="shared" si="12"/>
        <v>2.4025974025974027E-2</v>
      </c>
      <c r="AH33" s="22">
        <f t="shared" si="12"/>
        <v>2.3229461756373939E-2</v>
      </c>
      <c r="AI33" s="22">
        <f t="shared" si="12"/>
        <v>2.7164685908319185E-2</v>
      </c>
      <c r="AJ33" s="22">
        <f t="shared" si="12"/>
        <v>2.7717391304347826E-2</v>
      </c>
      <c r="AK33" s="22">
        <f t="shared" si="12"/>
        <v>2.9181865554976549E-2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0.87406529642363695</v>
      </c>
      <c r="H34" s="105">
        <f t="shared" ref="H34:AK34" si="13">IFERROR(H20*100000/1601711,0)</f>
        <v>0.4994658836706497</v>
      </c>
      <c r="I34" s="105">
        <f t="shared" si="13"/>
        <v>0.24973294183532485</v>
      </c>
      <c r="J34" s="105">
        <f t="shared" si="13"/>
        <v>0.24973294183532485</v>
      </c>
      <c r="K34" s="105">
        <f t="shared" si="13"/>
        <v>0.24973294183532485</v>
      </c>
      <c r="L34" s="105">
        <f t="shared" si="13"/>
        <v>6.2433235458831213E-2</v>
      </c>
      <c r="M34" s="105">
        <f t="shared" si="13"/>
        <v>6.2433235458831213E-2</v>
      </c>
      <c r="N34" s="105">
        <f t="shared" si="13"/>
        <v>6.2433235458831213E-2</v>
      </c>
      <c r="O34" s="105">
        <f t="shared" si="13"/>
        <v>0</v>
      </c>
      <c r="P34" s="105">
        <f t="shared" si="13"/>
        <v>0</v>
      </c>
      <c r="Q34" s="105">
        <f t="shared" si="13"/>
        <v>0</v>
      </c>
      <c r="R34" s="105">
        <f t="shared" si="13"/>
        <v>0</v>
      </c>
      <c r="S34" s="105">
        <f t="shared" si="13"/>
        <v>0</v>
      </c>
      <c r="T34" s="105">
        <f t="shared" si="13"/>
        <v>6.2433235458831213E-2</v>
      </c>
      <c r="U34" s="105">
        <f t="shared" si="13"/>
        <v>6.2433235458831213E-2</v>
      </c>
      <c r="V34" s="105">
        <f t="shared" si="13"/>
        <v>0.12486647091766243</v>
      </c>
      <c r="W34" s="105">
        <f t="shared" si="13"/>
        <v>0.18729970637649362</v>
      </c>
      <c r="X34" s="105">
        <f t="shared" si="13"/>
        <v>0.24973294183532485</v>
      </c>
      <c r="Y34" s="105">
        <f t="shared" si="13"/>
        <v>0.24973294183532485</v>
      </c>
      <c r="Z34" s="105">
        <f t="shared" si="13"/>
        <v>0.43703264821181848</v>
      </c>
      <c r="AA34" s="105">
        <f t="shared" si="13"/>
        <v>0.68676559004714333</v>
      </c>
      <c r="AB34" s="105">
        <f t="shared" si="13"/>
        <v>0.7491988255059745</v>
      </c>
      <c r="AC34" s="105">
        <f t="shared" si="13"/>
        <v>0.68676559004714333</v>
      </c>
      <c r="AD34" s="105">
        <f t="shared" si="13"/>
        <v>0.68676559004714333</v>
      </c>
      <c r="AE34" s="105">
        <f t="shared" si="13"/>
        <v>0.7491988255059745</v>
      </c>
      <c r="AF34" s="105">
        <f t="shared" si="13"/>
        <v>1.498397651011949</v>
      </c>
      <c r="AG34" s="105">
        <f t="shared" si="13"/>
        <v>1.9354302992237675</v>
      </c>
      <c r="AH34" s="105">
        <f t="shared" si="13"/>
        <v>2.3724629474355861</v>
      </c>
      <c r="AI34" s="105">
        <f t="shared" si="13"/>
        <v>2.6221958892709107</v>
      </c>
      <c r="AJ34" s="105">
        <f t="shared" si="13"/>
        <v>2.996795302023898</v>
      </c>
      <c r="AK34" s="105">
        <f t="shared" si="13"/>
        <v>3.3713947147768857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-7</v>
      </c>
      <c r="H35" s="24">
        <f t="shared" ref="H35:AK35" si="14">H21-H22</f>
        <v>-8</v>
      </c>
      <c r="I35" s="24">
        <f t="shared" si="14"/>
        <v>-15</v>
      </c>
      <c r="J35" s="24">
        <f t="shared" si="14"/>
        <v>-12</v>
      </c>
      <c r="K35" s="24">
        <f t="shared" si="14"/>
        <v>-11</v>
      </c>
      <c r="L35" s="24">
        <f t="shared" si="14"/>
        <v>-16</v>
      </c>
      <c r="M35" s="24">
        <f t="shared" si="14"/>
        <v>-15</v>
      </c>
      <c r="N35" s="24">
        <f t="shared" si="14"/>
        <v>-13</v>
      </c>
      <c r="O35" s="24">
        <f t="shared" si="14"/>
        <v>-8</v>
      </c>
      <c r="P35" s="24">
        <f t="shared" si="14"/>
        <v>-4</v>
      </c>
      <c r="Q35" s="24">
        <f t="shared" si="14"/>
        <v>-4</v>
      </c>
      <c r="R35" s="24">
        <f t="shared" si="14"/>
        <v>-4</v>
      </c>
      <c r="S35" s="24">
        <f t="shared" si="14"/>
        <v>-1</v>
      </c>
      <c r="T35" s="24">
        <f t="shared" si="14"/>
        <v>0</v>
      </c>
      <c r="U35" s="24">
        <f t="shared" si="14"/>
        <v>0</v>
      </c>
      <c r="V35" s="24">
        <f t="shared" si="14"/>
        <v>2</v>
      </c>
      <c r="W35" s="24">
        <f t="shared" si="14"/>
        <v>3</v>
      </c>
      <c r="X35" s="24">
        <f t="shared" si="14"/>
        <v>4</v>
      </c>
      <c r="Y35" s="24">
        <f t="shared" si="14"/>
        <v>4</v>
      </c>
      <c r="Z35" s="24">
        <f t="shared" si="14"/>
        <v>7</v>
      </c>
      <c r="AA35" s="24">
        <f t="shared" si="14"/>
        <v>10</v>
      </c>
      <c r="AB35" s="24">
        <f t="shared" si="14"/>
        <v>11</v>
      </c>
      <c r="AC35" s="24">
        <f t="shared" si="14"/>
        <v>9</v>
      </c>
      <c r="AD35" s="24">
        <f t="shared" si="14"/>
        <v>8</v>
      </c>
      <c r="AE35" s="24">
        <f t="shared" si="14"/>
        <v>8</v>
      </c>
      <c r="AF35" s="24">
        <f t="shared" si="14"/>
        <v>20</v>
      </c>
      <c r="AG35" s="24">
        <f t="shared" si="14"/>
        <v>24</v>
      </c>
      <c r="AH35" s="24">
        <f t="shared" si="14"/>
        <v>27</v>
      </c>
      <c r="AI35" s="24">
        <f t="shared" si="14"/>
        <v>30</v>
      </c>
      <c r="AJ35" s="24">
        <f t="shared" si="14"/>
        <v>37</v>
      </c>
      <c r="AK35" s="24">
        <f t="shared" si="14"/>
        <v>43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 t="shared" ref="G36:U36" si="15">IFERROR(G21/G22,0)</f>
        <v>0.66666666666666663</v>
      </c>
      <c r="H36" s="124">
        <f t="shared" si="15"/>
        <v>0.5</v>
      </c>
      <c r="I36" s="124">
        <f t="shared" si="15"/>
        <v>0.21052631578947367</v>
      </c>
      <c r="J36" s="124">
        <f t="shared" si="15"/>
        <v>0.25</v>
      </c>
      <c r="K36" s="124">
        <f t="shared" si="15"/>
        <v>0.26666666666666666</v>
      </c>
      <c r="L36" s="124">
        <f t="shared" si="15"/>
        <v>5.8823529411764705E-2</v>
      </c>
      <c r="M36" s="124">
        <f t="shared" si="15"/>
        <v>6.25E-2</v>
      </c>
      <c r="N36" s="124">
        <f t="shared" si="15"/>
        <v>7.1428571428571425E-2</v>
      </c>
      <c r="O36" s="124">
        <f t="shared" si="15"/>
        <v>0</v>
      </c>
      <c r="P36" s="124">
        <f t="shared" si="15"/>
        <v>0</v>
      </c>
      <c r="Q36" s="124">
        <f t="shared" si="15"/>
        <v>0</v>
      </c>
      <c r="R36" s="124">
        <f t="shared" si="15"/>
        <v>0</v>
      </c>
      <c r="S36" s="124">
        <f t="shared" si="15"/>
        <v>0</v>
      </c>
      <c r="T36" s="124">
        <f t="shared" si="15"/>
        <v>1</v>
      </c>
      <c r="U36" s="124">
        <f t="shared" si="15"/>
        <v>1</v>
      </c>
      <c r="V36" s="124">
        <f>IFERROR(V21/V22,0)</f>
        <v>0</v>
      </c>
      <c r="W36" s="124">
        <f t="shared" ref="W36:AK36" si="16">IFERROR(W21/W22,0)</f>
        <v>0</v>
      </c>
      <c r="X36" s="124">
        <f t="shared" si="16"/>
        <v>0</v>
      </c>
      <c r="Y36" s="124">
        <f t="shared" si="16"/>
        <v>0</v>
      </c>
      <c r="Z36" s="124">
        <f t="shared" si="16"/>
        <v>0</v>
      </c>
      <c r="AA36" s="124">
        <f t="shared" si="16"/>
        <v>11</v>
      </c>
      <c r="AB36" s="124">
        <f t="shared" si="16"/>
        <v>12</v>
      </c>
      <c r="AC36" s="124">
        <f t="shared" si="16"/>
        <v>5.5</v>
      </c>
      <c r="AD36" s="124">
        <f t="shared" si="16"/>
        <v>3.6666666666666665</v>
      </c>
      <c r="AE36" s="124">
        <f t="shared" si="16"/>
        <v>3</v>
      </c>
      <c r="AF36" s="124">
        <f t="shared" si="16"/>
        <v>6</v>
      </c>
      <c r="AG36" s="124">
        <f t="shared" si="16"/>
        <v>4.4285714285714288</v>
      </c>
      <c r="AH36" s="124">
        <f t="shared" si="16"/>
        <v>3.4545454545454546</v>
      </c>
      <c r="AI36" s="124">
        <f t="shared" si="16"/>
        <v>3.5</v>
      </c>
      <c r="AJ36" s="124">
        <f t="shared" si="16"/>
        <v>4.3636363636363633</v>
      </c>
      <c r="AK36" s="124">
        <f t="shared" si="16"/>
        <v>4.9090909090909092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0.14285714285714285</v>
      </c>
      <c r="H37" s="22">
        <f t="shared" ref="H37:AK37" si="17">IFERROR(H24/H20,0)</f>
        <v>0.125</v>
      </c>
      <c r="I37" s="22">
        <f t="shared" si="17"/>
        <v>0.25</v>
      </c>
      <c r="J37" s="22">
        <f t="shared" si="17"/>
        <v>0.25</v>
      </c>
      <c r="K37" s="22">
        <f t="shared" si="17"/>
        <v>0.25</v>
      </c>
      <c r="L37" s="22">
        <f t="shared" si="17"/>
        <v>0</v>
      </c>
      <c r="M37" s="22">
        <f t="shared" si="17"/>
        <v>0</v>
      </c>
      <c r="N37" s="22">
        <f t="shared" si="17"/>
        <v>0</v>
      </c>
      <c r="O37" s="22">
        <f t="shared" si="17"/>
        <v>0</v>
      </c>
      <c r="P37" s="22">
        <f t="shared" si="17"/>
        <v>0</v>
      </c>
      <c r="Q37" s="22">
        <f t="shared" si="17"/>
        <v>0</v>
      </c>
      <c r="R37" s="22">
        <f t="shared" si="17"/>
        <v>0</v>
      </c>
      <c r="S37" s="22">
        <f t="shared" si="17"/>
        <v>0</v>
      </c>
      <c r="T37" s="22">
        <f t="shared" si="17"/>
        <v>1</v>
      </c>
      <c r="U37" s="22">
        <f t="shared" si="17"/>
        <v>1</v>
      </c>
      <c r="V37" s="22">
        <f t="shared" si="17"/>
        <v>1</v>
      </c>
      <c r="W37" s="22">
        <f t="shared" si="17"/>
        <v>1</v>
      </c>
      <c r="X37" s="22">
        <f t="shared" si="17"/>
        <v>1</v>
      </c>
      <c r="Y37" s="22">
        <f t="shared" si="17"/>
        <v>1</v>
      </c>
      <c r="Z37" s="22">
        <f t="shared" si="17"/>
        <v>0.5714285714285714</v>
      </c>
      <c r="AA37" s="22">
        <f t="shared" si="17"/>
        <v>0.27272727272727271</v>
      </c>
      <c r="AB37" s="22">
        <f t="shared" si="17"/>
        <v>0.33333333333333331</v>
      </c>
      <c r="AC37" s="22">
        <f t="shared" si="17"/>
        <v>0.27272727272727271</v>
      </c>
      <c r="AD37" s="22">
        <f t="shared" si="17"/>
        <v>0.18181818181818182</v>
      </c>
      <c r="AE37" s="22">
        <f t="shared" si="17"/>
        <v>0.25</v>
      </c>
      <c r="AF37" s="22">
        <f t="shared" si="17"/>
        <v>0.16666666666666666</v>
      </c>
      <c r="AG37" s="22">
        <f t="shared" si="17"/>
        <v>0.12903225806451613</v>
      </c>
      <c r="AH37" s="22">
        <f t="shared" si="17"/>
        <v>0.15789473684210525</v>
      </c>
      <c r="AI37" s="22">
        <f t="shared" si="17"/>
        <v>0.14285714285714285</v>
      </c>
      <c r="AJ37" s="22">
        <f t="shared" si="17"/>
        <v>0.125</v>
      </c>
      <c r="AK37" s="22">
        <f t="shared" si="17"/>
        <v>0.12962962962962962</v>
      </c>
      <c r="AM37" s="37">
        <v>0.5</v>
      </c>
      <c r="AN37" s="37">
        <v>0.5</v>
      </c>
    </row>
    <row r="38" spans="2:40" ht="59.25" customHeight="1">
      <c r="B38" s="68" t="s">
        <v>105</v>
      </c>
      <c r="C38" s="111"/>
      <c r="D38" s="17" t="s">
        <v>103</v>
      </c>
      <c r="E38" s="2" t="s">
        <v>17</v>
      </c>
      <c r="F38" s="1"/>
      <c r="G38" s="110">
        <f>IFERROR(G24*100000/1601711,0)</f>
        <v>0.12486647091766243</v>
      </c>
      <c r="H38" s="110">
        <f t="shared" ref="H38:AK38" si="18">IFERROR(H24*100000/1601711,0)</f>
        <v>6.2433235458831213E-2</v>
      </c>
      <c r="I38" s="110">
        <f t="shared" si="18"/>
        <v>6.2433235458831213E-2</v>
      </c>
      <c r="J38" s="110">
        <f t="shared" si="18"/>
        <v>6.2433235458831213E-2</v>
      </c>
      <c r="K38" s="110">
        <f t="shared" si="18"/>
        <v>6.2433235458831213E-2</v>
      </c>
      <c r="L38" s="110">
        <f t="shared" si="18"/>
        <v>0</v>
      </c>
      <c r="M38" s="110">
        <f t="shared" si="18"/>
        <v>0</v>
      </c>
      <c r="N38" s="110">
        <f t="shared" si="18"/>
        <v>0</v>
      </c>
      <c r="O38" s="110">
        <f t="shared" si="18"/>
        <v>0</v>
      </c>
      <c r="P38" s="110">
        <f t="shared" si="18"/>
        <v>0</v>
      </c>
      <c r="Q38" s="110">
        <f t="shared" si="18"/>
        <v>0</v>
      </c>
      <c r="R38" s="110">
        <f t="shared" si="18"/>
        <v>0</v>
      </c>
      <c r="S38" s="110">
        <f t="shared" si="18"/>
        <v>0</v>
      </c>
      <c r="T38" s="110">
        <f t="shared" si="18"/>
        <v>6.2433235458831213E-2</v>
      </c>
      <c r="U38" s="110">
        <f t="shared" si="18"/>
        <v>6.2433235458831213E-2</v>
      </c>
      <c r="V38" s="110">
        <f t="shared" si="18"/>
        <v>0.12486647091766243</v>
      </c>
      <c r="W38" s="110">
        <f t="shared" si="18"/>
        <v>0.18729970637649362</v>
      </c>
      <c r="X38" s="110">
        <f t="shared" si="18"/>
        <v>0.24973294183532485</v>
      </c>
      <c r="Y38" s="110">
        <f t="shared" si="18"/>
        <v>0.24973294183532485</v>
      </c>
      <c r="Z38" s="110">
        <f t="shared" si="18"/>
        <v>0.24973294183532485</v>
      </c>
      <c r="AA38" s="110">
        <f t="shared" si="18"/>
        <v>0.18729970637649362</v>
      </c>
      <c r="AB38" s="110">
        <f t="shared" si="18"/>
        <v>0.24973294183532485</v>
      </c>
      <c r="AC38" s="110">
        <f t="shared" si="18"/>
        <v>0.18729970637649362</v>
      </c>
      <c r="AD38" s="110">
        <f t="shared" si="18"/>
        <v>0.12486647091766243</v>
      </c>
      <c r="AE38" s="110">
        <f t="shared" si="18"/>
        <v>0.18729970637649362</v>
      </c>
      <c r="AF38" s="110">
        <f t="shared" si="18"/>
        <v>0.24973294183532485</v>
      </c>
      <c r="AG38" s="110">
        <f t="shared" si="18"/>
        <v>0.24973294183532485</v>
      </c>
      <c r="AH38" s="110">
        <f t="shared" si="18"/>
        <v>0.37459941275298725</v>
      </c>
      <c r="AI38" s="110">
        <f t="shared" si="18"/>
        <v>0.37459941275298725</v>
      </c>
      <c r="AJ38" s="110">
        <f t="shared" si="18"/>
        <v>0.37459941275298725</v>
      </c>
      <c r="AK38" s="110">
        <f t="shared" si="18"/>
        <v>0.43703264821181848</v>
      </c>
      <c r="AM38" s="37"/>
      <c r="AN38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U40" si="19">IF(G35=0,"同数",IF(G35&gt;0,"増加","減少"))</f>
        <v>減少</v>
      </c>
      <c r="H40" s="102" t="str">
        <f t="shared" si="19"/>
        <v>減少</v>
      </c>
      <c r="I40" s="102" t="str">
        <f t="shared" si="19"/>
        <v>減少</v>
      </c>
      <c r="J40" s="102" t="str">
        <f t="shared" si="19"/>
        <v>減少</v>
      </c>
      <c r="K40" s="102" t="str">
        <f t="shared" si="19"/>
        <v>減少</v>
      </c>
      <c r="L40" s="102" t="str">
        <f t="shared" si="19"/>
        <v>減少</v>
      </c>
      <c r="M40" s="102" t="str">
        <f t="shared" si="19"/>
        <v>減少</v>
      </c>
      <c r="N40" s="102" t="str">
        <f t="shared" si="19"/>
        <v>減少</v>
      </c>
      <c r="O40" s="102" t="str">
        <f t="shared" si="19"/>
        <v>減少</v>
      </c>
      <c r="P40" s="102" t="str">
        <f t="shared" si="19"/>
        <v>減少</v>
      </c>
      <c r="Q40" s="102" t="str">
        <f t="shared" si="19"/>
        <v>減少</v>
      </c>
      <c r="R40" s="102" t="str">
        <f t="shared" si="19"/>
        <v>減少</v>
      </c>
      <c r="S40" s="102" t="str">
        <f t="shared" si="19"/>
        <v>減少</v>
      </c>
      <c r="T40" s="102" t="str">
        <f t="shared" si="19"/>
        <v>同数</v>
      </c>
      <c r="U40" s="102" t="str">
        <f t="shared" si="19"/>
        <v>同数</v>
      </c>
      <c r="V40" s="102" t="str">
        <f>IF(V35=0,"同数",IF(V35&gt;0,"増加","減少"))</f>
        <v>増加</v>
      </c>
      <c r="W40" s="102" t="str">
        <f t="shared" ref="W40:AK40" si="20">IF(W35=0,"同数",IF(W35&gt;0,"増加","減少"))</f>
        <v>増加</v>
      </c>
      <c r="X40" s="102" t="str">
        <f t="shared" si="20"/>
        <v>増加</v>
      </c>
      <c r="Y40" s="102" t="str">
        <f t="shared" si="20"/>
        <v>増加</v>
      </c>
      <c r="Z40" s="102" t="str">
        <f t="shared" si="20"/>
        <v>増加</v>
      </c>
      <c r="AA40" s="102" t="str">
        <f t="shared" si="20"/>
        <v>増加</v>
      </c>
      <c r="AB40" s="102" t="str">
        <f t="shared" si="20"/>
        <v>増加</v>
      </c>
      <c r="AC40" s="102" t="str">
        <f t="shared" si="20"/>
        <v>増加</v>
      </c>
      <c r="AD40" s="102" t="str">
        <f t="shared" si="20"/>
        <v>増加</v>
      </c>
      <c r="AE40" s="102" t="str">
        <f t="shared" si="20"/>
        <v>増加</v>
      </c>
      <c r="AF40" s="102" t="str">
        <f t="shared" si="20"/>
        <v>増加</v>
      </c>
      <c r="AG40" s="102" t="str">
        <f t="shared" si="20"/>
        <v>増加</v>
      </c>
      <c r="AH40" s="102" t="str">
        <f t="shared" si="20"/>
        <v>増加</v>
      </c>
      <c r="AI40" s="102" t="str">
        <f t="shared" si="20"/>
        <v>増加</v>
      </c>
      <c r="AJ40" s="102" t="str">
        <f t="shared" si="20"/>
        <v>増加</v>
      </c>
      <c r="AK40" s="102" t="str">
        <f t="shared" si="20"/>
        <v>増加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7:AK37">
    <cfRule type="cellIs" dxfId="747" priority="18" operator="greaterThanOrEqual">
      <formula>0.5</formula>
    </cfRule>
  </conditionalFormatting>
  <conditionalFormatting sqref="G34:AK34">
    <cfRule type="cellIs" dxfId="746" priority="15" operator="greaterThanOrEqual">
      <formula>25</formula>
    </cfRule>
    <cfRule type="cellIs" dxfId="745" priority="16" operator="greaterThanOrEqual">
      <formula>15</formula>
    </cfRule>
  </conditionalFormatting>
  <conditionalFormatting sqref="G33:AK33">
    <cfRule type="cellIs" dxfId="744" priority="14" operator="greaterThanOrEqual">
      <formula>0.1</formula>
    </cfRule>
  </conditionalFormatting>
  <conditionalFormatting sqref="G32:AK32">
    <cfRule type="cellIs" dxfId="743" priority="12" operator="greaterThanOrEqual">
      <formula>25</formula>
    </cfRule>
    <cfRule type="cellIs" dxfId="742" priority="13" operator="greaterThanOrEqual">
      <formula>15</formula>
    </cfRule>
  </conditionalFormatting>
  <conditionalFormatting sqref="G31:AK31">
    <cfRule type="cellIs" dxfId="741" priority="11" operator="greaterThanOrEqual">
      <formula>0.25</formula>
    </cfRule>
  </conditionalFormatting>
  <conditionalFormatting sqref="G30:AK30">
    <cfRule type="cellIs" dxfId="740" priority="9" operator="greaterThanOrEqual">
      <formula>0.5</formula>
    </cfRule>
    <cfRule type="cellIs" dxfId="739" priority="10" operator="greaterThanOrEqual">
      <formula>0.2</formula>
    </cfRule>
  </conditionalFormatting>
  <conditionalFormatting sqref="G29:AK29">
    <cfRule type="cellIs" dxfId="738" priority="8" operator="greaterThanOrEqual">
      <formula>0.25</formula>
    </cfRule>
  </conditionalFormatting>
  <conditionalFormatting sqref="G28:AK28">
    <cfRule type="cellIs" dxfId="737" priority="6" operator="greaterThanOrEqual">
      <formula>0.5</formula>
    </cfRule>
    <cfRule type="cellIs" dxfId="736" priority="7" operator="greaterThanOrEqual">
      <formula>0.2</formula>
    </cfRule>
  </conditionalFormatting>
  <conditionalFormatting sqref="G38:AK38">
    <cfRule type="cellIs" dxfId="735" priority="4" operator="greaterThanOrEqual">
      <formula>7.5</formula>
    </cfRule>
  </conditionalFormatting>
  <conditionalFormatting sqref="G38:AK38">
    <cfRule type="cellIs" dxfId="734" priority="5" operator="greaterThanOrEqual">
      <formula>12.5</formula>
    </cfRule>
  </conditionalFormatting>
  <conditionalFormatting sqref="G36:AK36">
    <cfRule type="cellIs" dxfId="733" priority="1" operator="greaterThan">
      <formula>1</formula>
    </cfRule>
  </conditionalFormatting>
  <conditionalFormatting sqref="G35:AK35">
    <cfRule type="cellIs" dxfId="732" priority="2" operator="greaterThanOrEqual">
      <formula>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4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94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44287</v>
      </c>
      <c r="H6" s="26">
        <v>44288</v>
      </c>
      <c r="I6" s="26">
        <v>44289</v>
      </c>
      <c r="J6" s="26">
        <v>44290</v>
      </c>
      <c r="K6" s="26">
        <v>44291</v>
      </c>
      <c r="L6" s="26">
        <v>44292</v>
      </c>
      <c r="M6" s="26">
        <v>44293</v>
      </c>
      <c r="N6" s="26">
        <v>44294</v>
      </c>
      <c r="O6" s="26">
        <v>44295</v>
      </c>
      <c r="P6" s="26">
        <v>44296</v>
      </c>
      <c r="Q6" s="26">
        <v>44297</v>
      </c>
      <c r="R6" s="26">
        <v>44298</v>
      </c>
      <c r="S6" s="26">
        <v>44299</v>
      </c>
      <c r="T6" s="26">
        <v>44300</v>
      </c>
      <c r="U6" s="26">
        <v>44301</v>
      </c>
      <c r="V6" s="26">
        <v>44302</v>
      </c>
      <c r="W6" s="26">
        <v>44303</v>
      </c>
      <c r="X6" s="26">
        <v>44304</v>
      </c>
      <c r="Y6" s="26">
        <v>44305</v>
      </c>
      <c r="Z6" s="26">
        <v>44306</v>
      </c>
      <c r="AA6" s="26">
        <v>44307</v>
      </c>
      <c r="AB6" s="26">
        <v>44308</v>
      </c>
      <c r="AC6" s="26">
        <v>44309</v>
      </c>
      <c r="AD6" s="26">
        <v>44310</v>
      </c>
      <c r="AE6" s="26">
        <v>44311</v>
      </c>
      <c r="AF6" s="26">
        <v>44312</v>
      </c>
      <c r="AG6" s="26">
        <v>44313</v>
      </c>
      <c r="AH6" s="26">
        <v>44314</v>
      </c>
      <c r="AI6" s="26">
        <v>44315</v>
      </c>
      <c r="AJ6" s="26">
        <v>44316</v>
      </c>
      <c r="AK6" s="26"/>
    </row>
    <row r="7" spans="4:38" ht="30" customHeight="1">
      <c r="D7" s="6"/>
      <c r="E7" s="7"/>
      <c r="F7" s="8"/>
      <c r="G7" s="27" t="s">
        <v>83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376</v>
      </c>
      <c r="N8" s="19">
        <v>376</v>
      </c>
      <c r="O8" s="19">
        <v>376</v>
      </c>
      <c r="P8" s="19">
        <v>376</v>
      </c>
      <c r="Q8" s="19">
        <v>376</v>
      </c>
      <c r="R8" s="19">
        <v>376</v>
      </c>
      <c r="S8" s="19">
        <v>376</v>
      </c>
      <c r="T8" s="19">
        <v>376</v>
      </c>
      <c r="U8" s="19">
        <v>376</v>
      </c>
      <c r="V8" s="19">
        <v>376</v>
      </c>
      <c r="W8" s="19">
        <v>376</v>
      </c>
      <c r="X8" s="19">
        <v>376</v>
      </c>
      <c r="Y8" s="19">
        <v>376</v>
      </c>
      <c r="Z8" s="19">
        <v>376</v>
      </c>
      <c r="AA8" s="19">
        <v>376</v>
      </c>
      <c r="AB8" s="19">
        <v>376</v>
      </c>
      <c r="AC8" s="19">
        <v>376</v>
      </c>
      <c r="AD8" s="19">
        <v>376</v>
      </c>
      <c r="AE8" s="19">
        <v>376</v>
      </c>
      <c r="AF8" s="19">
        <v>376</v>
      </c>
      <c r="AG8" s="19">
        <v>376</v>
      </c>
      <c r="AH8" s="19">
        <v>376</v>
      </c>
      <c r="AI8" s="19">
        <v>376</v>
      </c>
      <c r="AJ8" s="19">
        <v>376</v>
      </c>
      <c r="AK8" s="19"/>
    </row>
    <row r="9" spans="4:38" ht="41.25" customHeight="1">
      <c r="D9" s="28" t="s">
        <v>44</v>
      </c>
      <c r="E9" s="2" t="s">
        <v>15</v>
      </c>
      <c r="F9" s="1" t="s">
        <v>8</v>
      </c>
      <c r="G9" s="21">
        <v>376</v>
      </c>
      <c r="H9" s="21">
        <v>376</v>
      </c>
      <c r="I9" s="21">
        <v>376</v>
      </c>
      <c r="J9" s="21">
        <v>376</v>
      </c>
      <c r="K9" s="21">
        <v>376</v>
      </c>
      <c r="L9" s="21">
        <v>376</v>
      </c>
      <c r="M9" s="21">
        <v>376</v>
      </c>
      <c r="N9" s="21">
        <v>376</v>
      </c>
      <c r="O9" s="21">
        <v>376</v>
      </c>
      <c r="P9" s="21">
        <v>376</v>
      </c>
      <c r="Q9" s="21">
        <v>376</v>
      </c>
      <c r="R9" s="21">
        <v>376</v>
      </c>
      <c r="S9" s="21">
        <v>376</v>
      </c>
      <c r="T9" s="21">
        <v>376</v>
      </c>
      <c r="U9" s="21">
        <v>376</v>
      </c>
      <c r="V9" s="21">
        <v>376</v>
      </c>
      <c r="W9" s="21">
        <v>376</v>
      </c>
      <c r="X9" s="21">
        <v>376</v>
      </c>
      <c r="Y9" s="21">
        <v>376</v>
      </c>
      <c r="Z9" s="21">
        <v>376</v>
      </c>
      <c r="AA9" s="21">
        <v>376</v>
      </c>
      <c r="AB9" s="21">
        <v>376</v>
      </c>
      <c r="AC9" s="21">
        <v>376</v>
      </c>
      <c r="AD9" s="21">
        <v>376</v>
      </c>
      <c r="AE9" s="21">
        <v>376</v>
      </c>
      <c r="AF9" s="21">
        <v>376</v>
      </c>
      <c r="AG9" s="21">
        <v>376</v>
      </c>
      <c r="AH9" s="21">
        <v>376</v>
      </c>
      <c r="AI9" s="21">
        <v>376</v>
      </c>
      <c r="AJ9" s="21">
        <v>376</v>
      </c>
      <c r="AK9" s="40"/>
    </row>
    <row r="10" spans="4:38" ht="41.25" customHeight="1">
      <c r="D10" s="14" t="s">
        <v>45</v>
      </c>
      <c r="E10" s="2"/>
      <c r="F10" s="1" t="s">
        <v>47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42</v>
      </c>
      <c r="N10" s="19">
        <v>42</v>
      </c>
      <c r="O10" s="19">
        <v>42</v>
      </c>
      <c r="P10" s="19">
        <v>42</v>
      </c>
      <c r="Q10" s="19">
        <v>42</v>
      </c>
      <c r="R10" s="19">
        <v>42</v>
      </c>
      <c r="S10" s="19">
        <v>42</v>
      </c>
      <c r="T10" s="19">
        <v>42</v>
      </c>
      <c r="U10" s="19">
        <v>42</v>
      </c>
      <c r="V10" s="19">
        <v>42</v>
      </c>
      <c r="W10" s="19">
        <v>42</v>
      </c>
      <c r="X10" s="19">
        <v>42</v>
      </c>
      <c r="Y10" s="19">
        <v>42</v>
      </c>
      <c r="Z10" s="19">
        <v>42</v>
      </c>
      <c r="AA10" s="19">
        <v>42</v>
      </c>
      <c r="AB10" s="19">
        <v>42</v>
      </c>
      <c r="AC10" s="19">
        <v>42</v>
      </c>
      <c r="AD10" s="19">
        <v>42</v>
      </c>
      <c r="AE10" s="19">
        <v>42</v>
      </c>
      <c r="AF10" s="19">
        <v>42</v>
      </c>
      <c r="AG10" s="19">
        <v>42</v>
      </c>
      <c r="AH10" s="19">
        <v>42</v>
      </c>
      <c r="AI10" s="19">
        <v>42</v>
      </c>
      <c r="AJ10" s="19">
        <v>42</v>
      </c>
      <c r="AK10" s="19"/>
    </row>
    <row r="11" spans="4:38" ht="41.25" customHeight="1">
      <c r="D11" s="14" t="s">
        <v>46</v>
      </c>
      <c r="E11" s="2"/>
      <c r="F11" s="1" t="s">
        <v>48</v>
      </c>
      <c r="G11" s="21">
        <v>42</v>
      </c>
      <c r="H11" s="21">
        <v>42</v>
      </c>
      <c r="I11" s="21">
        <v>42</v>
      </c>
      <c r="J11" s="21">
        <v>42</v>
      </c>
      <c r="K11" s="21">
        <v>42</v>
      </c>
      <c r="L11" s="21">
        <v>42</v>
      </c>
      <c r="M11" s="21">
        <v>42</v>
      </c>
      <c r="N11" s="21">
        <v>42</v>
      </c>
      <c r="O11" s="21">
        <v>42</v>
      </c>
      <c r="P11" s="21">
        <v>42</v>
      </c>
      <c r="Q11" s="21">
        <v>42</v>
      </c>
      <c r="R11" s="21">
        <v>42</v>
      </c>
      <c r="S11" s="21">
        <v>42</v>
      </c>
      <c r="T11" s="21">
        <v>42</v>
      </c>
      <c r="U11" s="21">
        <v>42</v>
      </c>
      <c r="V11" s="21">
        <v>42</v>
      </c>
      <c r="W11" s="21">
        <v>42</v>
      </c>
      <c r="X11" s="21">
        <v>42</v>
      </c>
      <c r="Y11" s="21">
        <v>42</v>
      </c>
      <c r="Z11" s="21">
        <v>42</v>
      </c>
      <c r="AA11" s="21">
        <v>42</v>
      </c>
      <c r="AB11" s="21">
        <v>42</v>
      </c>
      <c r="AC11" s="21">
        <v>42</v>
      </c>
      <c r="AD11" s="21">
        <v>42</v>
      </c>
      <c r="AE11" s="21">
        <v>42</v>
      </c>
      <c r="AF11" s="21">
        <v>42</v>
      </c>
      <c r="AG11" s="21">
        <v>42</v>
      </c>
      <c r="AH11" s="21">
        <v>42</v>
      </c>
      <c r="AI11" s="21">
        <v>42</v>
      </c>
      <c r="AJ11" s="21">
        <v>42</v>
      </c>
      <c r="AK11" s="40"/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29</v>
      </c>
      <c r="H12" s="21">
        <v>29</v>
      </c>
      <c r="I12" s="21">
        <v>29</v>
      </c>
      <c r="J12" s="21">
        <v>29</v>
      </c>
      <c r="K12" s="21">
        <v>29</v>
      </c>
      <c r="L12" s="21">
        <v>32</v>
      </c>
      <c r="M12" s="21">
        <v>39</v>
      </c>
      <c r="N12" s="21">
        <v>43</v>
      </c>
      <c r="O12" s="21">
        <v>41</v>
      </c>
      <c r="P12" s="21">
        <v>38</v>
      </c>
      <c r="Q12" s="21">
        <v>39</v>
      </c>
      <c r="R12" s="21">
        <v>40</v>
      </c>
      <c r="S12" s="21">
        <v>38</v>
      </c>
      <c r="T12" s="21">
        <v>40</v>
      </c>
      <c r="U12" s="21">
        <v>45</v>
      </c>
      <c r="V12" s="21">
        <v>44</v>
      </c>
      <c r="W12" s="21">
        <v>43</v>
      </c>
      <c r="X12" s="21">
        <v>49</v>
      </c>
      <c r="Y12" s="21">
        <v>48</v>
      </c>
      <c r="Z12" s="21">
        <v>58</v>
      </c>
      <c r="AA12" s="21">
        <v>55</v>
      </c>
      <c r="AB12" s="21">
        <v>56</v>
      </c>
      <c r="AC12" s="21">
        <v>58</v>
      </c>
      <c r="AD12" s="21">
        <v>55</v>
      </c>
      <c r="AE12" s="21">
        <v>55</v>
      </c>
      <c r="AF12" s="21">
        <v>53</v>
      </c>
      <c r="AG12" s="21">
        <v>54</v>
      </c>
      <c r="AH12" s="21">
        <v>51</v>
      </c>
      <c r="AI12" s="21">
        <v>56</v>
      </c>
      <c r="AJ12" s="21">
        <v>52</v>
      </c>
      <c r="AK12" s="40"/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1</v>
      </c>
      <c r="V13" s="21">
        <v>1</v>
      </c>
      <c r="W13" s="21">
        <v>1</v>
      </c>
      <c r="X13" s="21">
        <v>1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1</v>
      </c>
      <c r="AJ13" s="21">
        <v>1</v>
      </c>
      <c r="AK13" s="40"/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54</v>
      </c>
      <c r="H14" s="21">
        <v>59</v>
      </c>
      <c r="I14" s="21">
        <v>64</v>
      </c>
      <c r="J14" s="21">
        <v>65</v>
      </c>
      <c r="K14" s="21">
        <v>66</v>
      </c>
      <c r="L14" s="21">
        <v>67</v>
      </c>
      <c r="M14" s="21">
        <v>77</v>
      </c>
      <c r="N14" s="21">
        <v>82</v>
      </c>
      <c r="O14" s="21">
        <v>80</v>
      </c>
      <c r="P14" s="21">
        <v>78</v>
      </c>
      <c r="Q14" s="21">
        <v>82</v>
      </c>
      <c r="R14" s="21">
        <v>74</v>
      </c>
      <c r="S14" s="21">
        <v>69</v>
      </c>
      <c r="T14" s="21">
        <v>65</v>
      </c>
      <c r="U14" s="21">
        <v>74</v>
      </c>
      <c r="V14" s="21">
        <v>68</v>
      </c>
      <c r="W14" s="21">
        <v>67</v>
      </c>
      <c r="X14" s="21">
        <v>71</v>
      </c>
      <c r="Y14" s="21">
        <v>71</v>
      </c>
      <c r="Z14" s="21">
        <v>77</v>
      </c>
      <c r="AA14" s="21">
        <v>75</v>
      </c>
      <c r="AB14" s="21">
        <v>75</v>
      </c>
      <c r="AC14" s="21">
        <v>82</v>
      </c>
      <c r="AD14" s="21">
        <v>82</v>
      </c>
      <c r="AE14" s="21">
        <v>91</v>
      </c>
      <c r="AF14" s="21">
        <v>96</v>
      </c>
      <c r="AG14" s="21">
        <v>96</v>
      </c>
      <c r="AH14" s="21">
        <v>101</v>
      </c>
      <c r="AI14" s="21">
        <v>121</v>
      </c>
      <c r="AJ14" s="21">
        <v>137</v>
      </c>
      <c r="AK14" s="40"/>
      <c r="AL14" s="59"/>
    </row>
    <row r="15" spans="4:38" ht="41.25" customHeight="1">
      <c r="D15" s="14" t="s">
        <v>2</v>
      </c>
      <c r="E15" s="39" t="s">
        <v>16</v>
      </c>
      <c r="F15" s="29"/>
      <c r="G15" s="21">
        <v>220</v>
      </c>
      <c r="H15" s="21">
        <v>334</v>
      </c>
      <c r="I15" s="21">
        <v>272</v>
      </c>
      <c r="J15" s="21">
        <v>125</v>
      </c>
      <c r="K15" s="21">
        <v>332</v>
      </c>
      <c r="L15" s="21">
        <v>278</v>
      </c>
      <c r="M15" s="21">
        <v>416</v>
      </c>
      <c r="N15" s="21">
        <v>262</v>
      </c>
      <c r="O15" s="21">
        <v>352</v>
      </c>
      <c r="P15" s="21">
        <v>221</v>
      </c>
      <c r="Q15" s="77">
        <v>186</v>
      </c>
      <c r="R15" s="21">
        <v>258</v>
      </c>
      <c r="S15" s="21">
        <v>225</v>
      </c>
      <c r="T15" s="21">
        <v>241</v>
      </c>
      <c r="U15" s="21">
        <v>315</v>
      </c>
      <c r="V15" s="21">
        <v>332</v>
      </c>
      <c r="W15" s="21">
        <v>364</v>
      </c>
      <c r="X15" s="21">
        <v>176</v>
      </c>
      <c r="Y15" s="21">
        <v>398</v>
      </c>
      <c r="Z15" s="21">
        <v>358</v>
      </c>
      <c r="AA15" s="21">
        <v>361</v>
      </c>
      <c r="AB15" s="21">
        <v>206</v>
      </c>
      <c r="AC15" s="21">
        <v>330</v>
      </c>
      <c r="AD15" s="21">
        <v>295</v>
      </c>
      <c r="AE15" s="21">
        <v>173</v>
      </c>
      <c r="AF15" s="21">
        <v>377</v>
      </c>
      <c r="AG15" s="21">
        <v>264</v>
      </c>
      <c r="AH15" s="21">
        <v>253</v>
      </c>
      <c r="AI15" s="21">
        <v>240</v>
      </c>
      <c r="AJ15" s="21">
        <v>418</v>
      </c>
      <c r="AK15" s="40"/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G15+SUM('R3-03（入力用）'!AF15:AK15)</f>
        <v>1958</v>
      </c>
      <c r="H16" s="19">
        <f>SUM(G15:H15)+SUM('R3-03（入力用）'!AG15:AK15)</f>
        <v>1986</v>
      </c>
      <c r="I16" s="19">
        <f>SUM(G15:I15)+SUM('R3-03（入力用）'!AH15:AK15)</f>
        <v>2016</v>
      </c>
      <c r="J16" s="19">
        <f>SUM(G15:J15)+SUM('R3-03（入力用）'!AI15:AK15)</f>
        <v>1874</v>
      </c>
      <c r="K16" s="19">
        <f>SUM(G15:K15)+SUM('R3-03（入力用）'!AJ15:AK15)</f>
        <v>1871</v>
      </c>
      <c r="L16" s="19">
        <f>SUM(G15:L15)+'R3-03（入力用）'!AK15</f>
        <v>1889</v>
      </c>
      <c r="M16" s="19">
        <f>SUM(G15:M15)</f>
        <v>1977</v>
      </c>
      <c r="N16" s="19">
        <f t="shared" ref="N16:AJ16" si="0">SUM(H15:N15)</f>
        <v>2019</v>
      </c>
      <c r="O16" s="19">
        <f t="shared" si="0"/>
        <v>2037</v>
      </c>
      <c r="P16" s="19">
        <f t="shared" si="0"/>
        <v>1986</v>
      </c>
      <c r="Q16" s="19">
        <f t="shared" si="0"/>
        <v>2047</v>
      </c>
      <c r="R16" s="19">
        <f t="shared" si="0"/>
        <v>1973</v>
      </c>
      <c r="S16" s="19">
        <f t="shared" si="0"/>
        <v>1920</v>
      </c>
      <c r="T16" s="19">
        <f t="shared" si="0"/>
        <v>1745</v>
      </c>
      <c r="U16" s="19">
        <f t="shared" si="0"/>
        <v>1798</v>
      </c>
      <c r="V16" s="19">
        <f t="shared" si="0"/>
        <v>1778</v>
      </c>
      <c r="W16" s="19">
        <f t="shared" si="0"/>
        <v>1921</v>
      </c>
      <c r="X16" s="19">
        <f t="shared" si="0"/>
        <v>1911</v>
      </c>
      <c r="Y16" s="19">
        <f t="shared" si="0"/>
        <v>2051</v>
      </c>
      <c r="Z16" s="19">
        <f t="shared" si="0"/>
        <v>2184</v>
      </c>
      <c r="AA16" s="19">
        <f t="shared" si="0"/>
        <v>2304</v>
      </c>
      <c r="AB16" s="19">
        <f t="shared" si="0"/>
        <v>2195</v>
      </c>
      <c r="AC16" s="19">
        <f t="shared" si="0"/>
        <v>2193</v>
      </c>
      <c r="AD16" s="19">
        <f t="shared" si="0"/>
        <v>2124</v>
      </c>
      <c r="AE16" s="19">
        <f t="shared" si="0"/>
        <v>2121</v>
      </c>
      <c r="AF16" s="19">
        <f t="shared" si="0"/>
        <v>2100</v>
      </c>
      <c r="AG16" s="19">
        <f t="shared" si="0"/>
        <v>2006</v>
      </c>
      <c r="AH16" s="19">
        <f t="shared" si="0"/>
        <v>1898</v>
      </c>
      <c r="AI16" s="19">
        <f t="shared" si="0"/>
        <v>1932</v>
      </c>
      <c r="AJ16" s="19">
        <f t="shared" si="0"/>
        <v>2020</v>
      </c>
      <c r="AK16" s="19"/>
    </row>
    <row r="17" spans="2:40" ht="41.25" customHeight="1">
      <c r="D17" s="14" t="s">
        <v>3</v>
      </c>
      <c r="E17" s="39" t="s">
        <v>16</v>
      </c>
      <c r="F17" s="29"/>
      <c r="G17" s="21">
        <v>6</v>
      </c>
      <c r="H17" s="21">
        <v>7</v>
      </c>
      <c r="I17" s="21">
        <v>8</v>
      </c>
      <c r="J17" s="21">
        <v>7</v>
      </c>
      <c r="K17" s="21">
        <v>5</v>
      </c>
      <c r="L17" s="21">
        <v>18</v>
      </c>
      <c r="M17" s="21">
        <v>11</v>
      </c>
      <c r="N17" s="21">
        <v>8</v>
      </c>
      <c r="O17" s="21">
        <v>8</v>
      </c>
      <c r="P17" s="21">
        <v>6</v>
      </c>
      <c r="Q17" s="77">
        <v>3</v>
      </c>
      <c r="R17" s="21">
        <v>3</v>
      </c>
      <c r="S17" s="21">
        <v>4</v>
      </c>
      <c r="T17" s="21">
        <v>12</v>
      </c>
      <c r="U17" s="21">
        <v>5</v>
      </c>
      <c r="V17" s="21">
        <v>7</v>
      </c>
      <c r="W17" s="21">
        <v>9</v>
      </c>
      <c r="X17" s="21">
        <v>8</v>
      </c>
      <c r="Y17" s="21">
        <v>11</v>
      </c>
      <c r="Z17" s="21">
        <v>4</v>
      </c>
      <c r="AA17" s="21">
        <v>5</v>
      </c>
      <c r="AB17" s="21">
        <v>9</v>
      </c>
      <c r="AC17" s="21">
        <v>11</v>
      </c>
      <c r="AD17" s="21">
        <v>12</v>
      </c>
      <c r="AE17" s="21">
        <v>12</v>
      </c>
      <c r="AF17" s="21">
        <v>10</v>
      </c>
      <c r="AG17" s="21">
        <v>17</v>
      </c>
      <c r="AH17" s="21">
        <v>20</v>
      </c>
      <c r="AI17" s="21">
        <v>38</v>
      </c>
      <c r="AJ17" s="21">
        <v>56</v>
      </c>
      <c r="AK17" s="40"/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G17+SUM('R3-03（入力用）'!AF17:AK17)</f>
        <v>48</v>
      </c>
      <c r="H18" s="19">
        <f>SUM(G17:H17)+SUM('R3-03（入力用）'!AG17:AK17)</f>
        <v>45</v>
      </c>
      <c r="I18" s="19">
        <f>SUM(G17:I17)+SUM('R3-03（入力用）'!AH17:AK17)</f>
        <v>41</v>
      </c>
      <c r="J18" s="19">
        <f>SUM(G17:J17)+SUM('R3-03（入力用）'!AI17:AK17)</f>
        <v>44</v>
      </c>
      <c r="K18" s="19">
        <f>SUM(G17:K17)+SUM('R3-03（入力用）'!AJ17:AK17)</f>
        <v>42</v>
      </c>
      <c r="L18" s="19">
        <f>SUM(G17:L17)+'R3-03（入力用）'!AK17</f>
        <v>57</v>
      </c>
      <c r="M18" s="19">
        <f>SUM(G17:M17)</f>
        <v>62</v>
      </c>
      <c r="N18" s="19">
        <f t="shared" ref="N18:AJ18" si="1">SUM(H17:N17)</f>
        <v>64</v>
      </c>
      <c r="O18" s="19">
        <f t="shared" si="1"/>
        <v>65</v>
      </c>
      <c r="P18" s="19">
        <f t="shared" si="1"/>
        <v>63</v>
      </c>
      <c r="Q18" s="19">
        <f t="shared" si="1"/>
        <v>59</v>
      </c>
      <c r="R18" s="19">
        <f t="shared" si="1"/>
        <v>57</v>
      </c>
      <c r="S18" s="19">
        <f t="shared" si="1"/>
        <v>43</v>
      </c>
      <c r="T18" s="19">
        <f t="shared" si="1"/>
        <v>44</v>
      </c>
      <c r="U18" s="19">
        <f t="shared" si="1"/>
        <v>41</v>
      </c>
      <c r="V18" s="19">
        <f t="shared" si="1"/>
        <v>40</v>
      </c>
      <c r="W18" s="19">
        <f t="shared" si="1"/>
        <v>43</v>
      </c>
      <c r="X18" s="19">
        <f t="shared" si="1"/>
        <v>48</v>
      </c>
      <c r="Y18" s="19">
        <f t="shared" si="1"/>
        <v>56</v>
      </c>
      <c r="Z18" s="19">
        <f t="shared" si="1"/>
        <v>56</v>
      </c>
      <c r="AA18" s="19">
        <f t="shared" si="1"/>
        <v>49</v>
      </c>
      <c r="AB18" s="19">
        <f t="shared" si="1"/>
        <v>53</v>
      </c>
      <c r="AC18" s="19">
        <f t="shared" si="1"/>
        <v>57</v>
      </c>
      <c r="AD18" s="19">
        <f t="shared" si="1"/>
        <v>60</v>
      </c>
      <c r="AE18" s="19">
        <f t="shared" si="1"/>
        <v>64</v>
      </c>
      <c r="AF18" s="19">
        <f t="shared" si="1"/>
        <v>63</v>
      </c>
      <c r="AG18" s="19">
        <f t="shared" si="1"/>
        <v>76</v>
      </c>
      <c r="AH18" s="19">
        <f t="shared" si="1"/>
        <v>91</v>
      </c>
      <c r="AI18" s="19">
        <f t="shared" si="1"/>
        <v>120</v>
      </c>
      <c r="AJ18" s="19">
        <f t="shared" si="1"/>
        <v>165</v>
      </c>
      <c r="AK18" s="19"/>
    </row>
    <row r="19" spans="2:40" ht="41.25" customHeight="1">
      <c r="D19" s="15" t="s">
        <v>4</v>
      </c>
      <c r="E19" s="39" t="s">
        <v>16</v>
      </c>
      <c r="F19" s="29"/>
      <c r="G19" s="21">
        <v>2</v>
      </c>
      <c r="H19" s="21">
        <v>7</v>
      </c>
      <c r="I19" s="21">
        <v>8</v>
      </c>
      <c r="J19" s="21">
        <v>8</v>
      </c>
      <c r="K19" s="21">
        <v>8</v>
      </c>
      <c r="L19" s="21">
        <v>7</v>
      </c>
      <c r="M19" s="21">
        <v>16</v>
      </c>
      <c r="N19" s="21">
        <v>11</v>
      </c>
      <c r="O19" s="21">
        <v>8</v>
      </c>
      <c r="P19" s="21">
        <v>8</v>
      </c>
      <c r="Q19" s="21">
        <v>5</v>
      </c>
      <c r="R19" s="21">
        <v>4</v>
      </c>
      <c r="S19" s="21">
        <v>4</v>
      </c>
      <c r="T19" s="21">
        <v>4</v>
      </c>
      <c r="U19" s="21">
        <v>13</v>
      </c>
      <c r="V19" s="21">
        <v>3</v>
      </c>
      <c r="W19" s="21">
        <v>7</v>
      </c>
      <c r="X19" s="21">
        <v>11</v>
      </c>
      <c r="Y19" s="21">
        <v>6</v>
      </c>
      <c r="Z19" s="21">
        <v>13</v>
      </c>
      <c r="AA19" s="21">
        <v>2</v>
      </c>
      <c r="AB19" s="21">
        <v>7</v>
      </c>
      <c r="AC19" s="21">
        <v>11</v>
      </c>
      <c r="AD19" s="21">
        <v>7</v>
      </c>
      <c r="AE19" s="21">
        <v>14</v>
      </c>
      <c r="AF19" s="21">
        <v>13</v>
      </c>
      <c r="AG19" s="21">
        <v>11</v>
      </c>
      <c r="AH19" s="21">
        <v>14</v>
      </c>
      <c r="AI19" s="21">
        <v>28</v>
      </c>
      <c r="AJ19" s="21">
        <v>33</v>
      </c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G19+SUM('R3-03（入力用）'!AF19:AK19)</f>
        <v>54</v>
      </c>
      <c r="H20" s="20">
        <f>SUM(G19:H19)+SUM('R3-03（入力用）'!AG19:AK19)</f>
        <v>49</v>
      </c>
      <c r="I20" s="20">
        <f>SUM(G19:I19)+SUM('R3-03（入力用）'!AH19:AK19)</f>
        <v>47</v>
      </c>
      <c r="J20" s="20">
        <f>SUM(G19:J19)+SUM('R3-03（入力用）'!AI19:AK19)</f>
        <v>43</v>
      </c>
      <c r="K20" s="20">
        <f>SUM(G19:K19)+SUM('R3-03（入力用）'!AJ19:AK19)</f>
        <v>46</v>
      </c>
      <c r="L20" s="20">
        <f>SUM(G19:L19)+'R3-03（入力用）'!AK19</f>
        <v>47</v>
      </c>
      <c r="M20" s="20">
        <f>SUM(G19:M19)</f>
        <v>56</v>
      </c>
      <c r="N20" s="20">
        <f t="shared" ref="N20:AJ20" si="2">SUM(H19:N19)</f>
        <v>65</v>
      </c>
      <c r="O20" s="20">
        <f t="shared" si="2"/>
        <v>66</v>
      </c>
      <c r="P20" s="20">
        <f t="shared" si="2"/>
        <v>66</v>
      </c>
      <c r="Q20" s="20">
        <f t="shared" si="2"/>
        <v>63</v>
      </c>
      <c r="R20" s="20">
        <f t="shared" si="2"/>
        <v>59</v>
      </c>
      <c r="S20" s="20">
        <f t="shared" si="2"/>
        <v>56</v>
      </c>
      <c r="T20" s="20">
        <f t="shared" si="2"/>
        <v>44</v>
      </c>
      <c r="U20" s="20">
        <f t="shared" si="2"/>
        <v>46</v>
      </c>
      <c r="V20" s="20">
        <f t="shared" si="2"/>
        <v>41</v>
      </c>
      <c r="W20" s="20">
        <f t="shared" si="2"/>
        <v>40</v>
      </c>
      <c r="X20" s="20">
        <f t="shared" si="2"/>
        <v>46</v>
      </c>
      <c r="Y20" s="20">
        <f t="shared" si="2"/>
        <v>48</v>
      </c>
      <c r="Z20" s="20">
        <f t="shared" si="2"/>
        <v>57</v>
      </c>
      <c r="AA20" s="20">
        <f t="shared" si="2"/>
        <v>55</v>
      </c>
      <c r="AB20" s="20">
        <f t="shared" si="2"/>
        <v>49</v>
      </c>
      <c r="AC20" s="20">
        <f t="shared" si="2"/>
        <v>57</v>
      </c>
      <c r="AD20" s="20">
        <f t="shared" si="2"/>
        <v>57</v>
      </c>
      <c r="AE20" s="20">
        <f t="shared" si="2"/>
        <v>60</v>
      </c>
      <c r="AF20" s="20">
        <f t="shared" si="2"/>
        <v>67</v>
      </c>
      <c r="AG20" s="20">
        <f t="shared" si="2"/>
        <v>65</v>
      </c>
      <c r="AH20" s="20">
        <f t="shared" si="2"/>
        <v>77</v>
      </c>
      <c r="AI20" s="20">
        <f t="shared" si="2"/>
        <v>98</v>
      </c>
      <c r="AJ20" s="20">
        <f t="shared" si="2"/>
        <v>120</v>
      </c>
      <c r="AK20" s="20"/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54</v>
      </c>
      <c r="H21" s="20">
        <f t="shared" ref="H21:AJ21" si="3">H20</f>
        <v>49</v>
      </c>
      <c r="I21" s="20">
        <f t="shared" si="3"/>
        <v>47</v>
      </c>
      <c r="J21" s="20">
        <f t="shared" si="3"/>
        <v>43</v>
      </c>
      <c r="K21" s="20">
        <f t="shared" si="3"/>
        <v>46</v>
      </c>
      <c r="L21" s="20">
        <f t="shared" si="3"/>
        <v>47</v>
      </c>
      <c r="M21" s="20">
        <f t="shared" si="3"/>
        <v>56</v>
      </c>
      <c r="N21" s="20">
        <f t="shared" si="3"/>
        <v>65</v>
      </c>
      <c r="O21" s="20">
        <f t="shared" si="3"/>
        <v>66</v>
      </c>
      <c r="P21" s="20">
        <f t="shared" si="3"/>
        <v>66</v>
      </c>
      <c r="Q21" s="20">
        <f t="shared" si="3"/>
        <v>63</v>
      </c>
      <c r="R21" s="20">
        <f t="shared" si="3"/>
        <v>59</v>
      </c>
      <c r="S21" s="20">
        <f t="shared" si="3"/>
        <v>56</v>
      </c>
      <c r="T21" s="20">
        <f t="shared" si="3"/>
        <v>44</v>
      </c>
      <c r="U21" s="20">
        <f t="shared" si="3"/>
        <v>46</v>
      </c>
      <c r="V21" s="20">
        <f t="shared" si="3"/>
        <v>41</v>
      </c>
      <c r="W21" s="20">
        <f t="shared" si="3"/>
        <v>40</v>
      </c>
      <c r="X21" s="20">
        <f t="shared" si="3"/>
        <v>46</v>
      </c>
      <c r="Y21" s="20">
        <f t="shared" si="3"/>
        <v>48</v>
      </c>
      <c r="Z21" s="20">
        <f t="shared" si="3"/>
        <v>57</v>
      </c>
      <c r="AA21" s="20">
        <f t="shared" si="3"/>
        <v>55</v>
      </c>
      <c r="AB21" s="20">
        <f t="shared" si="3"/>
        <v>49</v>
      </c>
      <c r="AC21" s="20">
        <f t="shared" si="3"/>
        <v>57</v>
      </c>
      <c r="AD21" s="20">
        <f t="shared" si="3"/>
        <v>57</v>
      </c>
      <c r="AE21" s="20">
        <f t="shared" si="3"/>
        <v>60</v>
      </c>
      <c r="AF21" s="20">
        <f t="shared" si="3"/>
        <v>67</v>
      </c>
      <c r="AG21" s="20">
        <f t="shared" si="3"/>
        <v>65</v>
      </c>
      <c r="AH21" s="20">
        <f t="shared" si="3"/>
        <v>77</v>
      </c>
      <c r="AI21" s="20">
        <f t="shared" si="3"/>
        <v>98</v>
      </c>
      <c r="AJ21" s="20">
        <f t="shared" si="3"/>
        <v>120</v>
      </c>
      <c r="AK21" s="20"/>
    </row>
    <row r="22" spans="2:40" ht="41.25" customHeight="1">
      <c r="D22" s="14" t="s">
        <v>6</v>
      </c>
      <c r="E22" s="2"/>
      <c r="F22" s="1" t="s">
        <v>49</v>
      </c>
      <c r="G22" s="20">
        <f>'R3-03（入力用）'!AE20</f>
        <v>12</v>
      </c>
      <c r="H22" s="20">
        <f>'R3-03（入力用）'!AF20</f>
        <v>24</v>
      </c>
      <c r="I22" s="20">
        <f>'R3-03（入力用）'!AG20</f>
        <v>31</v>
      </c>
      <c r="J22" s="20">
        <f>'R3-03（入力用）'!AH20</f>
        <v>38</v>
      </c>
      <c r="K22" s="20">
        <f>'R3-03（入力用）'!AI20</f>
        <v>42</v>
      </c>
      <c r="L22" s="20">
        <f>'R3-03（入力用）'!AJ20</f>
        <v>48</v>
      </c>
      <c r="M22" s="20">
        <f>'R3-03（入力用）'!AK20</f>
        <v>54</v>
      </c>
      <c r="N22" s="20">
        <f>G21</f>
        <v>54</v>
      </c>
      <c r="O22" s="20">
        <f t="shared" ref="O22:AJ22" si="4">H21</f>
        <v>49</v>
      </c>
      <c r="P22" s="20">
        <f t="shared" si="4"/>
        <v>47</v>
      </c>
      <c r="Q22" s="20">
        <f t="shared" si="4"/>
        <v>43</v>
      </c>
      <c r="R22" s="20">
        <f t="shared" si="4"/>
        <v>46</v>
      </c>
      <c r="S22" s="20">
        <f t="shared" si="4"/>
        <v>47</v>
      </c>
      <c r="T22" s="20">
        <f t="shared" si="4"/>
        <v>56</v>
      </c>
      <c r="U22" s="20">
        <f t="shared" si="4"/>
        <v>65</v>
      </c>
      <c r="V22" s="20">
        <f t="shared" si="4"/>
        <v>66</v>
      </c>
      <c r="W22" s="20">
        <f t="shared" si="4"/>
        <v>66</v>
      </c>
      <c r="X22" s="20">
        <f t="shared" si="4"/>
        <v>63</v>
      </c>
      <c r="Y22" s="20">
        <f t="shared" si="4"/>
        <v>59</v>
      </c>
      <c r="Z22" s="20">
        <f t="shared" si="4"/>
        <v>56</v>
      </c>
      <c r="AA22" s="20">
        <f t="shared" si="4"/>
        <v>44</v>
      </c>
      <c r="AB22" s="20">
        <f t="shared" si="4"/>
        <v>46</v>
      </c>
      <c r="AC22" s="20">
        <f t="shared" si="4"/>
        <v>41</v>
      </c>
      <c r="AD22" s="20">
        <f t="shared" si="4"/>
        <v>40</v>
      </c>
      <c r="AE22" s="20">
        <f t="shared" si="4"/>
        <v>46</v>
      </c>
      <c r="AF22" s="20">
        <f t="shared" si="4"/>
        <v>48</v>
      </c>
      <c r="AG22" s="20">
        <f t="shared" si="4"/>
        <v>57</v>
      </c>
      <c r="AH22" s="20">
        <f t="shared" si="4"/>
        <v>55</v>
      </c>
      <c r="AI22" s="20">
        <f t="shared" si="4"/>
        <v>49</v>
      </c>
      <c r="AJ22" s="20">
        <f t="shared" si="4"/>
        <v>57</v>
      </c>
      <c r="AK22" s="20"/>
    </row>
    <row r="23" spans="2:40" ht="41.25" customHeight="1">
      <c r="D23" s="14" t="s">
        <v>7</v>
      </c>
      <c r="E23" s="39" t="s">
        <v>16</v>
      </c>
      <c r="F23" s="29"/>
      <c r="G23" s="21">
        <v>1</v>
      </c>
      <c r="H23" s="21">
        <v>6</v>
      </c>
      <c r="I23" s="21">
        <v>1</v>
      </c>
      <c r="J23" s="21">
        <v>4</v>
      </c>
      <c r="K23" s="77">
        <v>1</v>
      </c>
      <c r="L23" s="21">
        <v>3</v>
      </c>
      <c r="M23" s="21">
        <v>4</v>
      </c>
      <c r="N23" s="21">
        <v>3</v>
      </c>
      <c r="O23" s="21">
        <v>1</v>
      </c>
      <c r="P23" s="21">
        <v>4</v>
      </c>
      <c r="Q23" s="21">
        <v>1</v>
      </c>
      <c r="R23" s="21">
        <v>0</v>
      </c>
      <c r="S23" s="21">
        <v>0</v>
      </c>
      <c r="T23" s="21">
        <v>2</v>
      </c>
      <c r="U23" s="21">
        <v>4</v>
      </c>
      <c r="V23" s="21">
        <v>1</v>
      </c>
      <c r="W23" s="21">
        <v>1</v>
      </c>
      <c r="X23" s="77">
        <v>1</v>
      </c>
      <c r="Y23" s="77">
        <v>1</v>
      </c>
      <c r="Z23" s="77">
        <v>3</v>
      </c>
      <c r="AA23" s="77">
        <v>1</v>
      </c>
      <c r="AB23" s="21">
        <v>4</v>
      </c>
      <c r="AC23" s="21">
        <v>4</v>
      </c>
      <c r="AD23" s="21">
        <v>5</v>
      </c>
      <c r="AE23" s="77">
        <v>3</v>
      </c>
      <c r="AF23" s="77">
        <v>3</v>
      </c>
      <c r="AG23" s="77">
        <v>7</v>
      </c>
      <c r="AH23" s="21">
        <v>4</v>
      </c>
      <c r="AI23" s="77">
        <v>11</v>
      </c>
      <c r="AJ23" s="77">
        <v>2</v>
      </c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G23+SUM('R3-03（入力用）'!AF23:AK23)</f>
        <v>6</v>
      </c>
      <c r="H24" s="21">
        <f>SUM(G23:H23)+SUM('R3-03（入力用）'!AG23:AK23)</f>
        <v>11</v>
      </c>
      <c r="I24" s="21">
        <f>SUM(G23:I23)+SUM('R3-03（入力用）'!AH23:AK23)</f>
        <v>12</v>
      </c>
      <c r="J24" s="21">
        <f>SUM(G23:J23)+SUM('R3-03（入力用）'!AI23:AK23)</f>
        <v>14</v>
      </c>
      <c r="K24" s="21">
        <f>SUM(G23:K23)+SUM('R3-03（入力用）'!AJ23:AK23)</f>
        <v>14</v>
      </c>
      <c r="L24" s="21">
        <f>SUM(G23:L23)+'R3-03（入力用）'!AK23</f>
        <v>17</v>
      </c>
      <c r="M24" s="21">
        <f>SUM(G23:M23)</f>
        <v>20</v>
      </c>
      <c r="N24" s="21">
        <f t="shared" ref="N24:AJ24" si="5">SUM(H23:N23)</f>
        <v>22</v>
      </c>
      <c r="O24" s="21">
        <f t="shared" si="5"/>
        <v>17</v>
      </c>
      <c r="P24" s="21">
        <f t="shared" si="5"/>
        <v>20</v>
      </c>
      <c r="Q24" s="21">
        <f t="shared" si="5"/>
        <v>17</v>
      </c>
      <c r="R24" s="21">
        <f t="shared" si="5"/>
        <v>16</v>
      </c>
      <c r="S24" s="21">
        <f t="shared" si="5"/>
        <v>13</v>
      </c>
      <c r="T24" s="21">
        <f t="shared" si="5"/>
        <v>11</v>
      </c>
      <c r="U24" s="21">
        <f t="shared" si="5"/>
        <v>12</v>
      </c>
      <c r="V24" s="21">
        <f t="shared" si="5"/>
        <v>12</v>
      </c>
      <c r="W24" s="21">
        <f t="shared" si="5"/>
        <v>9</v>
      </c>
      <c r="X24" s="21">
        <f t="shared" si="5"/>
        <v>9</v>
      </c>
      <c r="Y24" s="21">
        <f t="shared" si="5"/>
        <v>10</v>
      </c>
      <c r="Z24" s="21">
        <f t="shared" si="5"/>
        <v>13</v>
      </c>
      <c r="AA24" s="21">
        <f t="shared" si="5"/>
        <v>12</v>
      </c>
      <c r="AB24" s="21">
        <f t="shared" si="5"/>
        <v>12</v>
      </c>
      <c r="AC24" s="21">
        <f t="shared" si="5"/>
        <v>15</v>
      </c>
      <c r="AD24" s="21">
        <f t="shared" si="5"/>
        <v>19</v>
      </c>
      <c r="AE24" s="21">
        <f t="shared" si="5"/>
        <v>21</v>
      </c>
      <c r="AF24" s="21">
        <f t="shared" si="5"/>
        <v>23</v>
      </c>
      <c r="AG24" s="21">
        <f t="shared" si="5"/>
        <v>27</v>
      </c>
      <c r="AH24" s="21">
        <f t="shared" si="5"/>
        <v>30</v>
      </c>
      <c r="AI24" s="21">
        <f t="shared" si="5"/>
        <v>37</v>
      </c>
      <c r="AJ24" s="21">
        <f t="shared" si="5"/>
        <v>35</v>
      </c>
      <c r="AK24" s="21"/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44287</v>
      </c>
      <c r="H26" s="26">
        <f t="shared" ref="H26:AJ27" si="6">H6</f>
        <v>44288</v>
      </c>
      <c r="I26" s="26">
        <f t="shared" si="6"/>
        <v>44289</v>
      </c>
      <c r="J26" s="26">
        <f t="shared" si="6"/>
        <v>44290</v>
      </c>
      <c r="K26" s="26">
        <f t="shared" si="6"/>
        <v>44291</v>
      </c>
      <c r="L26" s="26">
        <f t="shared" si="6"/>
        <v>44292</v>
      </c>
      <c r="M26" s="26">
        <f t="shared" si="6"/>
        <v>44293</v>
      </c>
      <c r="N26" s="26">
        <f t="shared" si="6"/>
        <v>44294</v>
      </c>
      <c r="O26" s="26">
        <f t="shared" si="6"/>
        <v>44295</v>
      </c>
      <c r="P26" s="26">
        <f t="shared" si="6"/>
        <v>44296</v>
      </c>
      <c r="Q26" s="26">
        <f t="shared" si="6"/>
        <v>44297</v>
      </c>
      <c r="R26" s="26">
        <f t="shared" si="6"/>
        <v>44298</v>
      </c>
      <c r="S26" s="26">
        <f t="shared" si="6"/>
        <v>44299</v>
      </c>
      <c r="T26" s="26">
        <f t="shared" si="6"/>
        <v>44300</v>
      </c>
      <c r="U26" s="26">
        <f t="shared" si="6"/>
        <v>44301</v>
      </c>
      <c r="V26" s="26">
        <f t="shared" si="6"/>
        <v>44302</v>
      </c>
      <c r="W26" s="26">
        <f t="shared" si="6"/>
        <v>44303</v>
      </c>
      <c r="X26" s="26">
        <f t="shared" si="6"/>
        <v>44304</v>
      </c>
      <c r="Y26" s="26">
        <f t="shared" si="6"/>
        <v>44305</v>
      </c>
      <c r="Z26" s="26">
        <f t="shared" si="6"/>
        <v>44306</v>
      </c>
      <c r="AA26" s="26">
        <f t="shared" si="6"/>
        <v>44307</v>
      </c>
      <c r="AB26" s="26">
        <f t="shared" si="6"/>
        <v>44308</v>
      </c>
      <c r="AC26" s="26">
        <f t="shared" si="6"/>
        <v>44309</v>
      </c>
      <c r="AD26" s="26">
        <f t="shared" si="6"/>
        <v>44310</v>
      </c>
      <c r="AE26" s="26">
        <f t="shared" si="6"/>
        <v>44311</v>
      </c>
      <c r="AF26" s="26">
        <f t="shared" si="6"/>
        <v>44312</v>
      </c>
      <c r="AG26" s="26">
        <f t="shared" si="6"/>
        <v>44313</v>
      </c>
      <c r="AH26" s="26">
        <f t="shared" si="6"/>
        <v>44314</v>
      </c>
      <c r="AI26" s="26">
        <f t="shared" si="6"/>
        <v>44315</v>
      </c>
      <c r="AJ26" s="26">
        <f t="shared" si="6"/>
        <v>44316</v>
      </c>
      <c r="AK26" s="26"/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木</v>
      </c>
      <c r="H27" s="27" t="str">
        <f t="shared" si="6"/>
        <v>金</v>
      </c>
      <c r="I27" s="27" t="str">
        <f t="shared" si="6"/>
        <v>土</v>
      </c>
      <c r="J27" s="27" t="str">
        <f t="shared" si="6"/>
        <v>日</v>
      </c>
      <c r="K27" s="27" t="str">
        <f t="shared" si="6"/>
        <v>月</v>
      </c>
      <c r="L27" s="27" t="str">
        <f t="shared" si="6"/>
        <v>火</v>
      </c>
      <c r="M27" s="27" t="str">
        <f t="shared" si="6"/>
        <v>水</v>
      </c>
      <c r="N27" s="27" t="str">
        <f t="shared" si="6"/>
        <v>木</v>
      </c>
      <c r="O27" s="27" t="str">
        <f t="shared" si="6"/>
        <v>金</v>
      </c>
      <c r="P27" s="27" t="str">
        <f t="shared" si="6"/>
        <v>土</v>
      </c>
      <c r="Q27" s="27" t="str">
        <f t="shared" si="6"/>
        <v>日</v>
      </c>
      <c r="R27" s="27" t="str">
        <f t="shared" si="6"/>
        <v>月</v>
      </c>
      <c r="S27" s="27" t="str">
        <f t="shared" si="6"/>
        <v>火</v>
      </c>
      <c r="T27" s="27" t="str">
        <f t="shared" si="6"/>
        <v>水</v>
      </c>
      <c r="U27" s="27" t="str">
        <f t="shared" si="6"/>
        <v>木</v>
      </c>
      <c r="V27" s="27" t="str">
        <f t="shared" si="6"/>
        <v>金</v>
      </c>
      <c r="W27" s="27" t="str">
        <f t="shared" si="6"/>
        <v>土</v>
      </c>
      <c r="X27" s="27" t="str">
        <f t="shared" si="6"/>
        <v>日</v>
      </c>
      <c r="Y27" s="27" t="str">
        <f t="shared" si="6"/>
        <v>月</v>
      </c>
      <c r="Z27" s="27" t="str">
        <f t="shared" si="6"/>
        <v>火</v>
      </c>
      <c r="AA27" s="27" t="str">
        <f t="shared" si="6"/>
        <v>水</v>
      </c>
      <c r="AB27" s="27" t="str">
        <f t="shared" si="6"/>
        <v>木</v>
      </c>
      <c r="AC27" s="27" t="str">
        <f t="shared" si="6"/>
        <v>金</v>
      </c>
      <c r="AD27" s="27" t="str">
        <f t="shared" si="6"/>
        <v>土</v>
      </c>
      <c r="AE27" s="27" t="str">
        <f t="shared" si="6"/>
        <v>日</v>
      </c>
      <c r="AF27" s="27" t="str">
        <f t="shared" si="6"/>
        <v>月</v>
      </c>
      <c r="AG27" s="27" t="str">
        <f t="shared" si="6"/>
        <v>火</v>
      </c>
      <c r="AH27" s="27" t="str">
        <f t="shared" si="6"/>
        <v>水</v>
      </c>
      <c r="AI27" s="27" t="str">
        <f t="shared" si="6"/>
        <v>木</v>
      </c>
      <c r="AJ27" s="27" t="str">
        <f t="shared" si="6"/>
        <v>金</v>
      </c>
      <c r="AK27" s="27"/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7.7127659574468085E-2</v>
      </c>
      <c r="H28" s="22">
        <f t="shared" ref="H28:AJ28" si="7">IFERROR(H12/H8,0)</f>
        <v>7.7127659574468085E-2</v>
      </c>
      <c r="I28" s="22">
        <f t="shared" si="7"/>
        <v>7.7127659574468085E-2</v>
      </c>
      <c r="J28" s="22">
        <f t="shared" si="7"/>
        <v>7.7127659574468085E-2</v>
      </c>
      <c r="K28" s="22">
        <f t="shared" si="7"/>
        <v>7.7127659574468085E-2</v>
      </c>
      <c r="L28" s="22">
        <f t="shared" si="7"/>
        <v>8.5106382978723402E-2</v>
      </c>
      <c r="M28" s="22">
        <f t="shared" si="7"/>
        <v>0.10372340425531915</v>
      </c>
      <c r="N28" s="22">
        <f t="shared" si="7"/>
        <v>0.11436170212765957</v>
      </c>
      <c r="O28" s="22">
        <f t="shared" si="7"/>
        <v>0.10904255319148937</v>
      </c>
      <c r="P28" s="22">
        <f t="shared" si="7"/>
        <v>0.10106382978723404</v>
      </c>
      <c r="Q28" s="22">
        <f t="shared" si="7"/>
        <v>0.10372340425531915</v>
      </c>
      <c r="R28" s="22">
        <f t="shared" si="7"/>
        <v>0.10638297872340426</v>
      </c>
      <c r="S28" s="22">
        <f t="shared" si="7"/>
        <v>0.10106382978723404</v>
      </c>
      <c r="T28" s="22">
        <f t="shared" si="7"/>
        <v>0.10638297872340426</v>
      </c>
      <c r="U28" s="22">
        <f t="shared" si="7"/>
        <v>0.11968085106382979</v>
      </c>
      <c r="V28" s="22">
        <f t="shared" si="7"/>
        <v>0.11702127659574468</v>
      </c>
      <c r="W28" s="22">
        <f t="shared" si="7"/>
        <v>0.11436170212765957</v>
      </c>
      <c r="X28" s="22">
        <f t="shared" si="7"/>
        <v>0.13031914893617022</v>
      </c>
      <c r="Y28" s="22">
        <f t="shared" si="7"/>
        <v>0.1276595744680851</v>
      </c>
      <c r="Z28" s="22">
        <f t="shared" si="7"/>
        <v>0.15425531914893617</v>
      </c>
      <c r="AA28" s="22">
        <f t="shared" si="7"/>
        <v>0.14627659574468085</v>
      </c>
      <c r="AB28" s="22">
        <f t="shared" si="7"/>
        <v>0.14893617021276595</v>
      </c>
      <c r="AC28" s="22">
        <f t="shared" si="7"/>
        <v>0.15425531914893617</v>
      </c>
      <c r="AD28" s="22">
        <f t="shared" si="7"/>
        <v>0.14627659574468085</v>
      </c>
      <c r="AE28" s="22">
        <f t="shared" si="7"/>
        <v>0.14627659574468085</v>
      </c>
      <c r="AF28" s="22">
        <f t="shared" si="7"/>
        <v>0.14095744680851063</v>
      </c>
      <c r="AG28" s="22">
        <f t="shared" si="7"/>
        <v>0.14361702127659576</v>
      </c>
      <c r="AH28" s="22">
        <f t="shared" si="7"/>
        <v>0.13563829787234041</v>
      </c>
      <c r="AI28" s="22">
        <f t="shared" si="7"/>
        <v>0.14893617021276595</v>
      </c>
      <c r="AJ28" s="22">
        <f t="shared" si="7"/>
        <v>0.13829787234042554</v>
      </c>
      <c r="AK28" s="22"/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7.7127659574468085E-2</v>
      </c>
      <c r="H29" s="22">
        <f t="shared" ref="H29:AJ29" si="8">IFERROR(H12/H9,0)</f>
        <v>7.7127659574468085E-2</v>
      </c>
      <c r="I29" s="22">
        <f t="shared" si="8"/>
        <v>7.7127659574468085E-2</v>
      </c>
      <c r="J29" s="22">
        <f t="shared" si="8"/>
        <v>7.7127659574468085E-2</v>
      </c>
      <c r="K29" s="22">
        <f t="shared" si="8"/>
        <v>7.7127659574468085E-2</v>
      </c>
      <c r="L29" s="22">
        <f t="shared" si="8"/>
        <v>8.5106382978723402E-2</v>
      </c>
      <c r="M29" s="22">
        <f t="shared" si="8"/>
        <v>0.10372340425531915</v>
      </c>
      <c r="N29" s="22">
        <f t="shared" si="8"/>
        <v>0.11436170212765957</v>
      </c>
      <c r="O29" s="22">
        <f t="shared" si="8"/>
        <v>0.10904255319148937</v>
      </c>
      <c r="P29" s="22">
        <f t="shared" si="8"/>
        <v>0.10106382978723404</v>
      </c>
      <c r="Q29" s="22">
        <f t="shared" si="8"/>
        <v>0.10372340425531915</v>
      </c>
      <c r="R29" s="22">
        <f t="shared" si="8"/>
        <v>0.10638297872340426</v>
      </c>
      <c r="S29" s="22">
        <f t="shared" si="8"/>
        <v>0.10106382978723404</v>
      </c>
      <c r="T29" s="22">
        <f t="shared" si="8"/>
        <v>0.10638297872340426</v>
      </c>
      <c r="U29" s="22">
        <f t="shared" si="8"/>
        <v>0.11968085106382979</v>
      </c>
      <c r="V29" s="22">
        <f t="shared" si="8"/>
        <v>0.11702127659574468</v>
      </c>
      <c r="W29" s="22">
        <f t="shared" si="8"/>
        <v>0.11436170212765957</v>
      </c>
      <c r="X29" s="22">
        <f t="shared" si="8"/>
        <v>0.13031914893617022</v>
      </c>
      <c r="Y29" s="22">
        <f t="shared" si="8"/>
        <v>0.1276595744680851</v>
      </c>
      <c r="Z29" s="22">
        <f t="shared" si="8"/>
        <v>0.15425531914893617</v>
      </c>
      <c r="AA29" s="22">
        <f t="shared" si="8"/>
        <v>0.14627659574468085</v>
      </c>
      <c r="AB29" s="22">
        <f t="shared" si="8"/>
        <v>0.14893617021276595</v>
      </c>
      <c r="AC29" s="22">
        <f t="shared" si="8"/>
        <v>0.15425531914893617</v>
      </c>
      <c r="AD29" s="22">
        <f t="shared" si="8"/>
        <v>0.14627659574468085</v>
      </c>
      <c r="AE29" s="22">
        <f t="shared" si="8"/>
        <v>0.14627659574468085</v>
      </c>
      <c r="AF29" s="22">
        <f t="shared" si="8"/>
        <v>0.14095744680851063</v>
      </c>
      <c r="AG29" s="22">
        <f t="shared" si="8"/>
        <v>0.14361702127659576</v>
      </c>
      <c r="AH29" s="22">
        <f t="shared" si="8"/>
        <v>0.13563829787234041</v>
      </c>
      <c r="AI29" s="22">
        <f t="shared" si="8"/>
        <v>0.14893617021276595</v>
      </c>
      <c r="AJ29" s="22">
        <f t="shared" si="8"/>
        <v>0.13829787234042554</v>
      </c>
      <c r="AK29" s="22"/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0</v>
      </c>
      <c r="H30" s="22">
        <f t="shared" ref="H30:AJ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2.3809523809523808E-2</v>
      </c>
      <c r="V30" s="22">
        <f t="shared" si="9"/>
        <v>2.3809523809523808E-2</v>
      </c>
      <c r="W30" s="22">
        <f t="shared" si="9"/>
        <v>2.3809523809523808E-2</v>
      </c>
      <c r="X30" s="22">
        <f t="shared" si="9"/>
        <v>2.3809523809523808E-2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2.3809523809523808E-2</v>
      </c>
      <c r="AJ30" s="22">
        <f t="shared" si="9"/>
        <v>2.3809523809523808E-2</v>
      </c>
      <c r="AK30" s="22"/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0</v>
      </c>
      <c r="H31" s="22">
        <f t="shared" ref="H31:AJ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2.3809523809523808E-2</v>
      </c>
      <c r="V31" s="22">
        <f t="shared" si="10"/>
        <v>2.3809523809523808E-2</v>
      </c>
      <c r="W31" s="22">
        <f t="shared" si="10"/>
        <v>2.3809523809523808E-2</v>
      </c>
      <c r="X31" s="22">
        <f t="shared" si="10"/>
        <v>2.3809523809523808E-2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2.3809523809523808E-2</v>
      </c>
      <c r="AJ31" s="22">
        <f t="shared" si="10"/>
        <v>2.3809523809523808E-2</v>
      </c>
      <c r="AK31" s="22"/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3.3713947147768857</v>
      </c>
      <c r="H32" s="23">
        <f t="shared" ref="H32:AJ32" si="11">IFERROR(H14*100000/1601711,0)</f>
        <v>3.6835608920710414</v>
      </c>
      <c r="I32" s="23">
        <f t="shared" si="11"/>
        <v>3.9957270693651976</v>
      </c>
      <c r="J32" s="23">
        <f t="shared" si="11"/>
        <v>4.0581603048240291</v>
      </c>
      <c r="K32" s="23">
        <f t="shared" si="11"/>
        <v>4.1205935402828597</v>
      </c>
      <c r="L32" s="23">
        <f t="shared" si="11"/>
        <v>4.1830267757416912</v>
      </c>
      <c r="M32" s="23">
        <f t="shared" si="11"/>
        <v>4.8073591303300036</v>
      </c>
      <c r="N32" s="23">
        <f t="shared" si="11"/>
        <v>5.1195253076241594</v>
      </c>
      <c r="O32" s="23">
        <f t="shared" si="11"/>
        <v>4.9946588367064972</v>
      </c>
      <c r="P32" s="23">
        <f t="shared" si="11"/>
        <v>4.8697923657888342</v>
      </c>
      <c r="Q32" s="23">
        <f t="shared" si="11"/>
        <v>5.1195253076241594</v>
      </c>
      <c r="R32" s="23">
        <f t="shared" si="11"/>
        <v>4.62005942395351</v>
      </c>
      <c r="S32" s="23">
        <f t="shared" si="11"/>
        <v>4.3078932466593534</v>
      </c>
      <c r="T32" s="23">
        <f t="shared" si="11"/>
        <v>4.0581603048240291</v>
      </c>
      <c r="U32" s="23">
        <f t="shared" si="11"/>
        <v>4.62005942395351</v>
      </c>
      <c r="V32" s="23">
        <f t="shared" si="11"/>
        <v>4.2454600112005227</v>
      </c>
      <c r="W32" s="23">
        <f t="shared" si="11"/>
        <v>4.1830267757416912</v>
      </c>
      <c r="X32" s="23">
        <f t="shared" si="11"/>
        <v>4.4327597175770164</v>
      </c>
      <c r="Y32" s="23">
        <f t="shared" si="11"/>
        <v>4.4327597175770164</v>
      </c>
      <c r="Z32" s="23">
        <f t="shared" si="11"/>
        <v>4.8073591303300036</v>
      </c>
      <c r="AA32" s="23">
        <f t="shared" si="11"/>
        <v>4.6824926594123406</v>
      </c>
      <c r="AB32" s="23">
        <f t="shared" si="11"/>
        <v>4.6824926594123406</v>
      </c>
      <c r="AC32" s="23">
        <f t="shared" si="11"/>
        <v>5.1195253076241594</v>
      </c>
      <c r="AD32" s="23">
        <f t="shared" si="11"/>
        <v>5.1195253076241594</v>
      </c>
      <c r="AE32" s="23">
        <f t="shared" si="11"/>
        <v>5.6814244267536402</v>
      </c>
      <c r="AF32" s="23">
        <f t="shared" si="11"/>
        <v>5.993590604047796</v>
      </c>
      <c r="AG32" s="23">
        <f t="shared" si="11"/>
        <v>5.993590604047796</v>
      </c>
      <c r="AH32" s="23">
        <f t="shared" si="11"/>
        <v>6.3057567813419526</v>
      </c>
      <c r="AI32" s="23">
        <f t="shared" si="11"/>
        <v>7.5544214905185765</v>
      </c>
      <c r="AJ32" s="23">
        <f t="shared" si="11"/>
        <v>8.5533532578598752</v>
      </c>
      <c r="AK32" s="23"/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2.4514811031664963E-2</v>
      </c>
      <c r="H33" s="22">
        <f t="shared" ref="H33:AJ33" si="12">IFERROR(H18/H16,0)</f>
        <v>2.2658610271903322E-2</v>
      </c>
      <c r="I33" s="22">
        <f t="shared" si="12"/>
        <v>2.0337301587301588E-2</v>
      </c>
      <c r="J33" s="22">
        <f t="shared" si="12"/>
        <v>2.3479188900747065E-2</v>
      </c>
      <c r="K33" s="22">
        <f t="shared" si="12"/>
        <v>2.2447888829502941E-2</v>
      </c>
      <c r="L33" s="22">
        <f t="shared" si="12"/>
        <v>3.0174695606140816E-2</v>
      </c>
      <c r="M33" s="22">
        <f t="shared" si="12"/>
        <v>3.1360647445624681E-2</v>
      </c>
      <c r="N33" s="22">
        <f t="shared" si="12"/>
        <v>3.1698860822189201E-2</v>
      </c>
      <c r="O33" s="22">
        <f t="shared" si="12"/>
        <v>3.1909671084928815E-2</v>
      </c>
      <c r="P33" s="22">
        <f t="shared" si="12"/>
        <v>3.1722054380664652E-2</v>
      </c>
      <c r="Q33" s="22">
        <f t="shared" si="12"/>
        <v>2.8822667318026379E-2</v>
      </c>
      <c r="R33" s="22">
        <f t="shared" si="12"/>
        <v>2.8890015205271159E-2</v>
      </c>
      <c r="S33" s="22">
        <f t="shared" si="12"/>
        <v>2.2395833333333334E-2</v>
      </c>
      <c r="T33" s="22">
        <f t="shared" si="12"/>
        <v>2.5214899713467048E-2</v>
      </c>
      <c r="U33" s="22">
        <f t="shared" si="12"/>
        <v>2.2803114571746386E-2</v>
      </c>
      <c r="V33" s="22">
        <f t="shared" si="12"/>
        <v>2.2497187851518559E-2</v>
      </c>
      <c r="W33" s="22">
        <f t="shared" si="12"/>
        <v>2.2384174908901613E-2</v>
      </c>
      <c r="X33" s="22">
        <f t="shared" si="12"/>
        <v>2.5117739403453691E-2</v>
      </c>
      <c r="Y33" s="22">
        <f t="shared" si="12"/>
        <v>2.7303754266211604E-2</v>
      </c>
      <c r="Z33" s="22">
        <f t="shared" si="12"/>
        <v>2.564102564102564E-2</v>
      </c>
      <c r="AA33" s="22">
        <f t="shared" si="12"/>
        <v>2.1267361111111112E-2</v>
      </c>
      <c r="AB33" s="22">
        <f t="shared" si="12"/>
        <v>2.4145785876993165E-2</v>
      </c>
      <c r="AC33" s="22">
        <f t="shared" si="12"/>
        <v>2.5991792065663474E-2</v>
      </c>
      <c r="AD33" s="22">
        <f t="shared" si="12"/>
        <v>2.8248587570621469E-2</v>
      </c>
      <c r="AE33" s="22">
        <f t="shared" si="12"/>
        <v>3.0174446016030174E-2</v>
      </c>
      <c r="AF33" s="22">
        <f t="shared" si="12"/>
        <v>0.03</v>
      </c>
      <c r="AG33" s="22">
        <f t="shared" si="12"/>
        <v>3.7886340977068791E-2</v>
      </c>
      <c r="AH33" s="22">
        <f t="shared" si="12"/>
        <v>4.7945205479452052E-2</v>
      </c>
      <c r="AI33" s="22">
        <f t="shared" si="12"/>
        <v>6.2111801242236024E-2</v>
      </c>
      <c r="AJ33" s="22">
        <f t="shared" si="12"/>
        <v>8.1683168316831686E-2</v>
      </c>
      <c r="AK33" s="22"/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3.3713947147768857</v>
      </c>
      <c r="H34" s="105">
        <f t="shared" ref="H34:AJ34" si="13">IFERROR(H20*100000/1601711,0)</f>
        <v>3.0592285374827295</v>
      </c>
      <c r="I34" s="105">
        <f t="shared" si="13"/>
        <v>2.9343620665650669</v>
      </c>
      <c r="J34" s="105">
        <f t="shared" si="13"/>
        <v>2.6846291247297422</v>
      </c>
      <c r="K34" s="105">
        <f t="shared" si="13"/>
        <v>2.8719288311062359</v>
      </c>
      <c r="L34" s="105">
        <f t="shared" si="13"/>
        <v>2.9343620665650669</v>
      </c>
      <c r="M34" s="105">
        <f t="shared" si="13"/>
        <v>3.4962611856945478</v>
      </c>
      <c r="N34" s="105">
        <f t="shared" si="13"/>
        <v>4.0581603048240291</v>
      </c>
      <c r="O34" s="105">
        <f t="shared" si="13"/>
        <v>4.1205935402828597</v>
      </c>
      <c r="P34" s="105">
        <f t="shared" si="13"/>
        <v>4.1205935402828597</v>
      </c>
      <c r="Q34" s="105">
        <f t="shared" si="13"/>
        <v>3.9332938339063666</v>
      </c>
      <c r="R34" s="105">
        <f t="shared" si="13"/>
        <v>3.6835608920710414</v>
      </c>
      <c r="S34" s="105">
        <f t="shared" si="13"/>
        <v>3.4962611856945478</v>
      </c>
      <c r="T34" s="105">
        <f t="shared" si="13"/>
        <v>2.7470623601885733</v>
      </c>
      <c r="U34" s="105">
        <f t="shared" si="13"/>
        <v>2.8719288311062359</v>
      </c>
      <c r="V34" s="105">
        <f t="shared" si="13"/>
        <v>2.5597626538120797</v>
      </c>
      <c r="W34" s="105">
        <f t="shared" si="13"/>
        <v>2.4973294183532486</v>
      </c>
      <c r="X34" s="105">
        <f t="shared" si="13"/>
        <v>2.8719288311062359</v>
      </c>
      <c r="Y34" s="105">
        <f t="shared" si="13"/>
        <v>2.996795302023898</v>
      </c>
      <c r="Z34" s="105">
        <f t="shared" si="13"/>
        <v>3.5586944211533793</v>
      </c>
      <c r="AA34" s="105">
        <f t="shared" si="13"/>
        <v>3.4338279502357167</v>
      </c>
      <c r="AB34" s="105">
        <f t="shared" si="13"/>
        <v>3.0592285374827295</v>
      </c>
      <c r="AC34" s="105">
        <f t="shared" si="13"/>
        <v>3.5586944211533793</v>
      </c>
      <c r="AD34" s="105">
        <f t="shared" si="13"/>
        <v>3.5586944211533793</v>
      </c>
      <c r="AE34" s="105">
        <f t="shared" si="13"/>
        <v>3.7459941275298729</v>
      </c>
      <c r="AF34" s="105">
        <f t="shared" si="13"/>
        <v>4.1830267757416912</v>
      </c>
      <c r="AG34" s="105">
        <f t="shared" si="13"/>
        <v>4.0581603048240291</v>
      </c>
      <c r="AH34" s="105">
        <f t="shared" si="13"/>
        <v>4.8073591303300036</v>
      </c>
      <c r="AI34" s="105">
        <f t="shared" si="13"/>
        <v>6.118457074965459</v>
      </c>
      <c r="AJ34" s="105">
        <f t="shared" si="13"/>
        <v>7.4919882550597459</v>
      </c>
      <c r="AK34" s="23"/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42</v>
      </c>
      <c r="H35" s="24">
        <f t="shared" ref="H35:AJ35" si="14">H21-H22</f>
        <v>25</v>
      </c>
      <c r="I35" s="24">
        <f t="shared" si="14"/>
        <v>16</v>
      </c>
      <c r="J35" s="24">
        <f t="shared" si="14"/>
        <v>5</v>
      </c>
      <c r="K35" s="24">
        <f t="shared" si="14"/>
        <v>4</v>
      </c>
      <c r="L35" s="24">
        <f t="shared" si="14"/>
        <v>-1</v>
      </c>
      <c r="M35" s="24">
        <f t="shared" si="14"/>
        <v>2</v>
      </c>
      <c r="N35" s="24">
        <f t="shared" si="14"/>
        <v>11</v>
      </c>
      <c r="O35" s="24">
        <f t="shared" si="14"/>
        <v>17</v>
      </c>
      <c r="P35" s="24">
        <f t="shared" si="14"/>
        <v>19</v>
      </c>
      <c r="Q35" s="24">
        <f t="shared" si="14"/>
        <v>20</v>
      </c>
      <c r="R35" s="24">
        <f t="shared" si="14"/>
        <v>13</v>
      </c>
      <c r="S35" s="24">
        <f t="shared" si="14"/>
        <v>9</v>
      </c>
      <c r="T35" s="24">
        <f t="shared" si="14"/>
        <v>-12</v>
      </c>
      <c r="U35" s="24">
        <f t="shared" si="14"/>
        <v>-19</v>
      </c>
      <c r="V35" s="24">
        <f t="shared" si="14"/>
        <v>-25</v>
      </c>
      <c r="W35" s="24">
        <f t="shared" si="14"/>
        <v>-26</v>
      </c>
      <c r="X35" s="24">
        <f t="shared" si="14"/>
        <v>-17</v>
      </c>
      <c r="Y35" s="24">
        <f t="shared" si="14"/>
        <v>-11</v>
      </c>
      <c r="Z35" s="24">
        <f t="shared" si="14"/>
        <v>1</v>
      </c>
      <c r="AA35" s="24">
        <f t="shared" si="14"/>
        <v>11</v>
      </c>
      <c r="AB35" s="24">
        <f t="shared" si="14"/>
        <v>3</v>
      </c>
      <c r="AC35" s="24">
        <f t="shared" si="14"/>
        <v>16</v>
      </c>
      <c r="AD35" s="24">
        <f t="shared" si="14"/>
        <v>17</v>
      </c>
      <c r="AE35" s="24">
        <f t="shared" si="14"/>
        <v>14</v>
      </c>
      <c r="AF35" s="24">
        <f t="shared" si="14"/>
        <v>19</v>
      </c>
      <c r="AG35" s="24">
        <f t="shared" si="14"/>
        <v>8</v>
      </c>
      <c r="AH35" s="24">
        <f t="shared" si="14"/>
        <v>22</v>
      </c>
      <c r="AI35" s="24">
        <f t="shared" si="14"/>
        <v>49</v>
      </c>
      <c r="AJ35" s="24">
        <f t="shared" si="14"/>
        <v>63</v>
      </c>
      <c r="AK35" s="24"/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4.5</v>
      </c>
      <c r="H36" s="124">
        <f t="shared" ref="H36:AJ36" si="15">IFERROR(H21/H22,0)</f>
        <v>2.0416666666666665</v>
      </c>
      <c r="I36" s="124">
        <f t="shared" si="15"/>
        <v>1.5161290322580645</v>
      </c>
      <c r="J36" s="124">
        <f t="shared" si="15"/>
        <v>1.131578947368421</v>
      </c>
      <c r="K36" s="124">
        <f t="shared" si="15"/>
        <v>1.0952380952380953</v>
      </c>
      <c r="L36" s="124">
        <f t="shared" si="15"/>
        <v>0.97916666666666663</v>
      </c>
      <c r="M36" s="124">
        <f t="shared" si="15"/>
        <v>1.037037037037037</v>
      </c>
      <c r="N36" s="124">
        <f t="shared" si="15"/>
        <v>1.2037037037037037</v>
      </c>
      <c r="O36" s="124">
        <f t="shared" si="15"/>
        <v>1.346938775510204</v>
      </c>
      <c r="P36" s="124">
        <f t="shared" si="15"/>
        <v>1.4042553191489362</v>
      </c>
      <c r="Q36" s="124">
        <f t="shared" si="15"/>
        <v>1.4651162790697674</v>
      </c>
      <c r="R36" s="124">
        <f t="shared" si="15"/>
        <v>1.2826086956521738</v>
      </c>
      <c r="S36" s="124">
        <f t="shared" si="15"/>
        <v>1.1914893617021276</v>
      </c>
      <c r="T36" s="124">
        <f t="shared" si="15"/>
        <v>0.7857142857142857</v>
      </c>
      <c r="U36" s="124">
        <f t="shared" si="15"/>
        <v>0.70769230769230773</v>
      </c>
      <c r="V36" s="124">
        <f t="shared" si="15"/>
        <v>0.62121212121212122</v>
      </c>
      <c r="W36" s="124">
        <f t="shared" si="15"/>
        <v>0.60606060606060608</v>
      </c>
      <c r="X36" s="124">
        <f t="shared" si="15"/>
        <v>0.73015873015873012</v>
      </c>
      <c r="Y36" s="124">
        <f t="shared" si="15"/>
        <v>0.81355932203389836</v>
      </c>
      <c r="Z36" s="124">
        <f t="shared" si="15"/>
        <v>1.0178571428571428</v>
      </c>
      <c r="AA36" s="124">
        <f t="shared" si="15"/>
        <v>1.25</v>
      </c>
      <c r="AB36" s="124">
        <f t="shared" si="15"/>
        <v>1.0652173913043479</v>
      </c>
      <c r="AC36" s="124">
        <f t="shared" si="15"/>
        <v>1.3902439024390243</v>
      </c>
      <c r="AD36" s="124">
        <f t="shared" si="15"/>
        <v>1.425</v>
      </c>
      <c r="AE36" s="124">
        <f t="shared" si="15"/>
        <v>1.3043478260869565</v>
      </c>
      <c r="AF36" s="124">
        <f t="shared" si="15"/>
        <v>1.3958333333333333</v>
      </c>
      <c r="AG36" s="124">
        <f t="shared" si="15"/>
        <v>1.1403508771929824</v>
      </c>
      <c r="AH36" s="124">
        <f t="shared" si="15"/>
        <v>1.4</v>
      </c>
      <c r="AI36" s="124">
        <f t="shared" si="15"/>
        <v>2</v>
      </c>
      <c r="AJ36" s="124">
        <f t="shared" si="15"/>
        <v>2.1052631578947367</v>
      </c>
      <c r="AK36" s="24"/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0.1111111111111111</v>
      </c>
      <c r="H37" s="22">
        <f t="shared" ref="H37:AJ37" si="16">IFERROR(H24/H20,0)</f>
        <v>0.22448979591836735</v>
      </c>
      <c r="I37" s="22">
        <f t="shared" si="16"/>
        <v>0.25531914893617019</v>
      </c>
      <c r="J37" s="22">
        <f t="shared" si="16"/>
        <v>0.32558139534883723</v>
      </c>
      <c r="K37" s="22">
        <f t="shared" si="16"/>
        <v>0.30434782608695654</v>
      </c>
      <c r="L37" s="22">
        <f t="shared" si="16"/>
        <v>0.36170212765957449</v>
      </c>
      <c r="M37" s="22">
        <f t="shared" si="16"/>
        <v>0.35714285714285715</v>
      </c>
      <c r="N37" s="22">
        <f t="shared" si="16"/>
        <v>0.33846153846153848</v>
      </c>
      <c r="O37" s="22">
        <f t="shared" si="16"/>
        <v>0.25757575757575757</v>
      </c>
      <c r="P37" s="22">
        <f t="shared" si="16"/>
        <v>0.30303030303030304</v>
      </c>
      <c r="Q37" s="22">
        <f t="shared" si="16"/>
        <v>0.26984126984126983</v>
      </c>
      <c r="R37" s="22">
        <f t="shared" si="16"/>
        <v>0.2711864406779661</v>
      </c>
      <c r="S37" s="22">
        <f t="shared" si="16"/>
        <v>0.23214285714285715</v>
      </c>
      <c r="T37" s="22">
        <f t="shared" si="16"/>
        <v>0.25</v>
      </c>
      <c r="U37" s="22">
        <f t="shared" si="16"/>
        <v>0.2608695652173913</v>
      </c>
      <c r="V37" s="22">
        <f t="shared" si="16"/>
        <v>0.29268292682926828</v>
      </c>
      <c r="W37" s="22">
        <f t="shared" si="16"/>
        <v>0.22500000000000001</v>
      </c>
      <c r="X37" s="22">
        <f t="shared" si="16"/>
        <v>0.19565217391304349</v>
      </c>
      <c r="Y37" s="22">
        <f t="shared" si="16"/>
        <v>0.20833333333333334</v>
      </c>
      <c r="Z37" s="22">
        <f t="shared" si="16"/>
        <v>0.22807017543859648</v>
      </c>
      <c r="AA37" s="22">
        <f t="shared" si="16"/>
        <v>0.21818181818181817</v>
      </c>
      <c r="AB37" s="22">
        <f t="shared" si="16"/>
        <v>0.24489795918367346</v>
      </c>
      <c r="AC37" s="22">
        <f t="shared" si="16"/>
        <v>0.26315789473684209</v>
      </c>
      <c r="AD37" s="22">
        <f t="shared" si="16"/>
        <v>0.33333333333333331</v>
      </c>
      <c r="AE37" s="22">
        <f t="shared" si="16"/>
        <v>0.35</v>
      </c>
      <c r="AF37" s="22">
        <f t="shared" si="16"/>
        <v>0.34328358208955223</v>
      </c>
      <c r="AG37" s="22">
        <f t="shared" si="16"/>
        <v>0.41538461538461541</v>
      </c>
      <c r="AH37" s="22">
        <f t="shared" si="16"/>
        <v>0.38961038961038963</v>
      </c>
      <c r="AI37" s="22">
        <f t="shared" si="16"/>
        <v>0.37755102040816324</v>
      </c>
      <c r="AJ37" s="22">
        <f t="shared" si="16"/>
        <v>0.29166666666666669</v>
      </c>
      <c r="AK37" s="22"/>
      <c r="AM37" s="37">
        <v>0.5</v>
      </c>
      <c r="AN37" s="37">
        <v>0.5</v>
      </c>
    </row>
    <row r="38" spans="2:40" ht="59.25" customHeight="1">
      <c r="B38" s="113" t="s">
        <v>105</v>
      </c>
      <c r="C38" s="111"/>
      <c r="D38" s="17" t="s">
        <v>103</v>
      </c>
      <c r="E38" s="2" t="s">
        <v>17</v>
      </c>
      <c r="F38" s="1"/>
      <c r="G38" s="110">
        <f>IFERROR(G24*100000/1601711,0)</f>
        <v>0.37459941275298725</v>
      </c>
      <c r="H38" s="110">
        <f t="shared" ref="H38:AJ38" si="17">IFERROR(H24*100000/1601711,0)</f>
        <v>0.68676559004714333</v>
      </c>
      <c r="I38" s="110">
        <f t="shared" si="17"/>
        <v>0.7491988255059745</v>
      </c>
      <c r="J38" s="110">
        <f t="shared" si="17"/>
        <v>0.87406529642363695</v>
      </c>
      <c r="K38" s="110">
        <f t="shared" si="17"/>
        <v>0.87406529642363695</v>
      </c>
      <c r="L38" s="110">
        <f t="shared" si="17"/>
        <v>1.0613650028001307</v>
      </c>
      <c r="M38" s="110">
        <f t="shared" si="17"/>
        <v>1.2486647091766243</v>
      </c>
      <c r="N38" s="110">
        <f t="shared" si="17"/>
        <v>1.3735311800942867</v>
      </c>
      <c r="O38" s="110">
        <f t="shared" si="17"/>
        <v>1.0613650028001307</v>
      </c>
      <c r="P38" s="110">
        <f t="shared" si="17"/>
        <v>1.2486647091766243</v>
      </c>
      <c r="Q38" s="110">
        <f t="shared" si="17"/>
        <v>1.0613650028001307</v>
      </c>
      <c r="R38" s="110">
        <f t="shared" si="17"/>
        <v>0.9989317673412994</v>
      </c>
      <c r="S38" s="110">
        <f t="shared" si="17"/>
        <v>0.81163206096480578</v>
      </c>
      <c r="T38" s="110">
        <f t="shared" si="17"/>
        <v>0.68676559004714333</v>
      </c>
      <c r="U38" s="110">
        <f t="shared" si="17"/>
        <v>0.7491988255059745</v>
      </c>
      <c r="V38" s="110">
        <f t="shared" si="17"/>
        <v>0.7491988255059745</v>
      </c>
      <c r="W38" s="110">
        <f t="shared" si="17"/>
        <v>0.56189911912948087</v>
      </c>
      <c r="X38" s="110">
        <f t="shared" si="17"/>
        <v>0.56189911912948087</v>
      </c>
      <c r="Y38" s="110">
        <f t="shared" si="17"/>
        <v>0.62433235458831216</v>
      </c>
      <c r="Z38" s="110">
        <f t="shared" si="17"/>
        <v>0.81163206096480578</v>
      </c>
      <c r="AA38" s="110">
        <f t="shared" si="17"/>
        <v>0.7491988255059745</v>
      </c>
      <c r="AB38" s="110">
        <f t="shared" si="17"/>
        <v>0.7491988255059745</v>
      </c>
      <c r="AC38" s="110">
        <f t="shared" si="17"/>
        <v>0.93649853188246823</v>
      </c>
      <c r="AD38" s="110">
        <f t="shared" si="17"/>
        <v>1.186231473717793</v>
      </c>
      <c r="AE38" s="110">
        <f t="shared" si="17"/>
        <v>1.3110979446354554</v>
      </c>
      <c r="AF38" s="110">
        <f t="shared" si="17"/>
        <v>1.4359644155531179</v>
      </c>
      <c r="AG38" s="110">
        <f t="shared" si="17"/>
        <v>1.6856973573884428</v>
      </c>
      <c r="AH38" s="110">
        <f t="shared" si="17"/>
        <v>1.8729970637649365</v>
      </c>
      <c r="AI38" s="110">
        <f t="shared" si="17"/>
        <v>2.310029711976755</v>
      </c>
      <c r="AJ38" s="110">
        <f t="shared" si="17"/>
        <v>2.1851632410590924</v>
      </c>
      <c r="AK38" s="110">
        <f>AK24*100000/1601711</f>
        <v>0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0.53703703703703709</v>
      </c>
      <c r="H39" s="22">
        <f>IFERROR(H12/H14,0)</f>
        <v>0.49152542372881358</v>
      </c>
      <c r="I39" s="22">
        <f t="shared" ref="I39:AK39" si="18">IFERROR(I12/I14,0)</f>
        <v>0.453125</v>
      </c>
      <c r="J39" s="22">
        <f t="shared" si="18"/>
        <v>0.44615384615384618</v>
      </c>
      <c r="K39" s="22">
        <f t="shared" si="18"/>
        <v>0.43939393939393939</v>
      </c>
      <c r="L39" s="22">
        <f t="shared" si="18"/>
        <v>0.47761194029850745</v>
      </c>
      <c r="M39" s="22">
        <f t="shared" si="18"/>
        <v>0.50649350649350644</v>
      </c>
      <c r="N39" s="22">
        <f t="shared" si="18"/>
        <v>0.52439024390243905</v>
      </c>
      <c r="O39" s="22">
        <f t="shared" si="18"/>
        <v>0.51249999999999996</v>
      </c>
      <c r="P39" s="22">
        <f t="shared" si="18"/>
        <v>0.48717948717948717</v>
      </c>
      <c r="Q39" s="22">
        <f t="shared" si="18"/>
        <v>0.47560975609756095</v>
      </c>
      <c r="R39" s="22">
        <f t="shared" si="18"/>
        <v>0.54054054054054057</v>
      </c>
      <c r="S39" s="22">
        <f t="shared" si="18"/>
        <v>0.55072463768115942</v>
      </c>
      <c r="T39" s="22">
        <f t="shared" si="18"/>
        <v>0.61538461538461542</v>
      </c>
      <c r="U39" s="22">
        <f t="shared" si="18"/>
        <v>0.60810810810810811</v>
      </c>
      <c r="V39" s="22">
        <f t="shared" si="18"/>
        <v>0.6470588235294118</v>
      </c>
      <c r="W39" s="22">
        <f t="shared" si="18"/>
        <v>0.64179104477611937</v>
      </c>
      <c r="X39" s="22">
        <f t="shared" si="18"/>
        <v>0.6901408450704225</v>
      </c>
      <c r="Y39" s="22">
        <f t="shared" si="18"/>
        <v>0.676056338028169</v>
      </c>
      <c r="Z39" s="22">
        <f t="shared" si="18"/>
        <v>0.75324675324675328</v>
      </c>
      <c r="AA39" s="22">
        <f t="shared" si="18"/>
        <v>0.73333333333333328</v>
      </c>
      <c r="AB39" s="22">
        <f t="shared" si="18"/>
        <v>0.7466666666666667</v>
      </c>
      <c r="AC39" s="22">
        <f t="shared" si="18"/>
        <v>0.70731707317073167</v>
      </c>
      <c r="AD39" s="22">
        <f t="shared" si="18"/>
        <v>0.67073170731707321</v>
      </c>
      <c r="AE39" s="22">
        <f t="shared" si="18"/>
        <v>0.60439560439560436</v>
      </c>
      <c r="AF39" s="22">
        <f t="shared" si="18"/>
        <v>0.55208333333333337</v>
      </c>
      <c r="AG39" s="22">
        <f t="shared" si="18"/>
        <v>0.5625</v>
      </c>
      <c r="AH39" s="22">
        <f t="shared" si="18"/>
        <v>0.50495049504950495</v>
      </c>
      <c r="AI39" s="22">
        <f t="shared" si="18"/>
        <v>0.46280991735537191</v>
      </c>
      <c r="AJ39" s="22">
        <f t="shared" si="18"/>
        <v>0.37956204379562042</v>
      </c>
      <c r="AK39" s="22">
        <f t="shared" si="18"/>
        <v>0</v>
      </c>
      <c r="AM39" s="37"/>
      <c r="AN39" s="37"/>
    </row>
    <row r="40" spans="2:40" ht="59.25" customHeight="1">
      <c r="B40" s="134" t="s">
        <v>21</v>
      </c>
      <c r="C40" s="68"/>
      <c r="D40" s="18" t="s">
        <v>59</v>
      </c>
      <c r="E40" s="2"/>
      <c r="F40" s="1"/>
      <c r="G40" s="102" t="str">
        <f t="shared" ref="G40:AJ40" si="19">IF(G35=0,"同数",IF(G35&gt;0,"増加","減少"))</f>
        <v>増加</v>
      </c>
      <c r="H40" s="102" t="str">
        <f t="shared" si="19"/>
        <v>増加</v>
      </c>
      <c r="I40" s="102" t="str">
        <f t="shared" si="19"/>
        <v>増加</v>
      </c>
      <c r="J40" s="102" t="str">
        <f t="shared" si="19"/>
        <v>増加</v>
      </c>
      <c r="K40" s="102" t="str">
        <f t="shared" si="19"/>
        <v>増加</v>
      </c>
      <c r="L40" s="102" t="str">
        <f t="shared" si="19"/>
        <v>減少</v>
      </c>
      <c r="M40" s="102" t="str">
        <f t="shared" si="19"/>
        <v>増加</v>
      </c>
      <c r="N40" s="102" t="str">
        <f t="shared" si="19"/>
        <v>増加</v>
      </c>
      <c r="O40" s="102" t="str">
        <f t="shared" si="19"/>
        <v>増加</v>
      </c>
      <c r="P40" s="102" t="str">
        <f t="shared" si="19"/>
        <v>増加</v>
      </c>
      <c r="Q40" s="102" t="str">
        <f t="shared" si="19"/>
        <v>増加</v>
      </c>
      <c r="R40" s="102" t="str">
        <f t="shared" si="19"/>
        <v>増加</v>
      </c>
      <c r="S40" s="102" t="str">
        <f t="shared" si="19"/>
        <v>増加</v>
      </c>
      <c r="T40" s="102" t="str">
        <f t="shared" si="19"/>
        <v>減少</v>
      </c>
      <c r="U40" s="102" t="str">
        <f t="shared" si="19"/>
        <v>減少</v>
      </c>
      <c r="V40" s="102" t="str">
        <f t="shared" si="19"/>
        <v>減少</v>
      </c>
      <c r="W40" s="102" t="str">
        <f t="shared" si="19"/>
        <v>減少</v>
      </c>
      <c r="X40" s="102" t="str">
        <f t="shared" si="19"/>
        <v>減少</v>
      </c>
      <c r="Y40" s="102" t="str">
        <f t="shared" si="19"/>
        <v>減少</v>
      </c>
      <c r="Z40" s="102" t="str">
        <f t="shared" si="19"/>
        <v>増加</v>
      </c>
      <c r="AA40" s="102" t="str">
        <f t="shared" si="19"/>
        <v>増加</v>
      </c>
      <c r="AB40" s="102" t="str">
        <f t="shared" si="19"/>
        <v>増加</v>
      </c>
      <c r="AC40" s="102" t="str">
        <f t="shared" si="19"/>
        <v>増加</v>
      </c>
      <c r="AD40" s="102" t="str">
        <f t="shared" si="19"/>
        <v>増加</v>
      </c>
      <c r="AE40" s="102" t="str">
        <f t="shared" si="19"/>
        <v>増加</v>
      </c>
      <c r="AF40" s="102" t="str">
        <f t="shared" si="19"/>
        <v>増加</v>
      </c>
      <c r="AG40" s="102" t="str">
        <f t="shared" si="19"/>
        <v>増加</v>
      </c>
      <c r="AH40" s="102" t="str">
        <f t="shared" si="19"/>
        <v>増加</v>
      </c>
      <c r="AI40" s="102" t="str">
        <f t="shared" si="19"/>
        <v>増加</v>
      </c>
      <c r="AJ40" s="102" t="str">
        <f t="shared" si="19"/>
        <v>増加</v>
      </c>
      <c r="AK40" s="24"/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7:AK37">
    <cfRule type="cellIs" dxfId="731" priority="20" operator="greaterThanOrEqual">
      <formula>0.5</formula>
    </cfRule>
  </conditionalFormatting>
  <conditionalFormatting sqref="G34:AK34">
    <cfRule type="cellIs" dxfId="730" priority="17" operator="greaterThanOrEqual">
      <formula>25</formula>
    </cfRule>
    <cfRule type="cellIs" dxfId="729" priority="18" operator="greaterThanOrEqual">
      <formula>15</formula>
    </cfRule>
  </conditionalFormatting>
  <conditionalFormatting sqref="G33:AK33">
    <cfRule type="cellIs" dxfId="728" priority="16" operator="greaterThanOrEqual">
      <formula>0.1</formula>
    </cfRule>
  </conditionalFormatting>
  <conditionalFormatting sqref="G32:AK32">
    <cfRule type="cellIs" dxfId="727" priority="14" operator="greaterThanOrEqual">
      <formula>25</formula>
    </cfRule>
    <cfRule type="cellIs" dxfId="726" priority="15" operator="greaterThanOrEqual">
      <formula>15</formula>
    </cfRule>
  </conditionalFormatting>
  <conditionalFormatting sqref="G31:AK31">
    <cfRule type="cellIs" dxfId="725" priority="13" operator="greaterThanOrEqual">
      <formula>0.25</formula>
    </cfRule>
  </conditionalFormatting>
  <conditionalFormatting sqref="G30:AK30">
    <cfRule type="cellIs" dxfId="724" priority="11" operator="greaterThanOrEqual">
      <formula>0.5</formula>
    </cfRule>
    <cfRule type="cellIs" dxfId="723" priority="12" operator="greaterThanOrEqual">
      <formula>0.2</formula>
    </cfRule>
  </conditionalFormatting>
  <conditionalFormatting sqref="G29:AK29">
    <cfRule type="cellIs" dxfId="722" priority="10" operator="greaterThanOrEqual">
      <formula>0.25</formula>
    </cfRule>
  </conditionalFormatting>
  <conditionalFormatting sqref="G28:AK28">
    <cfRule type="cellIs" dxfId="721" priority="8" operator="greaterThanOrEqual">
      <formula>0.5</formula>
    </cfRule>
    <cfRule type="cellIs" dxfId="720" priority="9" operator="greaterThanOrEqual">
      <formula>0.2</formula>
    </cfRule>
  </conditionalFormatting>
  <conditionalFormatting sqref="G38:AK38">
    <cfRule type="cellIs" dxfId="719" priority="6" operator="greaterThanOrEqual">
      <formula>7.5</formula>
    </cfRule>
  </conditionalFormatting>
  <conditionalFormatting sqref="G38:AK38">
    <cfRule type="cellIs" dxfId="718" priority="7" operator="greaterThanOrEqual">
      <formula>12.5</formula>
    </cfRule>
  </conditionalFormatting>
  <conditionalFormatting sqref="G36:AJ36">
    <cfRule type="cellIs" dxfId="717" priority="4" operator="greaterThan">
      <formula>1</formula>
    </cfRule>
  </conditionalFormatting>
  <conditionalFormatting sqref="G35:AK35">
    <cfRule type="cellIs" dxfId="716" priority="3" operator="greaterThanOrEqual">
      <formula>1</formula>
    </cfRule>
  </conditionalFormatting>
  <conditionalFormatting sqref="G39:AK39">
    <cfRule type="cellIs" dxfId="715" priority="1" operator="greaterThanOrEqual">
      <formula>7.5</formula>
    </cfRule>
  </conditionalFormatting>
  <conditionalFormatting sqref="G39:AK39">
    <cfRule type="cellIs" dxfId="714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B4:AN40"/>
  <sheetViews>
    <sheetView view="pageBreakPreview" topLeftCell="B4" zoomScale="80" zoomScaleNormal="100" zoomScaleSheetLayoutView="80" workbookViewId="0">
      <pane xSplit="5" ySplit="4" topLeftCell="Z8" activePane="bottomRight" state="frozen"/>
      <selection activeCell="H16" sqref="H16"/>
      <selection pane="topRight" activeCell="H16" sqref="H16"/>
      <selection pane="bottomLeft" activeCell="H16" sqref="H16"/>
      <selection pane="bottomRight" activeCell="AK8" sqref="AK8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111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44317</v>
      </c>
      <c r="H6" s="26">
        <v>44318</v>
      </c>
      <c r="I6" s="26">
        <v>44319</v>
      </c>
      <c r="J6" s="26">
        <v>44320</v>
      </c>
      <c r="K6" s="26">
        <v>44321</v>
      </c>
      <c r="L6" s="26">
        <v>44322</v>
      </c>
      <c r="M6" s="26">
        <v>44323</v>
      </c>
      <c r="N6" s="26">
        <v>44324</v>
      </c>
      <c r="O6" s="26">
        <v>44325</v>
      </c>
      <c r="P6" s="26">
        <v>44326</v>
      </c>
      <c r="Q6" s="26">
        <v>44327</v>
      </c>
      <c r="R6" s="26">
        <v>44328</v>
      </c>
      <c r="S6" s="26">
        <v>44329</v>
      </c>
      <c r="T6" s="26">
        <v>44330</v>
      </c>
      <c r="U6" s="26">
        <v>44331</v>
      </c>
      <c r="V6" s="26">
        <v>44332</v>
      </c>
      <c r="W6" s="26">
        <v>44333</v>
      </c>
      <c r="X6" s="26">
        <v>44334</v>
      </c>
      <c r="Y6" s="26">
        <v>44335</v>
      </c>
      <c r="Z6" s="26">
        <v>44336</v>
      </c>
      <c r="AA6" s="26">
        <v>44337</v>
      </c>
      <c r="AB6" s="26">
        <v>44338</v>
      </c>
      <c r="AC6" s="26">
        <v>44339</v>
      </c>
      <c r="AD6" s="26">
        <v>44340</v>
      </c>
      <c r="AE6" s="26">
        <v>44341</v>
      </c>
      <c r="AF6" s="26">
        <v>44342</v>
      </c>
      <c r="AG6" s="26">
        <v>44343</v>
      </c>
      <c r="AH6" s="26">
        <v>44344</v>
      </c>
      <c r="AI6" s="26">
        <v>44345</v>
      </c>
      <c r="AJ6" s="26">
        <v>44346</v>
      </c>
      <c r="AK6" s="26">
        <v>44347</v>
      </c>
    </row>
    <row r="7" spans="4:38" ht="30" customHeight="1">
      <c r="D7" s="6"/>
      <c r="E7" s="7"/>
      <c r="F7" s="8"/>
      <c r="G7" s="27" t="s">
        <v>26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  <c r="AJ7" s="27" t="s">
        <v>27</v>
      </c>
      <c r="AK7" s="27" t="s">
        <v>28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376</v>
      </c>
      <c r="H8" s="19">
        <v>376</v>
      </c>
      <c r="I8" s="19">
        <v>376</v>
      </c>
      <c r="J8" s="19">
        <v>376</v>
      </c>
      <c r="K8" s="19">
        <v>376</v>
      </c>
      <c r="L8" s="19">
        <v>376</v>
      </c>
      <c r="M8" s="19">
        <v>378</v>
      </c>
      <c r="N8" s="19">
        <v>378</v>
      </c>
      <c r="O8" s="19">
        <v>378</v>
      </c>
      <c r="P8" s="19">
        <v>378</v>
      </c>
      <c r="Q8" s="19">
        <v>378</v>
      </c>
      <c r="R8" s="19">
        <v>378</v>
      </c>
      <c r="S8" s="19">
        <v>378</v>
      </c>
      <c r="T8" s="19">
        <v>378</v>
      </c>
      <c r="U8" s="19">
        <v>378</v>
      </c>
      <c r="V8" s="19">
        <v>378</v>
      </c>
      <c r="W8" s="19">
        <v>378</v>
      </c>
      <c r="X8" s="19">
        <v>378</v>
      </c>
      <c r="Y8" s="19">
        <v>378</v>
      </c>
      <c r="Z8" s="74">
        <v>397</v>
      </c>
      <c r="AA8" s="19">
        <v>397</v>
      </c>
      <c r="AB8" s="19">
        <v>397</v>
      </c>
      <c r="AC8" s="19">
        <v>397</v>
      </c>
      <c r="AD8" s="19">
        <v>397</v>
      </c>
      <c r="AE8" s="19">
        <v>397</v>
      </c>
      <c r="AF8" s="19">
        <v>397</v>
      </c>
      <c r="AG8" s="19">
        <v>397</v>
      </c>
      <c r="AH8" s="19">
        <v>397</v>
      </c>
      <c r="AI8" s="19">
        <v>397</v>
      </c>
      <c r="AJ8" s="19">
        <v>397</v>
      </c>
      <c r="AK8" s="74">
        <v>419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376</v>
      </c>
      <c r="H9" s="21">
        <v>376</v>
      </c>
      <c r="I9" s="21">
        <v>376</v>
      </c>
      <c r="J9" s="21">
        <v>376</v>
      </c>
      <c r="K9" s="21">
        <v>376</v>
      </c>
      <c r="L9" s="21">
        <v>376</v>
      </c>
      <c r="M9" s="21">
        <v>378</v>
      </c>
      <c r="N9" s="21">
        <v>378</v>
      </c>
      <c r="O9" s="21">
        <v>378</v>
      </c>
      <c r="P9" s="21">
        <v>378</v>
      </c>
      <c r="Q9" s="21">
        <v>378</v>
      </c>
      <c r="R9" s="21">
        <v>378</v>
      </c>
      <c r="S9" s="21">
        <v>378</v>
      </c>
      <c r="T9" s="21">
        <v>378</v>
      </c>
      <c r="U9" s="21">
        <v>378</v>
      </c>
      <c r="V9" s="21">
        <v>378</v>
      </c>
      <c r="W9" s="21">
        <v>378</v>
      </c>
      <c r="X9" s="21">
        <v>378</v>
      </c>
      <c r="Y9" s="21">
        <v>378</v>
      </c>
      <c r="Z9" s="77">
        <v>397</v>
      </c>
      <c r="AA9" s="21">
        <v>397</v>
      </c>
      <c r="AB9" s="21">
        <v>397</v>
      </c>
      <c r="AC9" s="21">
        <v>397</v>
      </c>
      <c r="AD9" s="21">
        <v>397</v>
      </c>
      <c r="AE9" s="21">
        <v>397</v>
      </c>
      <c r="AF9" s="21">
        <v>397</v>
      </c>
      <c r="AG9" s="21">
        <v>397</v>
      </c>
      <c r="AH9" s="21">
        <v>397</v>
      </c>
      <c r="AI9" s="21">
        <v>397</v>
      </c>
      <c r="AJ9" s="21">
        <v>397</v>
      </c>
      <c r="AK9" s="21">
        <v>419</v>
      </c>
    </row>
    <row r="10" spans="4:38" ht="41.25" customHeight="1">
      <c r="D10" s="14" t="s">
        <v>45</v>
      </c>
      <c r="E10" s="2"/>
      <c r="F10" s="1" t="s">
        <v>47</v>
      </c>
      <c r="G10" s="19">
        <v>42</v>
      </c>
      <c r="H10" s="19">
        <v>42</v>
      </c>
      <c r="I10" s="19">
        <v>42</v>
      </c>
      <c r="J10" s="19">
        <v>42</v>
      </c>
      <c r="K10" s="19">
        <v>42</v>
      </c>
      <c r="L10" s="19">
        <v>42</v>
      </c>
      <c r="M10" s="19">
        <v>44</v>
      </c>
      <c r="N10" s="19">
        <v>44</v>
      </c>
      <c r="O10" s="19">
        <v>44</v>
      </c>
      <c r="P10" s="19">
        <v>44</v>
      </c>
      <c r="Q10" s="19">
        <v>44</v>
      </c>
      <c r="R10" s="19">
        <v>44</v>
      </c>
      <c r="S10" s="19">
        <v>44</v>
      </c>
      <c r="T10" s="19">
        <v>44</v>
      </c>
      <c r="U10" s="19">
        <v>44</v>
      </c>
      <c r="V10" s="19">
        <v>44</v>
      </c>
      <c r="W10" s="19">
        <v>44</v>
      </c>
      <c r="X10" s="19">
        <v>44</v>
      </c>
      <c r="Y10" s="19">
        <v>44</v>
      </c>
      <c r="Z10" s="19">
        <v>44</v>
      </c>
      <c r="AA10" s="19">
        <v>44</v>
      </c>
      <c r="AB10" s="19">
        <v>44</v>
      </c>
      <c r="AC10" s="19">
        <v>44</v>
      </c>
      <c r="AD10" s="19">
        <v>44</v>
      </c>
      <c r="AE10" s="19">
        <v>44</v>
      </c>
      <c r="AF10" s="19">
        <v>44</v>
      </c>
      <c r="AG10" s="19">
        <v>44</v>
      </c>
      <c r="AH10" s="19">
        <v>44</v>
      </c>
      <c r="AI10" s="19">
        <v>44</v>
      </c>
      <c r="AJ10" s="19">
        <v>44</v>
      </c>
      <c r="AK10" s="74">
        <v>41</v>
      </c>
    </row>
    <row r="11" spans="4:38" ht="41.25" customHeight="1">
      <c r="D11" s="14" t="s">
        <v>46</v>
      </c>
      <c r="E11" s="2"/>
      <c r="F11" s="1" t="s">
        <v>48</v>
      </c>
      <c r="G11" s="21">
        <v>42</v>
      </c>
      <c r="H11" s="21">
        <v>42</v>
      </c>
      <c r="I11" s="21">
        <v>42</v>
      </c>
      <c r="J11" s="21">
        <v>42</v>
      </c>
      <c r="K11" s="21">
        <v>42</v>
      </c>
      <c r="L11" s="21">
        <v>42</v>
      </c>
      <c r="M11" s="21">
        <v>44</v>
      </c>
      <c r="N11" s="21">
        <v>44</v>
      </c>
      <c r="O11" s="21">
        <v>44</v>
      </c>
      <c r="P11" s="21">
        <v>44</v>
      </c>
      <c r="Q11" s="21">
        <v>44</v>
      </c>
      <c r="R11" s="19">
        <v>44</v>
      </c>
      <c r="S11" s="21">
        <v>44</v>
      </c>
      <c r="T11" s="21">
        <v>44</v>
      </c>
      <c r="U11" s="21">
        <v>44</v>
      </c>
      <c r="V11" s="21">
        <v>44</v>
      </c>
      <c r="W11" s="21">
        <v>44</v>
      </c>
      <c r="X11" s="21">
        <v>44</v>
      </c>
      <c r="Y11" s="21">
        <v>44</v>
      </c>
      <c r="Z11" s="21">
        <v>44</v>
      </c>
      <c r="AA11" s="21">
        <v>44</v>
      </c>
      <c r="AB11" s="21">
        <v>44</v>
      </c>
      <c r="AC11" s="21">
        <v>44</v>
      </c>
      <c r="AD11" s="21">
        <v>44</v>
      </c>
      <c r="AE11" s="21">
        <v>44</v>
      </c>
      <c r="AF11" s="21">
        <v>44</v>
      </c>
      <c r="AG11" s="21">
        <v>44</v>
      </c>
      <c r="AH11" s="21">
        <v>44</v>
      </c>
      <c r="AI11" s="21">
        <v>44</v>
      </c>
      <c r="AJ11" s="21">
        <v>44</v>
      </c>
      <c r="AK11" s="21">
        <v>41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71</v>
      </c>
      <c r="H12" s="21">
        <v>82</v>
      </c>
      <c r="I12" s="21">
        <v>98</v>
      </c>
      <c r="J12" s="21">
        <v>120</v>
      </c>
      <c r="K12" s="21">
        <v>132</v>
      </c>
      <c r="L12" s="21">
        <v>146</v>
      </c>
      <c r="M12" s="21">
        <v>158</v>
      </c>
      <c r="N12" s="21">
        <v>173</v>
      </c>
      <c r="O12" s="21">
        <v>188</v>
      </c>
      <c r="P12" s="21">
        <v>199</v>
      </c>
      <c r="Q12" s="21">
        <v>206</v>
      </c>
      <c r="R12" s="21">
        <v>216</v>
      </c>
      <c r="S12" s="21">
        <v>226</v>
      </c>
      <c r="T12" s="21">
        <v>223</v>
      </c>
      <c r="U12" s="21">
        <v>229</v>
      </c>
      <c r="V12" s="21">
        <v>227</v>
      </c>
      <c r="W12" s="21">
        <v>216</v>
      </c>
      <c r="X12" s="21">
        <v>225</v>
      </c>
      <c r="Y12" s="21">
        <v>218</v>
      </c>
      <c r="Z12" s="21">
        <v>220</v>
      </c>
      <c r="AA12" s="21">
        <v>227</v>
      </c>
      <c r="AB12" s="21">
        <v>223</v>
      </c>
      <c r="AC12" s="21">
        <v>221</v>
      </c>
      <c r="AD12" s="21">
        <v>207</v>
      </c>
      <c r="AE12" s="21">
        <v>204</v>
      </c>
      <c r="AF12" s="21">
        <v>201</v>
      </c>
      <c r="AG12" s="21">
        <v>181</v>
      </c>
      <c r="AH12" s="21">
        <v>174</v>
      </c>
      <c r="AI12" s="21">
        <v>172</v>
      </c>
      <c r="AJ12" s="21">
        <v>169</v>
      </c>
      <c r="AK12" s="21">
        <v>154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1</v>
      </c>
      <c r="H13" s="21">
        <v>2</v>
      </c>
      <c r="I13" s="21">
        <v>2</v>
      </c>
      <c r="J13" s="21">
        <v>2</v>
      </c>
      <c r="K13" s="21">
        <v>2</v>
      </c>
      <c r="L13" s="21">
        <v>2</v>
      </c>
      <c r="M13" s="21">
        <v>2</v>
      </c>
      <c r="N13" s="21">
        <v>2</v>
      </c>
      <c r="O13" s="21">
        <v>2</v>
      </c>
      <c r="P13" s="21">
        <v>1</v>
      </c>
      <c r="Q13" s="21">
        <v>4</v>
      </c>
      <c r="R13" s="21">
        <v>2</v>
      </c>
      <c r="S13" s="21">
        <v>3</v>
      </c>
      <c r="T13" s="21">
        <v>2</v>
      </c>
      <c r="U13" s="21">
        <v>3</v>
      </c>
      <c r="V13" s="21">
        <v>2</v>
      </c>
      <c r="W13" s="21">
        <v>3</v>
      </c>
      <c r="X13" s="21">
        <v>3</v>
      </c>
      <c r="Y13" s="21">
        <v>3</v>
      </c>
      <c r="Z13" s="21">
        <v>2</v>
      </c>
      <c r="AA13" s="21">
        <v>1</v>
      </c>
      <c r="AB13" s="21">
        <v>1</v>
      </c>
      <c r="AC13" s="21">
        <v>3</v>
      </c>
      <c r="AD13" s="21">
        <v>2</v>
      </c>
      <c r="AE13" s="21">
        <v>2</v>
      </c>
      <c r="AF13" s="21">
        <v>2</v>
      </c>
      <c r="AG13" s="21">
        <v>3</v>
      </c>
      <c r="AH13" s="21">
        <v>3</v>
      </c>
      <c r="AI13" s="21">
        <v>3</v>
      </c>
      <c r="AJ13" s="21">
        <v>3</v>
      </c>
      <c r="AK13" s="21">
        <v>2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184</v>
      </c>
      <c r="H14" s="21">
        <v>218</v>
      </c>
      <c r="I14" s="21">
        <v>254</v>
      </c>
      <c r="J14" s="21">
        <v>283</v>
      </c>
      <c r="K14" s="21">
        <v>312</v>
      </c>
      <c r="L14" s="21">
        <v>342</v>
      </c>
      <c r="M14" s="21">
        <v>385</v>
      </c>
      <c r="N14" s="21">
        <v>405</v>
      </c>
      <c r="O14" s="21">
        <v>417</v>
      </c>
      <c r="P14" s="21">
        <v>422</v>
      </c>
      <c r="Q14" s="21">
        <v>436</v>
      </c>
      <c r="R14" s="21">
        <v>469</v>
      </c>
      <c r="S14" s="21">
        <v>479</v>
      </c>
      <c r="T14" s="21">
        <v>469</v>
      </c>
      <c r="U14" s="21">
        <v>471</v>
      </c>
      <c r="V14" s="21">
        <v>437</v>
      </c>
      <c r="W14" s="21">
        <v>432</v>
      </c>
      <c r="X14" s="21">
        <v>427</v>
      </c>
      <c r="Y14" s="21">
        <v>410</v>
      </c>
      <c r="Z14" s="21">
        <v>401</v>
      </c>
      <c r="AA14" s="21">
        <v>404</v>
      </c>
      <c r="AB14" s="21">
        <v>396</v>
      </c>
      <c r="AC14" s="21">
        <v>381</v>
      </c>
      <c r="AD14" s="21">
        <v>352</v>
      </c>
      <c r="AE14" s="21">
        <v>347</v>
      </c>
      <c r="AF14" s="21">
        <v>334</v>
      </c>
      <c r="AG14" s="21">
        <v>313</v>
      </c>
      <c r="AH14" s="21">
        <v>302</v>
      </c>
      <c r="AI14" s="21">
        <v>291</v>
      </c>
      <c r="AJ14" s="21">
        <v>292</v>
      </c>
      <c r="AK14" s="21">
        <v>258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733</v>
      </c>
      <c r="H15" s="77">
        <v>496</v>
      </c>
      <c r="I15" s="77">
        <v>448</v>
      </c>
      <c r="J15" s="77">
        <v>385</v>
      </c>
      <c r="K15" s="21">
        <v>356</v>
      </c>
      <c r="L15" s="21">
        <v>840</v>
      </c>
      <c r="M15" s="77">
        <v>1401</v>
      </c>
      <c r="N15" s="21">
        <v>945</v>
      </c>
      <c r="O15" s="21">
        <v>439</v>
      </c>
      <c r="P15" s="21">
        <v>628</v>
      </c>
      <c r="Q15" s="21">
        <v>677</v>
      </c>
      <c r="R15" s="21">
        <v>848</v>
      </c>
      <c r="S15" s="21">
        <v>847</v>
      </c>
      <c r="T15" s="21">
        <v>837</v>
      </c>
      <c r="U15" s="21">
        <v>439</v>
      </c>
      <c r="V15" s="21">
        <v>280</v>
      </c>
      <c r="W15" s="21">
        <v>905</v>
      </c>
      <c r="X15" s="21">
        <v>786</v>
      </c>
      <c r="Y15" s="21">
        <v>626</v>
      </c>
      <c r="Z15" s="21">
        <v>616</v>
      </c>
      <c r="AA15" s="21">
        <v>562</v>
      </c>
      <c r="AB15" s="77">
        <v>682</v>
      </c>
      <c r="AC15" s="77">
        <v>394</v>
      </c>
      <c r="AD15" s="21">
        <v>800</v>
      </c>
      <c r="AE15" s="21">
        <v>872</v>
      </c>
      <c r="AF15" s="21">
        <v>560</v>
      </c>
      <c r="AG15" s="21">
        <v>572</v>
      </c>
      <c r="AH15" s="21">
        <v>552</v>
      </c>
      <c r="AI15" s="21">
        <v>370</v>
      </c>
      <c r="AJ15" s="21">
        <v>189</v>
      </c>
      <c r="AK15" s="21">
        <v>578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G15+SUM('R3-04（入力用）'!AE15:AJ15)</f>
        <v>2458</v>
      </c>
      <c r="H16" s="19">
        <f>SUM(G15:H15)+SUM('R3-04（入力用）'!AF15:AJ15)</f>
        <v>2781</v>
      </c>
      <c r="I16" s="19">
        <f>SUM(G15:I15)+SUM('R3-04（入力用）'!AG15:AJ15)</f>
        <v>2852</v>
      </c>
      <c r="J16" s="19">
        <f>SUM(G15:J15)+SUM('R3-04（入力用）'!AH15:AJ15)</f>
        <v>2973</v>
      </c>
      <c r="K16" s="19">
        <f>SUM(G15:K15)+SUM('R3-04（入力用）'!AI15:AJ15)</f>
        <v>3076</v>
      </c>
      <c r="L16" s="19">
        <f>SUM(G15:L15)+'R3-04（入力用）'!AJ15</f>
        <v>3676</v>
      </c>
      <c r="M16" s="19">
        <f>SUM(G15:M15)</f>
        <v>4659</v>
      </c>
      <c r="N16" s="19">
        <f t="shared" ref="N16:AK16" si="0">SUM(H15:N15)</f>
        <v>4871</v>
      </c>
      <c r="O16" s="19">
        <f t="shared" si="0"/>
        <v>4814</v>
      </c>
      <c r="P16" s="19">
        <f t="shared" si="0"/>
        <v>4994</v>
      </c>
      <c r="Q16" s="19">
        <f t="shared" si="0"/>
        <v>5286</v>
      </c>
      <c r="R16" s="19">
        <f t="shared" si="0"/>
        <v>5778</v>
      </c>
      <c r="S16" s="19">
        <f t="shared" si="0"/>
        <v>5785</v>
      </c>
      <c r="T16" s="19">
        <f t="shared" si="0"/>
        <v>5221</v>
      </c>
      <c r="U16" s="19">
        <f t="shared" si="0"/>
        <v>4715</v>
      </c>
      <c r="V16" s="19">
        <f t="shared" si="0"/>
        <v>4556</v>
      </c>
      <c r="W16" s="19">
        <f t="shared" si="0"/>
        <v>4833</v>
      </c>
      <c r="X16" s="19">
        <f t="shared" si="0"/>
        <v>4942</v>
      </c>
      <c r="Y16" s="19">
        <f t="shared" si="0"/>
        <v>4720</v>
      </c>
      <c r="Z16" s="19">
        <f t="shared" si="0"/>
        <v>4489</v>
      </c>
      <c r="AA16" s="19">
        <f t="shared" si="0"/>
        <v>4214</v>
      </c>
      <c r="AB16" s="19">
        <f t="shared" si="0"/>
        <v>4457</v>
      </c>
      <c r="AC16" s="19">
        <f t="shared" si="0"/>
        <v>4571</v>
      </c>
      <c r="AD16" s="19">
        <f t="shared" si="0"/>
        <v>4466</v>
      </c>
      <c r="AE16" s="19">
        <f t="shared" si="0"/>
        <v>4552</v>
      </c>
      <c r="AF16" s="19">
        <f t="shared" si="0"/>
        <v>4486</v>
      </c>
      <c r="AG16" s="19">
        <f t="shared" si="0"/>
        <v>4442</v>
      </c>
      <c r="AH16" s="19">
        <f t="shared" si="0"/>
        <v>4432</v>
      </c>
      <c r="AI16" s="19">
        <f t="shared" si="0"/>
        <v>4120</v>
      </c>
      <c r="AJ16" s="19">
        <f t="shared" si="0"/>
        <v>3915</v>
      </c>
      <c r="AK16" s="19">
        <f t="shared" si="0"/>
        <v>3693</v>
      </c>
    </row>
    <row r="17" spans="2:40" ht="41.25" customHeight="1">
      <c r="D17" s="14" t="s">
        <v>3</v>
      </c>
      <c r="E17" s="39" t="s">
        <v>16</v>
      </c>
      <c r="F17" s="29"/>
      <c r="G17" s="21">
        <v>47</v>
      </c>
      <c r="H17" s="21">
        <v>43</v>
      </c>
      <c r="I17" s="77">
        <v>43</v>
      </c>
      <c r="J17" s="77">
        <v>48</v>
      </c>
      <c r="K17" s="21">
        <v>45</v>
      </c>
      <c r="L17" s="21">
        <v>59</v>
      </c>
      <c r="M17" s="77">
        <v>51</v>
      </c>
      <c r="N17" s="21">
        <v>48</v>
      </c>
      <c r="O17" s="21">
        <v>36</v>
      </c>
      <c r="P17" s="77">
        <v>46</v>
      </c>
      <c r="Q17" s="21">
        <v>63</v>
      </c>
      <c r="R17" s="21">
        <v>52</v>
      </c>
      <c r="S17" s="21">
        <v>47</v>
      </c>
      <c r="T17" s="21">
        <v>31</v>
      </c>
      <c r="U17" s="77">
        <v>32</v>
      </c>
      <c r="V17" s="21">
        <v>39</v>
      </c>
      <c r="W17" s="21">
        <v>38</v>
      </c>
      <c r="X17" s="21">
        <v>41</v>
      </c>
      <c r="Y17" s="21">
        <v>38</v>
      </c>
      <c r="Z17" s="21">
        <v>25</v>
      </c>
      <c r="AA17" s="21">
        <v>35</v>
      </c>
      <c r="AB17" s="77">
        <v>24</v>
      </c>
      <c r="AC17" s="77">
        <v>19</v>
      </c>
      <c r="AD17" s="21">
        <v>25</v>
      </c>
      <c r="AE17" s="21">
        <v>24</v>
      </c>
      <c r="AF17" s="77">
        <v>25</v>
      </c>
      <c r="AG17" s="21">
        <v>26</v>
      </c>
      <c r="AH17" s="21">
        <v>32</v>
      </c>
      <c r="AI17" s="21">
        <v>31</v>
      </c>
      <c r="AJ17" s="21">
        <v>11</v>
      </c>
      <c r="AK17" s="21">
        <v>28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G17+SUM('R3-04（入力用）'!AE17:AJ17)</f>
        <v>200</v>
      </c>
      <c r="H18" s="19">
        <f>SUM(G17:H17)+SUM('R3-04（入力用）'!AF17:AJ17)</f>
        <v>231</v>
      </c>
      <c r="I18" s="19">
        <f>SUM(G17:I17)+SUM('R3-04（入力用）'!AG17:AJ17)</f>
        <v>264</v>
      </c>
      <c r="J18" s="19">
        <f>SUM(G17:J17)+SUM('R3-04（入力用）'!AH17:AJ17)</f>
        <v>295</v>
      </c>
      <c r="K18" s="19">
        <f>SUM(G17:K17)+SUM('R3-04（入力用）'!AI17:AJ17)</f>
        <v>320</v>
      </c>
      <c r="L18" s="19">
        <f>SUM(G17:L17)+'R3-04（入力用）'!AJ17</f>
        <v>341</v>
      </c>
      <c r="M18" s="19">
        <f>SUM(G17:M17)</f>
        <v>336</v>
      </c>
      <c r="N18" s="19">
        <f t="shared" ref="N18:AK18" si="1">SUM(H17:N17)</f>
        <v>337</v>
      </c>
      <c r="O18" s="19">
        <f t="shared" si="1"/>
        <v>330</v>
      </c>
      <c r="P18" s="19">
        <f t="shared" si="1"/>
        <v>333</v>
      </c>
      <c r="Q18" s="19">
        <f t="shared" si="1"/>
        <v>348</v>
      </c>
      <c r="R18" s="19">
        <f t="shared" si="1"/>
        <v>355</v>
      </c>
      <c r="S18" s="19">
        <f t="shared" si="1"/>
        <v>343</v>
      </c>
      <c r="T18" s="19">
        <f t="shared" si="1"/>
        <v>323</v>
      </c>
      <c r="U18" s="19">
        <f t="shared" si="1"/>
        <v>307</v>
      </c>
      <c r="V18" s="19">
        <f t="shared" si="1"/>
        <v>310</v>
      </c>
      <c r="W18" s="19">
        <f t="shared" si="1"/>
        <v>302</v>
      </c>
      <c r="X18" s="19">
        <f t="shared" si="1"/>
        <v>280</v>
      </c>
      <c r="Y18" s="19">
        <f t="shared" si="1"/>
        <v>266</v>
      </c>
      <c r="Z18" s="19">
        <f t="shared" si="1"/>
        <v>244</v>
      </c>
      <c r="AA18" s="19">
        <f t="shared" si="1"/>
        <v>248</v>
      </c>
      <c r="AB18" s="19">
        <f t="shared" si="1"/>
        <v>240</v>
      </c>
      <c r="AC18" s="19">
        <f t="shared" si="1"/>
        <v>220</v>
      </c>
      <c r="AD18" s="19">
        <f t="shared" si="1"/>
        <v>207</v>
      </c>
      <c r="AE18" s="19">
        <f t="shared" si="1"/>
        <v>190</v>
      </c>
      <c r="AF18" s="19">
        <f t="shared" si="1"/>
        <v>177</v>
      </c>
      <c r="AG18" s="19">
        <f t="shared" si="1"/>
        <v>178</v>
      </c>
      <c r="AH18" s="19">
        <f t="shared" si="1"/>
        <v>175</v>
      </c>
      <c r="AI18" s="19">
        <f t="shared" si="1"/>
        <v>182</v>
      </c>
      <c r="AJ18" s="19">
        <f t="shared" si="1"/>
        <v>174</v>
      </c>
      <c r="AK18" s="19">
        <f t="shared" si="1"/>
        <v>177</v>
      </c>
    </row>
    <row r="19" spans="2:40" ht="41.25" customHeight="1">
      <c r="D19" s="15" t="s">
        <v>4</v>
      </c>
      <c r="E19" s="39" t="s">
        <v>16</v>
      </c>
      <c r="F19" s="29"/>
      <c r="G19" s="21">
        <v>60</v>
      </c>
      <c r="H19" s="21">
        <v>42</v>
      </c>
      <c r="I19" s="21">
        <v>45</v>
      </c>
      <c r="J19" s="21">
        <v>41</v>
      </c>
      <c r="K19" s="21">
        <v>47</v>
      </c>
      <c r="L19" s="21">
        <v>45</v>
      </c>
      <c r="M19" s="21">
        <v>58</v>
      </c>
      <c r="N19" s="21">
        <v>51</v>
      </c>
      <c r="O19" s="21">
        <v>46</v>
      </c>
      <c r="P19" s="21">
        <v>39</v>
      </c>
      <c r="Q19" s="21">
        <v>52</v>
      </c>
      <c r="R19" s="21">
        <v>61</v>
      </c>
      <c r="S19" s="21">
        <v>52</v>
      </c>
      <c r="T19" s="21">
        <v>46</v>
      </c>
      <c r="U19" s="21">
        <v>34</v>
      </c>
      <c r="V19" s="21">
        <v>29</v>
      </c>
      <c r="W19" s="21">
        <v>38</v>
      </c>
      <c r="X19" s="21">
        <v>37</v>
      </c>
      <c r="Y19" s="21">
        <v>40</v>
      </c>
      <c r="Z19" s="21">
        <v>39</v>
      </c>
      <c r="AA19" s="21">
        <v>47</v>
      </c>
      <c r="AB19" s="21">
        <v>36</v>
      </c>
      <c r="AC19" s="21">
        <v>23</v>
      </c>
      <c r="AD19" s="21">
        <v>19</v>
      </c>
      <c r="AE19" s="21">
        <v>27</v>
      </c>
      <c r="AF19" s="21">
        <v>26</v>
      </c>
      <c r="AG19" s="21">
        <v>26</v>
      </c>
      <c r="AH19" s="21">
        <v>27</v>
      </c>
      <c r="AI19" s="21">
        <v>29</v>
      </c>
      <c r="AJ19" s="21">
        <v>31</v>
      </c>
      <c r="AK19" s="21">
        <v>11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G19+SUM('R3-04（入力用）'!AE19:AJ19)</f>
        <v>173</v>
      </c>
      <c r="H20" s="20">
        <f>SUM(G19:H19)+SUM('R3-04（入力用）'!AF19:AJ19)</f>
        <v>201</v>
      </c>
      <c r="I20" s="20">
        <f>SUM(G19:I19)+SUM('R3-04（入力用）'!AG19:AJ19)</f>
        <v>233</v>
      </c>
      <c r="J20" s="20">
        <f>SUM(G19:J19)+SUM('R3-04（入力用）'!AH19:AJ19)</f>
        <v>263</v>
      </c>
      <c r="K20" s="20">
        <f>SUM(G19:K19)+SUM('R3-04（入力用）'!AI19:AJ19)</f>
        <v>296</v>
      </c>
      <c r="L20" s="20">
        <f>SUM(G19:L19)+'R3-04（入力用）'!AJ19</f>
        <v>313</v>
      </c>
      <c r="M20" s="20">
        <f>SUM(G19:M19)</f>
        <v>338</v>
      </c>
      <c r="N20" s="20">
        <f t="shared" ref="N20:AK20" si="2">SUM(H19:N19)</f>
        <v>329</v>
      </c>
      <c r="O20" s="20">
        <f t="shared" si="2"/>
        <v>333</v>
      </c>
      <c r="P20" s="20">
        <f t="shared" si="2"/>
        <v>327</v>
      </c>
      <c r="Q20" s="20">
        <f t="shared" si="2"/>
        <v>338</v>
      </c>
      <c r="R20" s="20">
        <f t="shared" si="2"/>
        <v>352</v>
      </c>
      <c r="S20" s="20">
        <f t="shared" si="2"/>
        <v>359</v>
      </c>
      <c r="T20" s="20">
        <f t="shared" si="2"/>
        <v>347</v>
      </c>
      <c r="U20" s="20">
        <f t="shared" si="2"/>
        <v>330</v>
      </c>
      <c r="V20" s="20">
        <f t="shared" si="2"/>
        <v>313</v>
      </c>
      <c r="W20" s="20">
        <f t="shared" si="2"/>
        <v>312</v>
      </c>
      <c r="X20" s="20">
        <f t="shared" si="2"/>
        <v>297</v>
      </c>
      <c r="Y20" s="20">
        <f t="shared" si="2"/>
        <v>276</v>
      </c>
      <c r="Z20" s="20">
        <f t="shared" si="2"/>
        <v>263</v>
      </c>
      <c r="AA20" s="20">
        <f t="shared" si="2"/>
        <v>264</v>
      </c>
      <c r="AB20" s="20">
        <f t="shared" si="2"/>
        <v>266</v>
      </c>
      <c r="AC20" s="20">
        <f t="shared" si="2"/>
        <v>260</v>
      </c>
      <c r="AD20" s="20">
        <f t="shared" si="2"/>
        <v>241</v>
      </c>
      <c r="AE20" s="20">
        <f t="shared" si="2"/>
        <v>231</v>
      </c>
      <c r="AF20" s="20">
        <f t="shared" si="2"/>
        <v>217</v>
      </c>
      <c r="AG20" s="20">
        <f t="shared" si="2"/>
        <v>204</v>
      </c>
      <c r="AH20" s="20">
        <f t="shared" si="2"/>
        <v>184</v>
      </c>
      <c r="AI20" s="20">
        <f t="shared" si="2"/>
        <v>177</v>
      </c>
      <c r="AJ20" s="20">
        <f t="shared" si="2"/>
        <v>185</v>
      </c>
      <c r="AK20" s="20">
        <f t="shared" si="2"/>
        <v>177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173</v>
      </c>
      <c r="H21" s="20">
        <f t="shared" ref="H21:AJ21" si="3">H20</f>
        <v>201</v>
      </c>
      <c r="I21" s="20">
        <f t="shared" si="3"/>
        <v>233</v>
      </c>
      <c r="J21" s="20">
        <f t="shared" si="3"/>
        <v>263</v>
      </c>
      <c r="K21" s="20">
        <f t="shared" si="3"/>
        <v>296</v>
      </c>
      <c r="L21" s="20">
        <f t="shared" si="3"/>
        <v>313</v>
      </c>
      <c r="M21" s="20">
        <f t="shared" si="3"/>
        <v>338</v>
      </c>
      <c r="N21" s="20">
        <f t="shared" si="3"/>
        <v>329</v>
      </c>
      <c r="O21" s="20">
        <f t="shared" si="3"/>
        <v>333</v>
      </c>
      <c r="P21" s="20">
        <f t="shared" si="3"/>
        <v>327</v>
      </c>
      <c r="Q21" s="20">
        <f t="shared" si="3"/>
        <v>338</v>
      </c>
      <c r="R21" s="20">
        <f t="shared" si="3"/>
        <v>352</v>
      </c>
      <c r="S21" s="20">
        <f t="shared" si="3"/>
        <v>359</v>
      </c>
      <c r="T21" s="20">
        <f t="shared" si="3"/>
        <v>347</v>
      </c>
      <c r="U21" s="20">
        <f t="shared" si="3"/>
        <v>330</v>
      </c>
      <c r="V21" s="20">
        <f t="shared" si="3"/>
        <v>313</v>
      </c>
      <c r="W21" s="20">
        <f t="shared" si="3"/>
        <v>312</v>
      </c>
      <c r="X21" s="20">
        <f t="shared" si="3"/>
        <v>297</v>
      </c>
      <c r="Y21" s="20">
        <f t="shared" si="3"/>
        <v>276</v>
      </c>
      <c r="Z21" s="20">
        <f t="shared" si="3"/>
        <v>263</v>
      </c>
      <c r="AA21" s="20">
        <f t="shared" si="3"/>
        <v>264</v>
      </c>
      <c r="AB21" s="20">
        <f t="shared" si="3"/>
        <v>266</v>
      </c>
      <c r="AC21" s="20">
        <f t="shared" si="3"/>
        <v>260</v>
      </c>
      <c r="AD21" s="20">
        <f t="shared" si="3"/>
        <v>241</v>
      </c>
      <c r="AE21" s="20">
        <f t="shared" si="3"/>
        <v>231</v>
      </c>
      <c r="AF21" s="20">
        <f t="shared" si="3"/>
        <v>217</v>
      </c>
      <c r="AG21" s="20">
        <f t="shared" si="3"/>
        <v>204</v>
      </c>
      <c r="AH21" s="20">
        <f t="shared" si="3"/>
        <v>184</v>
      </c>
      <c r="AI21" s="20">
        <f t="shared" si="3"/>
        <v>177</v>
      </c>
      <c r="AJ21" s="20">
        <f t="shared" si="3"/>
        <v>185</v>
      </c>
      <c r="AK21" s="20">
        <f>AK20</f>
        <v>177</v>
      </c>
    </row>
    <row r="22" spans="2:40" ht="41.25" customHeight="1">
      <c r="D22" s="14" t="s">
        <v>6</v>
      </c>
      <c r="E22" s="2"/>
      <c r="F22" s="1" t="s">
        <v>49</v>
      </c>
      <c r="G22" s="20">
        <f>'R3-04（入力用）'!AD20</f>
        <v>57</v>
      </c>
      <c r="H22" s="20">
        <f>'R3-04（入力用）'!AE20</f>
        <v>60</v>
      </c>
      <c r="I22" s="20">
        <f>'R3-04（入力用）'!AF20</f>
        <v>67</v>
      </c>
      <c r="J22" s="20">
        <f>'R3-04（入力用）'!AG20</f>
        <v>65</v>
      </c>
      <c r="K22" s="20">
        <f>'R3-04（入力用）'!AH20</f>
        <v>77</v>
      </c>
      <c r="L22" s="20">
        <f>'R3-04（入力用）'!AI20</f>
        <v>98</v>
      </c>
      <c r="M22" s="20">
        <f>'R3-04（入力用）'!AJ20</f>
        <v>120</v>
      </c>
      <c r="N22" s="20">
        <f>G21</f>
        <v>173</v>
      </c>
      <c r="O22" s="20">
        <f t="shared" ref="O22:AK22" si="4">H21</f>
        <v>201</v>
      </c>
      <c r="P22" s="20">
        <f t="shared" si="4"/>
        <v>233</v>
      </c>
      <c r="Q22" s="20">
        <f t="shared" si="4"/>
        <v>263</v>
      </c>
      <c r="R22" s="20">
        <f t="shared" si="4"/>
        <v>296</v>
      </c>
      <c r="S22" s="20">
        <f t="shared" si="4"/>
        <v>313</v>
      </c>
      <c r="T22" s="20">
        <f t="shared" si="4"/>
        <v>338</v>
      </c>
      <c r="U22" s="20">
        <f t="shared" si="4"/>
        <v>329</v>
      </c>
      <c r="V22" s="20">
        <f t="shared" si="4"/>
        <v>333</v>
      </c>
      <c r="W22" s="20">
        <f t="shared" si="4"/>
        <v>327</v>
      </c>
      <c r="X22" s="20">
        <f t="shared" si="4"/>
        <v>338</v>
      </c>
      <c r="Y22" s="20">
        <f t="shared" si="4"/>
        <v>352</v>
      </c>
      <c r="Z22" s="20">
        <f t="shared" si="4"/>
        <v>359</v>
      </c>
      <c r="AA22" s="20">
        <f t="shared" si="4"/>
        <v>347</v>
      </c>
      <c r="AB22" s="20">
        <f t="shared" si="4"/>
        <v>330</v>
      </c>
      <c r="AC22" s="20">
        <f t="shared" si="4"/>
        <v>313</v>
      </c>
      <c r="AD22" s="20">
        <f t="shared" si="4"/>
        <v>312</v>
      </c>
      <c r="AE22" s="20">
        <f t="shared" si="4"/>
        <v>297</v>
      </c>
      <c r="AF22" s="20">
        <f t="shared" si="4"/>
        <v>276</v>
      </c>
      <c r="AG22" s="20">
        <f t="shared" si="4"/>
        <v>263</v>
      </c>
      <c r="AH22" s="20">
        <f t="shared" si="4"/>
        <v>264</v>
      </c>
      <c r="AI22" s="20">
        <f t="shared" si="4"/>
        <v>266</v>
      </c>
      <c r="AJ22" s="20">
        <f t="shared" si="4"/>
        <v>260</v>
      </c>
      <c r="AK22" s="20">
        <f t="shared" si="4"/>
        <v>241</v>
      </c>
    </row>
    <row r="23" spans="2:40" ht="41.25" customHeight="1">
      <c r="D23" s="14" t="s">
        <v>7</v>
      </c>
      <c r="E23" s="39" t="s">
        <v>16</v>
      </c>
      <c r="F23" s="29"/>
      <c r="G23" s="77">
        <v>19</v>
      </c>
      <c r="H23" s="77">
        <v>11</v>
      </c>
      <c r="I23" s="77">
        <v>15</v>
      </c>
      <c r="J23" s="77">
        <v>10</v>
      </c>
      <c r="K23" s="77">
        <v>12</v>
      </c>
      <c r="L23" s="21">
        <v>14</v>
      </c>
      <c r="M23" s="77">
        <v>20</v>
      </c>
      <c r="N23" s="77">
        <v>10</v>
      </c>
      <c r="O23" s="21">
        <v>15</v>
      </c>
      <c r="P23" s="77">
        <v>12</v>
      </c>
      <c r="Q23" s="21">
        <v>22</v>
      </c>
      <c r="R23" s="21">
        <v>20</v>
      </c>
      <c r="S23" s="77">
        <v>12</v>
      </c>
      <c r="T23" s="21">
        <v>10</v>
      </c>
      <c r="U23" s="21">
        <v>11</v>
      </c>
      <c r="V23" s="77">
        <v>7</v>
      </c>
      <c r="W23" s="77">
        <v>8</v>
      </c>
      <c r="X23" s="21">
        <v>13</v>
      </c>
      <c r="Y23" s="77">
        <v>9</v>
      </c>
      <c r="Z23" s="21">
        <v>16</v>
      </c>
      <c r="AA23" s="77">
        <v>19</v>
      </c>
      <c r="AB23" s="21">
        <v>12</v>
      </c>
      <c r="AC23" s="21">
        <v>8</v>
      </c>
      <c r="AD23" s="21">
        <v>5</v>
      </c>
      <c r="AE23" s="77">
        <v>13</v>
      </c>
      <c r="AF23" s="21">
        <v>9</v>
      </c>
      <c r="AG23" s="21">
        <v>7</v>
      </c>
      <c r="AH23" s="77">
        <v>3</v>
      </c>
      <c r="AI23" s="21">
        <v>7</v>
      </c>
      <c r="AJ23" s="21">
        <v>5</v>
      </c>
      <c r="AK23" s="21">
        <v>2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G23+SUM('R3-04（入力用）'!AE23:AJ23)</f>
        <v>49</v>
      </c>
      <c r="H24" s="21">
        <f>SUM(G23:H23)+SUM('R3-04（入力用）'!AF23:AJ23)</f>
        <v>57</v>
      </c>
      <c r="I24" s="21">
        <f>SUM(G23:I23)+SUM('R3-04（入力用）'!AG23:AJ23)</f>
        <v>69</v>
      </c>
      <c r="J24" s="21">
        <f>SUM(G23:J23)+SUM('R3-04（入力用）'!AH23:AJ23)</f>
        <v>72</v>
      </c>
      <c r="K24" s="21">
        <f>SUM(G23:K23)+SUM('R3-04（入力用）'!AI23:AJ23)</f>
        <v>80</v>
      </c>
      <c r="L24" s="21">
        <f>SUM(G23:L23)+'R3-04（入力用）'!AJ23</f>
        <v>83</v>
      </c>
      <c r="M24" s="21">
        <f>SUM(G23:M23)</f>
        <v>101</v>
      </c>
      <c r="N24" s="21">
        <f t="shared" ref="N24:AK24" si="5">SUM(H23:N23)</f>
        <v>92</v>
      </c>
      <c r="O24" s="21">
        <f t="shared" si="5"/>
        <v>96</v>
      </c>
      <c r="P24" s="21">
        <f t="shared" si="5"/>
        <v>93</v>
      </c>
      <c r="Q24" s="21">
        <f t="shared" si="5"/>
        <v>105</v>
      </c>
      <c r="R24" s="21">
        <f t="shared" si="5"/>
        <v>113</v>
      </c>
      <c r="S24" s="21">
        <f t="shared" si="5"/>
        <v>111</v>
      </c>
      <c r="T24" s="21">
        <f t="shared" si="5"/>
        <v>101</v>
      </c>
      <c r="U24" s="21">
        <f t="shared" si="5"/>
        <v>102</v>
      </c>
      <c r="V24" s="21">
        <f t="shared" si="5"/>
        <v>94</v>
      </c>
      <c r="W24" s="21">
        <f t="shared" si="5"/>
        <v>90</v>
      </c>
      <c r="X24" s="21">
        <f t="shared" si="5"/>
        <v>81</v>
      </c>
      <c r="Y24" s="21">
        <f t="shared" si="5"/>
        <v>70</v>
      </c>
      <c r="Z24" s="21">
        <f t="shared" si="5"/>
        <v>74</v>
      </c>
      <c r="AA24" s="21">
        <f t="shared" si="5"/>
        <v>83</v>
      </c>
      <c r="AB24" s="21">
        <f t="shared" si="5"/>
        <v>84</v>
      </c>
      <c r="AC24" s="21">
        <f t="shared" si="5"/>
        <v>85</v>
      </c>
      <c r="AD24" s="21">
        <f t="shared" si="5"/>
        <v>82</v>
      </c>
      <c r="AE24" s="21">
        <f t="shared" si="5"/>
        <v>82</v>
      </c>
      <c r="AF24" s="21">
        <f t="shared" si="5"/>
        <v>82</v>
      </c>
      <c r="AG24" s="21">
        <f t="shared" si="5"/>
        <v>73</v>
      </c>
      <c r="AH24" s="21">
        <f t="shared" si="5"/>
        <v>57</v>
      </c>
      <c r="AI24" s="21">
        <f t="shared" si="5"/>
        <v>52</v>
      </c>
      <c r="AJ24" s="21">
        <f t="shared" si="5"/>
        <v>49</v>
      </c>
      <c r="AK24" s="21">
        <f t="shared" si="5"/>
        <v>46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44317</v>
      </c>
      <c r="H26" s="26">
        <f t="shared" ref="H26:AJ27" si="6">H6</f>
        <v>44318</v>
      </c>
      <c r="I26" s="26">
        <f t="shared" si="6"/>
        <v>44319</v>
      </c>
      <c r="J26" s="26">
        <f t="shared" si="6"/>
        <v>44320</v>
      </c>
      <c r="K26" s="26">
        <f t="shared" si="6"/>
        <v>44321</v>
      </c>
      <c r="L26" s="26">
        <f t="shared" si="6"/>
        <v>44322</v>
      </c>
      <c r="M26" s="26">
        <f t="shared" si="6"/>
        <v>44323</v>
      </c>
      <c r="N26" s="26">
        <f t="shared" si="6"/>
        <v>44324</v>
      </c>
      <c r="O26" s="26">
        <f t="shared" si="6"/>
        <v>44325</v>
      </c>
      <c r="P26" s="26">
        <f t="shared" si="6"/>
        <v>44326</v>
      </c>
      <c r="Q26" s="26">
        <f t="shared" si="6"/>
        <v>44327</v>
      </c>
      <c r="R26" s="26">
        <f t="shared" si="6"/>
        <v>44328</v>
      </c>
      <c r="S26" s="26">
        <f t="shared" si="6"/>
        <v>44329</v>
      </c>
      <c r="T26" s="26">
        <f t="shared" si="6"/>
        <v>44330</v>
      </c>
      <c r="U26" s="26">
        <f t="shared" si="6"/>
        <v>44331</v>
      </c>
      <c r="V26" s="26">
        <f t="shared" si="6"/>
        <v>44332</v>
      </c>
      <c r="W26" s="26">
        <f t="shared" si="6"/>
        <v>44333</v>
      </c>
      <c r="X26" s="26">
        <f t="shared" si="6"/>
        <v>44334</v>
      </c>
      <c r="Y26" s="26">
        <f t="shared" si="6"/>
        <v>44335</v>
      </c>
      <c r="Z26" s="26">
        <f t="shared" si="6"/>
        <v>44336</v>
      </c>
      <c r="AA26" s="26">
        <f t="shared" si="6"/>
        <v>44337</v>
      </c>
      <c r="AB26" s="26">
        <f t="shared" si="6"/>
        <v>44338</v>
      </c>
      <c r="AC26" s="26">
        <f t="shared" si="6"/>
        <v>44339</v>
      </c>
      <c r="AD26" s="26">
        <f t="shared" si="6"/>
        <v>44340</v>
      </c>
      <c r="AE26" s="26">
        <f t="shared" si="6"/>
        <v>44341</v>
      </c>
      <c r="AF26" s="26">
        <f t="shared" si="6"/>
        <v>44342</v>
      </c>
      <c r="AG26" s="26">
        <f t="shared" si="6"/>
        <v>44343</v>
      </c>
      <c r="AH26" s="26">
        <f t="shared" si="6"/>
        <v>44344</v>
      </c>
      <c r="AI26" s="26">
        <f t="shared" si="6"/>
        <v>44345</v>
      </c>
      <c r="AJ26" s="26">
        <f t="shared" si="6"/>
        <v>44346</v>
      </c>
      <c r="AK26" s="26">
        <f>AK6</f>
        <v>44347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土</v>
      </c>
      <c r="H27" s="27" t="str">
        <f t="shared" si="6"/>
        <v>日</v>
      </c>
      <c r="I27" s="27" t="str">
        <f t="shared" si="6"/>
        <v>月</v>
      </c>
      <c r="J27" s="27" t="str">
        <f t="shared" si="6"/>
        <v>火</v>
      </c>
      <c r="K27" s="27" t="str">
        <f t="shared" si="6"/>
        <v>水</v>
      </c>
      <c r="L27" s="27" t="str">
        <f t="shared" si="6"/>
        <v>木</v>
      </c>
      <c r="M27" s="27" t="str">
        <f t="shared" si="6"/>
        <v>金</v>
      </c>
      <c r="N27" s="27" t="str">
        <f t="shared" si="6"/>
        <v>土</v>
      </c>
      <c r="O27" s="27" t="str">
        <f t="shared" si="6"/>
        <v>日</v>
      </c>
      <c r="P27" s="27" t="str">
        <f t="shared" si="6"/>
        <v>月</v>
      </c>
      <c r="Q27" s="27" t="str">
        <f t="shared" si="6"/>
        <v>火</v>
      </c>
      <c r="R27" s="27" t="str">
        <f t="shared" si="6"/>
        <v>水</v>
      </c>
      <c r="S27" s="27" t="str">
        <f t="shared" si="6"/>
        <v>木</v>
      </c>
      <c r="T27" s="27" t="str">
        <f t="shared" si="6"/>
        <v>金</v>
      </c>
      <c r="U27" s="27" t="str">
        <f t="shared" si="6"/>
        <v>土</v>
      </c>
      <c r="V27" s="27" t="str">
        <f t="shared" si="6"/>
        <v>日</v>
      </c>
      <c r="W27" s="27" t="str">
        <f t="shared" si="6"/>
        <v>月</v>
      </c>
      <c r="X27" s="27" t="str">
        <f t="shared" si="6"/>
        <v>火</v>
      </c>
      <c r="Y27" s="27" t="str">
        <f t="shared" si="6"/>
        <v>水</v>
      </c>
      <c r="Z27" s="27" t="str">
        <f t="shared" si="6"/>
        <v>木</v>
      </c>
      <c r="AA27" s="27" t="str">
        <f t="shared" si="6"/>
        <v>金</v>
      </c>
      <c r="AB27" s="27" t="str">
        <f t="shared" si="6"/>
        <v>土</v>
      </c>
      <c r="AC27" s="27" t="str">
        <f t="shared" si="6"/>
        <v>日</v>
      </c>
      <c r="AD27" s="27" t="str">
        <f t="shared" si="6"/>
        <v>月</v>
      </c>
      <c r="AE27" s="27" t="str">
        <f t="shared" si="6"/>
        <v>火</v>
      </c>
      <c r="AF27" s="27" t="str">
        <f t="shared" si="6"/>
        <v>水</v>
      </c>
      <c r="AG27" s="27" t="str">
        <f t="shared" si="6"/>
        <v>木</v>
      </c>
      <c r="AH27" s="27" t="str">
        <f t="shared" si="6"/>
        <v>金</v>
      </c>
      <c r="AI27" s="27" t="str">
        <f t="shared" si="6"/>
        <v>土</v>
      </c>
      <c r="AJ27" s="27" t="str">
        <f t="shared" si="6"/>
        <v>日</v>
      </c>
      <c r="AK27" s="27" t="str">
        <f>AK7</f>
        <v>月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0.18882978723404256</v>
      </c>
      <c r="H28" s="22">
        <f t="shared" ref="H28:AK28" si="7">IFERROR(H12/H8,0)</f>
        <v>0.21808510638297873</v>
      </c>
      <c r="I28" s="22">
        <f t="shared" si="7"/>
        <v>0.26063829787234044</v>
      </c>
      <c r="J28" s="22">
        <f t="shared" si="7"/>
        <v>0.31914893617021278</v>
      </c>
      <c r="K28" s="22">
        <f t="shared" si="7"/>
        <v>0.35106382978723405</v>
      </c>
      <c r="L28" s="22">
        <f t="shared" si="7"/>
        <v>0.38829787234042551</v>
      </c>
      <c r="M28" s="22">
        <f t="shared" si="7"/>
        <v>0.41798941798941797</v>
      </c>
      <c r="N28" s="22">
        <f t="shared" si="7"/>
        <v>0.45767195767195767</v>
      </c>
      <c r="O28" s="22">
        <f t="shared" si="7"/>
        <v>0.49735449735449733</v>
      </c>
      <c r="P28" s="168">
        <f t="shared" si="7"/>
        <v>0.52645502645502651</v>
      </c>
      <c r="Q28" s="168">
        <f t="shared" si="7"/>
        <v>0.544973544973545</v>
      </c>
      <c r="R28" s="168">
        <f t="shared" si="7"/>
        <v>0.5714285714285714</v>
      </c>
      <c r="S28" s="168">
        <f t="shared" si="7"/>
        <v>0.59788359788359791</v>
      </c>
      <c r="T28" s="168">
        <f t="shared" si="7"/>
        <v>0.58994708994709</v>
      </c>
      <c r="U28" s="168">
        <f t="shared" si="7"/>
        <v>0.60582010582010581</v>
      </c>
      <c r="V28" s="168">
        <f t="shared" si="7"/>
        <v>0.60052910052910058</v>
      </c>
      <c r="W28" s="168">
        <f t="shared" si="7"/>
        <v>0.5714285714285714</v>
      </c>
      <c r="X28" s="168">
        <f t="shared" si="7"/>
        <v>0.59523809523809523</v>
      </c>
      <c r="Y28" s="168">
        <f t="shared" si="7"/>
        <v>0.57671957671957674</v>
      </c>
      <c r="Z28" s="168">
        <f t="shared" si="7"/>
        <v>0.55415617128463479</v>
      </c>
      <c r="AA28" s="168">
        <f t="shared" si="7"/>
        <v>0.5717884130982368</v>
      </c>
      <c r="AB28" s="168">
        <f t="shared" si="7"/>
        <v>0.5617128463476071</v>
      </c>
      <c r="AC28" s="168">
        <f t="shared" si="7"/>
        <v>0.55667506297229219</v>
      </c>
      <c r="AD28" s="168">
        <f t="shared" si="7"/>
        <v>0.52141057934508817</v>
      </c>
      <c r="AE28" s="168">
        <f t="shared" si="7"/>
        <v>0.51385390428211586</v>
      </c>
      <c r="AF28" s="168">
        <f t="shared" si="7"/>
        <v>0.50629722921914355</v>
      </c>
      <c r="AG28" s="22">
        <f t="shared" si="7"/>
        <v>0.45591939546599497</v>
      </c>
      <c r="AH28" s="22">
        <f t="shared" si="7"/>
        <v>0.43828715365239296</v>
      </c>
      <c r="AI28" s="22">
        <f t="shared" si="7"/>
        <v>0.43324937027707811</v>
      </c>
      <c r="AJ28" s="22">
        <f t="shared" si="7"/>
        <v>0.4256926952141058</v>
      </c>
      <c r="AK28" s="22">
        <f t="shared" si="7"/>
        <v>0.36754176610978523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0.18882978723404256</v>
      </c>
      <c r="H29" s="22">
        <f t="shared" ref="H29:AK29" si="8">IFERROR(H12/H9,0)</f>
        <v>0.21808510638297873</v>
      </c>
      <c r="I29" s="22">
        <f t="shared" si="8"/>
        <v>0.26063829787234044</v>
      </c>
      <c r="J29" s="22">
        <f t="shared" si="8"/>
        <v>0.31914893617021278</v>
      </c>
      <c r="K29" s="22">
        <f t="shared" si="8"/>
        <v>0.35106382978723405</v>
      </c>
      <c r="L29" s="22">
        <f t="shared" si="8"/>
        <v>0.38829787234042551</v>
      </c>
      <c r="M29" s="22">
        <f t="shared" si="8"/>
        <v>0.41798941798941797</v>
      </c>
      <c r="N29" s="22">
        <f t="shared" si="8"/>
        <v>0.45767195767195767</v>
      </c>
      <c r="O29" s="22">
        <f t="shared" si="8"/>
        <v>0.49735449735449733</v>
      </c>
      <c r="P29" s="22">
        <f t="shared" si="8"/>
        <v>0.52645502645502651</v>
      </c>
      <c r="Q29" s="22">
        <f t="shared" si="8"/>
        <v>0.544973544973545</v>
      </c>
      <c r="R29" s="22">
        <f t="shared" si="8"/>
        <v>0.5714285714285714</v>
      </c>
      <c r="S29" s="22">
        <f t="shared" si="8"/>
        <v>0.59788359788359791</v>
      </c>
      <c r="T29" s="22">
        <f t="shared" si="8"/>
        <v>0.58994708994709</v>
      </c>
      <c r="U29" s="22">
        <f t="shared" si="8"/>
        <v>0.60582010582010581</v>
      </c>
      <c r="V29" s="22">
        <f t="shared" si="8"/>
        <v>0.60052910052910058</v>
      </c>
      <c r="W29" s="22">
        <f t="shared" si="8"/>
        <v>0.5714285714285714</v>
      </c>
      <c r="X29" s="22">
        <f t="shared" si="8"/>
        <v>0.59523809523809523</v>
      </c>
      <c r="Y29" s="22">
        <f t="shared" si="8"/>
        <v>0.57671957671957674</v>
      </c>
      <c r="Z29" s="22">
        <f t="shared" si="8"/>
        <v>0.55415617128463479</v>
      </c>
      <c r="AA29" s="22">
        <f t="shared" si="8"/>
        <v>0.5717884130982368</v>
      </c>
      <c r="AB29" s="22">
        <f t="shared" si="8"/>
        <v>0.5617128463476071</v>
      </c>
      <c r="AC29" s="22">
        <f t="shared" si="8"/>
        <v>0.55667506297229219</v>
      </c>
      <c r="AD29" s="22">
        <f t="shared" si="8"/>
        <v>0.52141057934508817</v>
      </c>
      <c r="AE29" s="22">
        <f t="shared" si="8"/>
        <v>0.51385390428211586</v>
      </c>
      <c r="AF29" s="22">
        <f t="shared" si="8"/>
        <v>0.50629722921914355</v>
      </c>
      <c r="AG29" s="22">
        <f t="shared" si="8"/>
        <v>0.45591939546599497</v>
      </c>
      <c r="AH29" s="22">
        <f t="shared" si="8"/>
        <v>0.43828715365239296</v>
      </c>
      <c r="AI29" s="22">
        <f t="shared" si="8"/>
        <v>0.43324937027707811</v>
      </c>
      <c r="AJ29" s="22">
        <f t="shared" si="8"/>
        <v>0.4256926952141058</v>
      </c>
      <c r="AK29" s="22">
        <f t="shared" si="8"/>
        <v>0.36754176610978523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2.3809523809523808E-2</v>
      </c>
      <c r="H30" s="22">
        <f t="shared" ref="H30:AK30" si="9">IFERROR(H13/H10,0)</f>
        <v>4.7619047619047616E-2</v>
      </c>
      <c r="I30" s="22">
        <f t="shared" si="9"/>
        <v>4.7619047619047616E-2</v>
      </c>
      <c r="J30" s="22">
        <f t="shared" si="9"/>
        <v>4.7619047619047616E-2</v>
      </c>
      <c r="K30" s="22">
        <f t="shared" si="9"/>
        <v>4.7619047619047616E-2</v>
      </c>
      <c r="L30" s="22">
        <f t="shared" si="9"/>
        <v>4.7619047619047616E-2</v>
      </c>
      <c r="M30" s="22">
        <f t="shared" si="9"/>
        <v>4.5454545454545456E-2</v>
      </c>
      <c r="N30" s="22">
        <f t="shared" si="9"/>
        <v>4.5454545454545456E-2</v>
      </c>
      <c r="O30" s="22">
        <f t="shared" si="9"/>
        <v>4.5454545454545456E-2</v>
      </c>
      <c r="P30" s="22">
        <f t="shared" si="9"/>
        <v>2.2727272727272728E-2</v>
      </c>
      <c r="Q30" s="22">
        <f t="shared" si="9"/>
        <v>9.0909090909090912E-2</v>
      </c>
      <c r="R30" s="22">
        <f t="shared" si="9"/>
        <v>4.5454545454545456E-2</v>
      </c>
      <c r="S30" s="22">
        <f t="shared" si="9"/>
        <v>6.8181818181818177E-2</v>
      </c>
      <c r="T30" s="22">
        <f t="shared" si="9"/>
        <v>4.5454545454545456E-2</v>
      </c>
      <c r="U30" s="22">
        <f t="shared" si="9"/>
        <v>6.8181818181818177E-2</v>
      </c>
      <c r="V30" s="22">
        <f t="shared" si="9"/>
        <v>4.5454545454545456E-2</v>
      </c>
      <c r="W30" s="22">
        <f t="shared" si="9"/>
        <v>6.8181818181818177E-2</v>
      </c>
      <c r="X30" s="22">
        <f t="shared" si="9"/>
        <v>6.8181818181818177E-2</v>
      </c>
      <c r="Y30" s="22">
        <f t="shared" si="9"/>
        <v>6.8181818181818177E-2</v>
      </c>
      <c r="Z30" s="22">
        <f t="shared" si="9"/>
        <v>4.5454545454545456E-2</v>
      </c>
      <c r="AA30" s="22">
        <f t="shared" si="9"/>
        <v>2.2727272727272728E-2</v>
      </c>
      <c r="AB30" s="22">
        <f t="shared" si="9"/>
        <v>2.2727272727272728E-2</v>
      </c>
      <c r="AC30" s="22">
        <f t="shared" si="9"/>
        <v>6.8181818181818177E-2</v>
      </c>
      <c r="AD30" s="22">
        <f t="shared" si="9"/>
        <v>4.5454545454545456E-2</v>
      </c>
      <c r="AE30" s="22">
        <f t="shared" si="9"/>
        <v>4.5454545454545456E-2</v>
      </c>
      <c r="AF30" s="22">
        <f t="shared" si="9"/>
        <v>4.5454545454545456E-2</v>
      </c>
      <c r="AG30" s="22">
        <f t="shared" si="9"/>
        <v>6.8181818181818177E-2</v>
      </c>
      <c r="AH30" s="22">
        <f t="shared" si="9"/>
        <v>6.8181818181818177E-2</v>
      </c>
      <c r="AI30" s="22">
        <f t="shared" si="9"/>
        <v>6.8181818181818177E-2</v>
      </c>
      <c r="AJ30" s="22">
        <f t="shared" si="9"/>
        <v>6.8181818181818177E-2</v>
      </c>
      <c r="AK30" s="22">
        <f t="shared" si="9"/>
        <v>4.878048780487805E-2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2.3809523809523808E-2</v>
      </c>
      <c r="H31" s="22">
        <f t="shared" ref="H31:AK31" si="10">IFERROR(H13/H11,0)</f>
        <v>4.7619047619047616E-2</v>
      </c>
      <c r="I31" s="22">
        <f t="shared" si="10"/>
        <v>4.7619047619047616E-2</v>
      </c>
      <c r="J31" s="22">
        <f t="shared" si="10"/>
        <v>4.7619047619047616E-2</v>
      </c>
      <c r="K31" s="22">
        <f t="shared" si="10"/>
        <v>4.7619047619047616E-2</v>
      </c>
      <c r="L31" s="22">
        <f t="shared" si="10"/>
        <v>4.7619047619047616E-2</v>
      </c>
      <c r="M31" s="22">
        <f t="shared" si="10"/>
        <v>4.5454545454545456E-2</v>
      </c>
      <c r="N31" s="22">
        <f t="shared" si="10"/>
        <v>4.5454545454545456E-2</v>
      </c>
      <c r="O31" s="22">
        <f t="shared" si="10"/>
        <v>4.5454545454545456E-2</v>
      </c>
      <c r="P31" s="22">
        <f t="shared" si="10"/>
        <v>2.2727272727272728E-2</v>
      </c>
      <c r="Q31" s="22">
        <f t="shared" si="10"/>
        <v>9.0909090909090912E-2</v>
      </c>
      <c r="R31" s="22">
        <f t="shared" si="10"/>
        <v>4.5454545454545456E-2</v>
      </c>
      <c r="S31" s="22">
        <f t="shared" si="10"/>
        <v>6.8181818181818177E-2</v>
      </c>
      <c r="T31" s="22">
        <f t="shared" si="10"/>
        <v>4.5454545454545456E-2</v>
      </c>
      <c r="U31" s="22">
        <f t="shared" si="10"/>
        <v>6.8181818181818177E-2</v>
      </c>
      <c r="V31" s="22">
        <f t="shared" si="10"/>
        <v>4.5454545454545456E-2</v>
      </c>
      <c r="W31" s="22">
        <f t="shared" si="10"/>
        <v>6.8181818181818177E-2</v>
      </c>
      <c r="X31" s="22">
        <f t="shared" si="10"/>
        <v>6.8181818181818177E-2</v>
      </c>
      <c r="Y31" s="22">
        <f t="shared" si="10"/>
        <v>6.8181818181818177E-2</v>
      </c>
      <c r="Z31" s="22">
        <f t="shared" si="10"/>
        <v>4.5454545454545456E-2</v>
      </c>
      <c r="AA31" s="22">
        <f t="shared" si="10"/>
        <v>2.2727272727272728E-2</v>
      </c>
      <c r="AB31" s="22">
        <f t="shared" si="10"/>
        <v>2.2727272727272728E-2</v>
      </c>
      <c r="AC31" s="22">
        <f t="shared" si="10"/>
        <v>6.8181818181818177E-2</v>
      </c>
      <c r="AD31" s="22">
        <f t="shared" si="10"/>
        <v>4.5454545454545456E-2</v>
      </c>
      <c r="AE31" s="22">
        <f t="shared" si="10"/>
        <v>4.5454545454545456E-2</v>
      </c>
      <c r="AF31" s="22">
        <f t="shared" si="10"/>
        <v>4.5454545454545456E-2</v>
      </c>
      <c r="AG31" s="22">
        <f t="shared" si="10"/>
        <v>6.8181818181818177E-2</v>
      </c>
      <c r="AH31" s="22">
        <f t="shared" si="10"/>
        <v>6.8181818181818177E-2</v>
      </c>
      <c r="AI31" s="22">
        <f t="shared" si="10"/>
        <v>6.8181818181818177E-2</v>
      </c>
      <c r="AJ31" s="22">
        <f t="shared" si="10"/>
        <v>6.8181818181818177E-2</v>
      </c>
      <c r="AK31" s="22">
        <f t="shared" si="10"/>
        <v>4.878048780487805E-2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11.487715324424943</v>
      </c>
      <c r="H32" s="23">
        <f t="shared" ref="H32:AK32" si="11">IFERROR(H14*100000/1601711,0)</f>
        <v>13.610445330025204</v>
      </c>
      <c r="I32" s="23">
        <f t="shared" si="11"/>
        <v>15.858041806543127</v>
      </c>
      <c r="J32" s="23">
        <f t="shared" si="11"/>
        <v>17.668605634849232</v>
      </c>
      <c r="K32" s="23">
        <f t="shared" si="11"/>
        <v>19.479169463155337</v>
      </c>
      <c r="L32" s="23">
        <f t="shared" si="11"/>
        <v>21.352166526920275</v>
      </c>
      <c r="M32" s="23">
        <f t="shared" si="11"/>
        <v>24.036795651650017</v>
      </c>
      <c r="N32" s="169">
        <f t="shared" si="11"/>
        <v>25.28546036082664</v>
      </c>
      <c r="O32" s="169">
        <f t="shared" si="11"/>
        <v>26.034659186332615</v>
      </c>
      <c r="P32" s="169">
        <f t="shared" si="11"/>
        <v>26.34682536362677</v>
      </c>
      <c r="Q32" s="169">
        <f t="shared" si="11"/>
        <v>27.220890660050408</v>
      </c>
      <c r="R32" s="169">
        <f t="shared" si="11"/>
        <v>29.281187430191839</v>
      </c>
      <c r="S32" s="169">
        <f t="shared" si="11"/>
        <v>29.90551978478015</v>
      </c>
      <c r="T32" s="169">
        <f t="shared" si="11"/>
        <v>29.281187430191839</v>
      </c>
      <c r="U32" s="169">
        <f t="shared" si="11"/>
        <v>29.406053901109502</v>
      </c>
      <c r="V32" s="169">
        <f t="shared" si="11"/>
        <v>27.283323895509241</v>
      </c>
      <c r="W32" s="169">
        <f t="shared" si="11"/>
        <v>26.971157718215085</v>
      </c>
      <c r="X32" s="169">
        <f t="shared" si="11"/>
        <v>26.658991540920926</v>
      </c>
      <c r="Y32" s="169">
        <f t="shared" si="11"/>
        <v>25.597626538120796</v>
      </c>
      <c r="Z32" s="169">
        <f t="shared" si="11"/>
        <v>25.035727418991318</v>
      </c>
      <c r="AA32" s="169">
        <f t="shared" si="11"/>
        <v>25.22302712536781</v>
      </c>
      <c r="AB32" s="23">
        <f t="shared" si="11"/>
        <v>24.723561241697158</v>
      </c>
      <c r="AC32" s="23">
        <f t="shared" si="11"/>
        <v>23.787062709814691</v>
      </c>
      <c r="AD32" s="23">
        <f t="shared" si="11"/>
        <v>21.976498881508586</v>
      </c>
      <c r="AE32" s="23">
        <f t="shared" si="11"/>
        <v>21.664332704214431</v>
      </c>
      <c r="AF32" s="23">
        <f t="shared" si="11"/>
        <v>20.852700643249626</v>
      </c>
      <c r="AG32" s="23">
        <f t="shared" si="11"/>
        <v>19.54160269861417</v>
      </c>
      <c r="AH32" s="23">
        <f t="shared" si="11"/>
        <v>18.854837108567025</v>
      </c>
      <c r="AI32" s="23">
        <f t="shared" si="11"/>
        <v>18.168071518519884</v>
      </c>
      <c r="AJ32" s="23">
        <f t="shared" si="11"/>
        <v>18.230504753978714</v>
      </c>
      <c r="AK32" s="23">
        <f t="shared" si="11"/>
        <v>16.107774748378453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8.1366965012205042E-2</v>
      </c>
      <c r="H33" s="22">
        <f t="shared" ref="H33:AK33" si="12">IFERROR(H18/H16,0)</f>
        <v>8.306364617044229E-2</v>
      </c>
      <c r="I33" s="22">
        <f t="shared" si="12"/>
        <v>9.2566619915848525E-2</v>
      </c>
      <c r="J33" s="22">
        <f t="shared" si="12"/>
        <v>9.922637066935755E-2</v>
      </c>
      <c r="K33" s="22">
        <f t="shared" si="12"/>
        <v>0.10403120936280884</v>
      </c>
      <c r="L33" s="22">
        <f t="shared" si="12"/>
        <v>9.2763873775843303E-2</v>
      </c>
      <c r="M33" s="22">
        <f t="shared" si="12"/>
        <v>7.2118480360592402E-2</v>
      </c>
      <c r="N33" s="22">
        <f t="shared" si="12"/>
        <v>6.9184972284951754E-2</v>
      </c>
      <c r="O33" s="22">
        <f t="shared" si="12"/>
        <v>6.8550062318238472E-2</v>
      </c>
      <c r="P33" s="22">
        <f t="shared" si="12"/>
        <v>6.6680016019223062E-2</v>
      </c>
      <c r="Q33" s="22">
        <f t="shared" si="12"/>
        <v>6.5834279228149828E-2</v>
      </c>
      <c r="R33" s="22">
        <f t="shared" si="12"/>
        <v>6.1439944617514709E-2</v>
      </c>
      <c r="S33" s="22">
        <f t="shared" si="12"/>
        <v>5.9291270527225583E-2</v>
      </c>
      <c r="T33" s="22">
        <f t="shared" si="12"/>
        <v>6.1865542999425399E-2</v>
      </c>
      <c r="U33" s="22">
        <f t="shared" si="12"/>
        <v>6.5111346765641565E-2</v>
      </c>
      <c r="V33" s="22">
        <f t="shared" si="12"/>
        <v>6.8042142230026345E-2</v>
      </c>
      <c r="W33" s="22">
        <f t="shared" si="12"/>
        <v>6.2487068073660251E-2</v>
      </c>
      <c r="X33" s="22">
        <f t="shared" si="12"/>
        <v>5.6657223796033995E-2</v>
      </c>
      <c r="Y33" s="22">
        <f t="shared" si="12"/>
        <v>5.635593220338983E-2</v>
      </c>
      <c r="Z33" s="22">
        <f t="shared" si="12"/>
        <v>5.4355090220539096E-2</v>
      </c>
      <c r="AA33" s="22">
        <f t="shared" si="12"/>
        <v>5.885144755576649E-2</v>
      </c>
      <c r="AB33" s="22">
        <f t="shared" si="12"/>
        <v>5.3847879739735247E-2</v>
      </c>
      <c r="AC33" s="22">
        <f t="shared" si="12"/>
        <v>4.8129512141763288E-2</v>
      </c>
      <c r="AD33" s="22">
        <f t="shared" si="12"/>
        <v>4.6350201522615313E-2</v>
      </c>
      <c r="AE33" s="22">
        <f t="shared" si="12"/>
        <v>4.173989455184534E-2</v>
      </c>
      <c r="AF33" s="22">
        <f t="shared" si="12"/>
        <v>3.9456085599643337E-2</v>
      </c>
      <c r="AG33" s="22">
        <f t="shared" si="12"/>
        <v>4.0072039621791983E-2</v>
      </c>
      <c r="AH33" s="22">
        <f t="shared" si="12"/>
        <v>3.9485559566787003E-2</v>
      </c>
      <c r="AI33" s="22">
        <f t="shared" si="12"/>
        <v>4.4174757281553401E-2</v>
      </c>
      <c r="AJ33" s="22">
        <f t="shared" si="12"/>
        <v>4.4444444444444446E-2</v>
      </c>
      <c r="AK33" s="22">
        <f t="shared" si="12"/>
        <v>4.79285134037368E-2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10.8009497343778</v>
      </c>
      <c r="H34" s="105">
        <f t="shared" ref="H34:AK34" si="13">IFERROR(H20*100000/1601711,0)</f>
        <v>12.549080327225074</v>
      </c>
      <c r="I34" s="105">
        <f t="shared" si="13"/>
        <v>14.546943861907673</v>
      </c>
      <c r="J34" s="105">
        <f t="shared" si="13"/>
        <v>16.419940925672609</v>
      </c>
      <c r="K34" s="105">
        <f t="shared" si="13"/>
        <v>18.48023769581404</v>
      </c>
      <c r="L34" s="105">
        <f t="shared" si="13"/>
        <v>19.54160269861417</v>
      </c>
      <c r="M34" s="105">
        <f t="shared" si="13"/>
        <v>21.102433585084949</v>
      </c>
      <c r="N34" s="105">
        <f t="shared" si="13"/>
        <v>20.540534465955467</v>
      </c>
      <c r="O34" s="105">
        <f t="shared" si="13"/>
        <v>20.790267407790793</v>
      </c>
      <c r="P34" s="105">
        <f t="shared" si="13"/>
        <v>20.415667995037808</v>
      </c>
      <c r="Q34" s="105">
        <f t="shared" si="13"/>
        <v>21.102433585084949</v>
      </c>
      <c r="R34" s="105">
        <f t="shared" si="13"/>
        <v>21.976498881508586</v>
      </c>
      <c r="S34" s="105">
        <f t="shared" si="13"/>
        <v>22.413531529720405</v>
      </c>
      <c r="T34" s="105">
        <f t="shared" si="13"/>
        <v>21.664332704214431</v>
      </c>
      <c r="U34" s="105">
        <f t="shared" si="13"/>
        <v>20.6029677014143</v>
      </c>
      <c r="V34" s="105">
        <f t="shared" si="13"/>
        <v>19.54160269861417</v>
      </c>
      <c r="W34" s="105">
        <f t="shared" si="13"/>
        <v>19.479169463155337</v>
      </c>
      <c r="X34" s="105">
        <f t="shared" si="13"/>
        <v>18.54267093127287</v>
      </c>
      <c r="Y34" s="105">
        <f t="shared" si="13"/>
        <v>17.231572986637413</v>
      </c>
      <c r="Z34" s="105">
        <f t="shared" si="13"/>
        <v>16.419940925672609</v>
      </c>
      <c r="AA34" s="105">
        <f t="shared" si="13"/>
        <v>16.482374161131439</v>
      </c>
      <c r="AB34" s="105">
        <f t="shared" si="13"/>
        <v>16.607240632049102</v>
      </c>
      <c r="AC34" s="105">
        <f t="shared" si="13"/>
        <v>16.232641219296116</v>
      </c>
      <c r="AD34" s="105">
        <f t="shared" si="13"/>
        <v>15.046409745578321</v>
      </c>
      <c r="AE34" s="105">
        <f t="shared" si="13"/>
        <v>14.42207739099001</v>
      </c>
      <c r="AF34" s="105">
        <f t="shared" si="13"/>
        <v>13.548012094566372</v>
      </c>
      <c r="AG34" s="105">
        <f t="shared" si="13"/>
        <v>12.736380033601566</v>
      </c>
      <c r="AH34" s="105">
        <f t="shared" si="13"/>
        <v>11.487715324424943</v>
      </c>
      <c r="AI34" s="105">
        <f t="shared" si="13"/>
        <v>11.050682676213125</v>
      </c>
      <c r="AJ34" s="105">
        <f t="shared" si="13"/>
        <v>11.550148559883775</v>
      </c>
      <c r="AK34" s="105">
        <f t="shared" si="13"/>
        <v>11.050682676213125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116</v>
      </c>
      <c r="H35" s="24">
        <f t="shared" ref="H35:AK35" si="14">H21-H22</f>
        <v>141</v>
      </c>
      <c r="I35" s="24">
        <f t="shared" si="14"/>
        <v>166</v>
      </c>
      <c r="J35" s="24">
        <f t="shared" si="14"/>
        <v>198</v>
      </c>
      <c r="K35" s="24">
        <f t="shared" si="14"/>
        <v>219</v>
      </c>
      <c r="L35" s="24">
        <f t="shared" si="14"/>
        <v>215</v>
      </c>
      <c r="M35" s="24">
        <f t="shared" si="14"/>
        <v>218</v>
      </c>
      <c r="N35" s="24">
        <f t="shared" si="14"/>
        <v>156</v>
      </c>
      <c r="O35" s="24">
        <f t="shared" si="14"/>
        <v>132</v>
      </c>
      <c r="P35" s="24">
        <f t="shared" si="14"/>
        <v>94</v>
      </c>
      <c r="Q35" s="24">
        <f t="shared" si="14"/>
        <v>75</v>
      </c>
      <c r="R35" s="24">
        <f t="shared" si="14"/>
        <v>56</v>
      </c>
      <c r="S35" s="24">
        <f t="shared" si="14"/>
        <v>46</v>
      </c>
      <c r="T35" s="24">
        <f t="shared" si="14"/>
        <v>9</v>
      </c>
      <c r="U35" s="24">
        <f t="shared" si="14"/>
        <v>1</v>
      </c>
      <c r="V35" s="24">
        <f t="shared" si="14"/>
        <v>-20</v>
      </c>
      <c r="W35" s="24">
        <f t="shared" si="14"/>
        <v>-15</v>
      </c>
      <c r="X35" s="24">
        <f t="shared" si="14"/>
        <v>-41</v>
      </c>
      <c r="Y35" s="24">
        <f t="shared" si="14"/>
        <v>-76</v>
      </c>
      <c r="Z35" s="24">
        <f t="shared" si="14"/>
        <v>-96</v>
      </c>
      <c r="AA35" s="24">
        <f t="shared" si="14"/>
        <v>-83</v>
      </c>
      <c r="AB35" s="24">
        <f t="shared" si="14"/>
        <v>-64</v>
      </c>
      <c r="AC35" s="24">
        <f t="shared" si="14"/>
        <v>-53</v>
      </c>
      <c r="AD35" s="24">
        <f t="shared" si="14"/>
        <v>-71</v>
      </c>
      <c r="AE35" s="24">
        <f t="shared" si="14"/>
        <v>-66</v>
      </c>
      <c r="AF35" s="24">
        <f t="shared" si="14"/>
        <v>-59</v>
      </c>
      <c r="AG35" s="24">
        <f t="shared" si="14"/>
        <v>-59</v>
      </c>
      <c r="AH35" s="24">
        <f t="shared" si="14"/>
        <v>-80</v>
      </c>
      <c r="AI35" s="24">
        <f t="shared" si="14"/>
        <v>-89</v>
      </c>
      <c r="AJ35" s="24">
        <f t="shared" si="14"/>
        <v>-75</v>
      </c>
      <c r="AK35" s="24">
        <f t="shared" si="14"/>
        <v>-64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3.0350877192982457</v>
      </c>
      <c r="H36" s="124">
        <f t="shared" ref="H36:AK36" si="15">IFERROR(H21/H22,0)</f>
        <v>3.35</v>
      </c>
      <c r="I36" s="124">
        <f t="shared" si="15"/>
        <v>3.4776119402985075</v>
      </c>
      <c r="J36" s="124">
        <f t="shared" si="15"/>
        <v>4.046153846153846</v>
      </c>
      <c r="K36" s="124">
        <f t="shared" si="15"/>
        <v>3.8441558441558441</v>
      </c>
      <c r="L36" s="124">
        <f t="shared" si="15"/>
        <v>3.193877551020408</v>
      </c>
      <c r="M36" s="124">
        <f t="shared" si="15"/>
        <v>2.8166666666666669</v>
      </c>
      <c r="N36" s="124">
        <f t="shared" si="15"/>
        <v>1.9017341040462428</v>
      </c>
      <c r="O36" s="124">
        <f t="shared" si="15"/>
        <v>1.6567164179104477</v>
      </c>
      <c r="P36" s="124">
        <f t="shared" si="15"/>
        <v>1.4034334763948497</v>
      </c>
      <c r="Q36" s="124">
        <f t="shared" si="15"/>
        <v>1.2851711026615971</v>
      </c>
      <c r="R36" s="124">
        <f t="shared" si="15"/>
        <v>1.1891891891891893</v>
      </c>
      <c r="S36" s="124">
        <f t="shared" si="15"/>
        <v>1.1469648562300319</v>
      </c>
      <c r="T36" s="124">
        <f t="shared" si="15"/>
        <v>1.0266272189349113</v>
      </c>
      <c r="U36" s="124">
        <f t="shared" si="15"/>
        <v>1.0030395136778116</v>
      </c>
      <c r="V36" s="124">
        <f t="shared" si="15"/>
        <v>0.93993993993993996</v>
      </c>
      <c r="W36" s="124">
        <f t="shared" si="15"/>
        <v>0.95412844036697253</v>
      </c>
      <c r="X36" s="124">
        <f t="shared" si="15"/>
        <v>0.87869822485207105</v>
      </c>
      <c r="Y36" s="124">
        <f t="shared" si="15"/>
        <v>0.78409090909090906</v>
      </c>
      <c r="Z36" s="124">
        <f t="shared" si="15"/>
        <v>0.7325905292479109</v>
      </c>
      <c r="AA36" s="124">
        <f t="shared" si="15"/>
        <v>0.76080691642651299</v>
      </c>
      <c r="AB36" s="124">
        <f t="shared" si="15"/>
        <v>0.80606060606060603</v>
      </c>
      <c r="AC36" s="124">
        <f t="shared" si="15"/>
        <v>0.83067092651757191</v>
      </c>
      <c r="AD36" s="124">
        <f t="shared" si="15"/>
        <v>0.77243589743589747</v>
      </c>
      <c r="AE36" s="124">
        <f t="shared" si="15"/>
        <v>0.77777777777777779</v>
      </c>
      <c r="AF36" s="124">
        <f t="shared" si="15"/>
        <v>0.78623188405797106</v>
      </c>
      <c r="AG36" s="124">
        <f t="shared" si="15"/>
        <v>0.7756653992395437</v>
      </c>
      <c r="AH36" s="124">
        <f t="shared" si="15"/>
        <v>0.69696969696969702</v>
      </c>
      <c r="AI36" s="124">
        <f t="shared" si="15"/>
        <v>0.66541353383458646</v>
      </c>
      <c r="AJ36" s="124">
        <f t="shared" si="15"/>
        <v>0.71153846153846156</v>
      </c>
      <c r="AK36" s="124">
        <f t="shared" si="15"/>
        <v>0.73443983402489632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0.2832369942196532</v>
      </c>
      <c r="H37" s="22">
        <f t="shared" ref="H37:AK37" si="16">IFERROR(H24/H20,0)</f>
        <v>0.28358208955223879</v>
      </c>
      <c r="I37" s="22">
        <f t="shared" si="16"/>
        <v>0.29613733905579398</v>
      </c>
      <c r="J37" s="22">
        <f t="shared" si="16"/>
        <v>0.27376425855513309</v>
      </c>
      <c r="K37" s="22">
        <f t="shared" si="16"/>
        <v>0.27027027027027029</v>
      </c>
      <c r="L37" s="22">
        <f t="shared" si="16"/>
        <v>0.26517571884984026</v>
      </c>
      <c r="M37" s="22">
        <f t="shared" si="16"/>
        <v>0.29881656804733731</v>
      </c>
      <c r="N37" s="22">
        <f t="shared" si="16"/>
        <v>0.2796352583586626</v>
      </c>
      <c r="O37" s="22">
        <f t="shared" si="16"/>
        <v>0.28828828828828829</v>
      </c>
      <c r="P37" s="22">
        <f t="shared" si="16"/>
        <v>0.28440366972477066</v>
      </c>
      <c r="Q37" s="22">
        <f t="shared" si="16"/>
        <v>0.31065088757396447</v>
      </c>
      <c r="R37" s="22">
        <f t="shared" si="16"/>
        <v>0.32102272727272729</v>
      </c>
      <c r="S37" s="22">
        <f t="shared" si="16"/>
        <v>0.30919220055710306</v>
      </c>
      <c r="T37" s="22">
        <f t="shared" si="16"/>
        <v>0.29106628242074928</v>
      </c>
      <c r="U37" s="22">
        <f t="shared" si="16"/>
        <v>0.30909090909090908</v>
      </c>
      <c r="V37" s="22">
        <f t="shared" si="16"/>
        <v>0.30031948881789139</v>
      </c>
      <c r="W37" s="22">
        <f t="shared" si="16"/>
        <v>0.28846153846153844</v>
      </c>
      <c r="X37" s="22">
        <f t="shared" si="16"/>
        <v>0.27272727272727271</v>
      </c>
      <c r="Y37" s="22">
        <f t="shared" si="16"/>
        <v>0.25362318840579712</v>
      </c>
      <c r="Z37" s="22">
        <f t="shared" si="16"/>
        <v>0.28136882129277568</v>
      </c>
      <c r="AA37" s="22">
        <f t="shared" si="16"/>
        <v>0.31439393939393939</v>
      </c>
      <c r="AB37" s="22">
        <f t="shared" si="16"/>
        <v>0.31578947368421051</v>
      </c>
      <c r="AC37" s="22">
        <f t="shared" si="16"/>
        <v>0.32692307692307693</v>
      </c>
      <c r="AD37" s="22">
        <f t="shared" si="16"/>
        <v>0.34024896265560167</v>
      </c>
      <c r="AE37" s="22">
        <f t="shared" si="16"/>
        <v>0.354978354978355</v>
      </c>
      <c r="AF37" s="22">
        <f t="shared" si="16"/>
        <v>0.37788018433179721</v>
      </c>
      <c r="AG37" s="22">
        <f t="shared" si="16"/>
        <v>0.35784313725490197</v>
      </c>
      <c r="AH37" s="22">
        <f t="shared" si="16"/>
        <v>0.30978260869565216</v>
      </c>
      <c r="AI37" s="22">
        <f t="shared" si="16"/>
        <v>0.29378531073446329</v>
      </c>
      <c r="AJ37" s="22">
        <f t="shared" si="16"/>
        <v>0.26486486486486488</v>
      </c>
      <c r="AK37" s="22">
        <f t="shared" si="16"/>
        <v>0.25988700564971751</v>
      </c>
      <c r="AM37" s="37">
        <v>0.5</v>
      </c>
      <c r="AN37" s="37">
        <v>0.5</v>
      </c>
    </row>
    <row r="38" spans="2:40" ht="59.25" customHeight="1">
      <c r="B38" s="68" t="s">
        <v>105</v>
      </c>
      <c r="C38" s="111"/>
      <c r="D38" s="17" t="s">
        <v>103</v>
      </c>
      <c r="E38" s="2" t="s">
        <v>17</v>
      </c>
      <c r="F38" s="1"/>
      <c r="G38" s="110">
        <f>IFERROR(G24*100000/1601711,0)</f>
        <v>3.0592285374827295</v>
      </c>
      <c r="H38" s="110">
        <f t="shared" ref="H38:AK38" si="17">IFERROR(H24*100000/1601711,0)</f>
        <v>3.5586944211533793</v>
      </c>
      <c r="I38" s="110">
        <f t="shared" si="17"/>
        <v>4.3078932466593534</v>
      </c>
      <c r="J38" s="110">
        <f t="shared" si="17"/>
        <v>4.495192953035847</v>
      </c>
      <c r="K38" s="110">
        <f t="shared" si="17"/>
        <v>4.9946588367064972</v>
      </c>
      <c r="L38" s="110">
        <f t="shared" si="17"/>
        <v>5.1819585430829909</v>
      </c>
      <c r="M38" s="110">
        <f t="shared" si="17"/>
        <v>6.3057567813419526</v>
      </c>
      <c r="N38" s="110">
        <f t="shared" si="17"/>
        <v>5.7438576622124717</v>
      </c>
      <c r="O38" s="110">
        <f t="shared" si="17"/>
        <v>5.993590604047796</v>
      </c>
      <c r="P38" s="110">
        <f t="shared" si="17"/>
        <v>5.8062908976713024</v>
      </c>
      <c r="Q38" s="110">
        <f t="shared" si="17"/>
        <v>6.5554897231772777</v>
      </c>
      <c r="R38" s="110">
        <f t="shared" si="17"/>
        <v>7.0549556068479271</v>
      </c>
      <c r="S38" s="110">
        <f t="shared" si="17"/>
        <v>6.930089135930265</v>
      </c>
      <c r="T38" s="110">
        <f t="shared" si="17"/>
        <v>6.3057567813419526</v>
      </c>
      <c r="U38" s="110">
        <f t="shared" si="17"/>
        <v>6.3681900168007832</v>
      </c>
      <c r="V38" s="110">
        <f t="shared" si="17"/>
        <v>5.8687241331301339</v>
      </c>
      <c r="W38" s="110">
        <f t="shared" si="17"/>
        <v>5.6189911912948087</v>
      </c>
      <c r="X38" s="110">
        <f t="shared" si="17"/>
        <v>5.0570920721653279</v>
      </c>
      <c r="Y38" s="110">
        <f t="shared" si="17"/>
        <v>4.3703264821181849</v>
      </c>
      <c r="Z38" s="110">
        <f t="shared" si="17"/>
        <v>4.62005942395351</v>
      </c>
      <c r="AA38" s="110">
        <f t="shared" si="17"/>
        <v>5.1819585430829909</v>
      </c>
      <c r="AB38" s="110">
        <f t="shared" si="17"/>
        <v>5.2443917785418215</v>
      </c>
      <c r="AC38" s="110">
        <f t="shared" si="17"/>
        <v>5.306825014000653</v>
      </c>
      <c r="AD38" s="110">
        <f t="shared" si="17"/>
        <v>5.1195253076241594</v>
      </c>
      <c r="AE38" s="110">
        <f t="shared" si="17"/>
        <v>5.1195253076241594</v>
      </c>
      <c r="AF38" s="110">
        <f t="shared" si="17"/>
        <v>5.1195253076241594</v>
      </c>
      <c r="AG38" s="110">
        <f t="shared" si="17"/>
        <v>4.5576261884946785</v>
      </c>
      <c r="AH38" s="110">
        <f t="shared" si="17"/>
        <v>3.5586944211533793</v>
      </c>
      <c r="AI38" s="110">
        <f t="shared" si="17"/>
        <v>3.2465282438592231</v>
      </c>
      <c r="AJ38" s="110">
        <f t="shared" si="17"/>
        <v>3.0592285374827295</v>
      </c>
      <c r="AK38" s="110">
        <f t="shared" si="17"/>
        <v>2.8719288311062359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0.3858695652173913</v>
      </c>
      <c r="H39" s="22">
        <f>IFERROR(H12/H14,0)</f>
        <v>0.37614678899082571</v>
      </c>
      <c r="I39" s="22">
        <f t="shared" ref="I39:AK39" si="18">IFERROR(I12/I14,0)</f>
        <v>0.38582677165354329</v>
      </c>
      <c r="J39" s="22">
        <f t="shared" si="18"/>
        <v>0.42402826855123676</v>
      </c>
      <c r="K39" s="22">
        <f t="shared" si="18"/>
        <v>0.42307692307692307</v>
      </c>
      <c r="L39" s="22">
        <f t="shared" si="18"/>
        <v>0.42690058479532161</v>
      </c>
      <c r="M39" s="22">
        <f t="shared" si="18"/>
        <v>0.41038961038961042</v>
      </c>
      <c r="N39" s="22">
        <f t="shared" si="18"/>
        <v>0.42716049382716048</v>
      </c>
      <c r="O39" s="22">
        <f t="shared" si="18"/>
        <v>0.45083932853717024</v>
      </c>
      <c r="P39" s="22">
        <f t="shared" si="18"/>
        <v>0.47156398104265401</v>
      </c>
      <c r="Q39" s="22">
        <f t="shared" si="18"/>
        <v>0.47247706422018348</v>
      </c>
      <c r="R39" s="22">
        <f t="shared" si="18"/>
        <v>0.4605543710021322</v>
      </c>
      <c r="S39" s="22">
        <f t="shared" si="18"/>
        <v>0.47181628392484343</v>
      </c>
      <c r="T39" s="22">
        <f t="shared" si="18"/>
        <v>0.47547974413646055</v>
      </c>
      <c r="U39" s="22">
        <f t="shared" si="18"/>
        <v>0.4861995753715499</v>
      </c>
      <c r="V39" s="22">
        <f t="shared" si="18"/>
        <v>0.5194508009153318</v>
      </c>
      <c r="W39" s="22">
        <f t="shared" si="18"/>
        <v>0.5</v>
      </c>
      <c r="X39" s="22">
        <f t="shared" si="18"/>
        <v>0.52693208430913352</v>
      </c>
      <c r="Y39" s="22">
        <f t="shared" si="18"/>
        <v>0.53170731707317076</v>
      </c>
      <c r="Z39" s="22">
        <f t="shared" si="18"/>
        <v>0.54862842892768082</v>
      </c>
      <c r="AA39" s="22">
        <f t="shared" si="18"/>
        <v>0.56188118811881194</v>
      </c>
      <c r="AB39" s="22">
        <f t="shared" si="18"/>
        <v>0.56313131313131315</v>
      </c>
      <c r="AC39" s="22">
        <f t="shared" si="18"/>
        <v>0.58005249343832022</v>
      </c>
      <c r="AD39" s="22">
        <f t="shared" si="18"/>
        <v>0.58806818181818177</v>
      </c>
      <c r="AE39" s="22">
        <f t="shared" si="18"/>
        <v>0.58789625360230546</v>
      </c>
      <c r="AF39" s="22">
        <f t="shared" si="18"/>
        <v>0.60179640718562877</v>
      </c>
      <c r="AG39" s="22">
        <f t="shared" si="18"/>
        <v>0.57827476038338654</v>
      </c>
      <c r="AH39" s="22">
        <f t="shared" si="18"/>
        <v>0.57615894039735094</v>
      </c>
      <c r="AI39" s="22">
        <f t="shared" si="18"/>
        <v>0.59106529209621994</v>
      </c>
      <c r="AJ39" s="22">
        <f t="shared" si="18"/>
        <v>0.57876712328767121</v>
      </c>
      <c r="AK39" s="22">
        <f t="shared" si="18"/>
        <v>0.5968992248062015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増加</v>
      </c>
      <c r="H40" s="102" t="str">
        <f t="shared" si="19"/>
        <v>増加</v>
      </c>
      <c r="I40" s="102" t="str">
        <f t="shared" si="19"/>
        <v>増加</v>
      </c>
      <c r="J40" s="102" t="str">
        <f t="shared" si="19"/>
        <v>増加</v>
      </c>
      <c r="K40" s="102" t="str">
        <f t="shared" si="19"/>
        <v>増加</v>
      </c>
      <c r="L40" s="102" t="str">
        <f t="shared" si="19"/>
        <v>増加</v>
      </c>
      <c r="M40" s="102" t="str">
        <f t="shared" si="19"/>
        <v>増加</v>
      </c>
      <c r="N40" s="102" t="str">
        <f t="shared" si="19"/>
        <v>増加</v>
      </c>
      <c r="O40" s="102" t="str">
        <f t="shared" si="19"/>
        <v>増加</v>
      </c>
      <c r="P40" s="102" t="str">
        <f t="shared" si="19"/>
        <v>増加</v>
      </c>
      <c r="Q40" s="102" t="str">
        <f t="shared" si="19"/>
        <v>増加</v>
      </c>
      <c r="R40" s="102" t="str">
        <f t="shared" si="19"/>
        <v>増加</v>
      </c>
      <c r="S40" s="102" t="str">
        <f t="shared" si="19"/>
        <v>増加</v>
      </c>
      <c r="T40" s="102" t="str">
        <f t="shared" si="19"/>
        <v>増加</v>
      </c>
      <c r="U40" s="102" t="str">
        <f t="shared" si="19"/>
        <v>増加</v>
      </c>
      <c r="V40" s="102" t="str">
        <f t="shared" si="19"/>
        <v>減少</v>
      </c>
      <c r="W40" s="102" t="str">
        <f t="shared" si="19"/>
        <v>減少</v>
      </c>
      <c r="X40" s="102" t="str">
        <f t="shared" si="19"/>
        <v>減少</v>
      </c>
      <c r="Y40" s="102" t="str">
        <f t="shared" si="19"/>
        <v>減少</v>
      </c>
      <c r="Z40" s="102" t="str">
        <f t="shared" si="19"/>
        <v>減少</v>
      </c>
      <c r="AA40" s="102" t="str">
        <f t="shared" si="19"/>
        <v>減少</v>
      </c>
      <c r="AB40" s="102" t="str">
        <f t="shared" si="19"/>
        <v>減少</v>
      </c>
      <c r="AC40" s="102" t="str">
        <f t="shared" si="19"/>
        <v>減少</v>
      </c>
      <c r="AD40" s="102" t="str">
        <f t="shared" si="19"/>
        <v>減少</v>
      </c>
      <c r="AE40" s="102" t="str">
        <f t="shared" si="19"/>
        <v>減少</v>
      </c>
      <c r="AF40" s="102" t="str">
        <f t="shared" si="19"/>
        <v>減少</v>
      </c>
      <c r="AG40" s="102" t="str">
        <f t="shared" si="19"/>
        <v>減少</v>
      </c>
      <c r="AH40" s="102" t="str">
        <f t="shared" si="19"/>
        <v>減少</v>
      </c>
      <c r="AI40" s="102" t="str">
        <f t="shared" si="19"/>
        <v>減少</v>
      </c>
      <c r="AJ40" s="102" t="str">
        <f t="shared" si="19"/>
        <v>減少</v>
      </c>
      <c r="AK40" s="102" t="str">
        <f t="shared" si="19"/>
        <v>減少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7:AK37">
    <cfRule type="cellIs" dxfId="713" priority="18" operator="greaterThanOrEqual">
      <formula>0.5</formula>
    </cfRule>
  </conditionalFormatting>
  <conditionalFormatting sqref="G34:AK34">
    <cfRule type="cellIs" dxfId="712" priority="16" operator="greaterThanOrEqual">
      <formula>25</formula>
    </cfRule>
    <cfRule type="cellIs" dxfId="711" priority="17" operator="greaterThanOrEqual">
      <formula>15</formula>
    </cfRule>
  </conditionalFormatting>
  <conditionalFormatting sqref="G33:AK33">
    <cfRule type="cellIs" dxfId="710" priority="15" operator="greaterThanOrEqual">
      <formula>0.1</formula>
    </cfRule>
  </conditionalFormatting>
  <conditionalFormatting sqref="G32:AK32">
    <cfRule type="cellIs" dxfId="709" priority="13" operator="greaterThanOrEqual">
      <formula>25</formula>
    </cfRule>
    <cfRule type="cellIs" dxfId="708" priority="14" operator="greaterThanOrEqual">
      <formula>15</formula>
    </cfRule>
  </conditionalFormatting>
  <conditionalFormatting sqref="G31:AK31">
    <cfRule type="cellIs" dxfId="707" priority="12" operator="greaterThanOrEqual">
      <formula>0.25</formula>
    </cfRule>
  </conditionalFormatting>
  <conditionalFormatting sqref="G30:AK30">
    <cfRule type="cellIs" dxfId="706" priority="10" operator="greaterThanOrEqual">
      <formula>0.5</formula>
    </cfRule>
    <cfRule type="cellIs" dxfId="705" priority="11" operator="greaterThanOrEqual">
      <formula>0.2</formula>
    </cfRule>
  </conditionalFormatting>
  <conditionalFormatting sqref="G29:AK29">
    <cfRule type="cellIs" dxfId="704" priority="9" operator="greaterThanOrEqual">
      <formula>0.25</formula>
    </cfRule>
  </conditionalFormatting>
  <conditionalFormatting sqref="G28:AK28">
    <cfRule type="cellIs" dxfId="703" priority="7" operator="greaterThanOrEqual">
      <formula>0.5</formula>
    </cfRule>
    <cfRule type="cellIs" dxfId="702" priority="8" operator="greaterThanOrEqual">
      <formula>0.2</formula>
    </cfRule>
  </conditionalFormatting>
  <conditionalFormatting sqref="G38:AK38">
    <cfRule type="cellIs" dxfId="701" priority="5" operator="greaterThanOrEqual">
      <formula>7.5</formula>
    </cfRule>
  </conditionalFormatting>
  <conditionalFormatting sqref="G38:AK38">
    <cfRule type="cellIs" dxfId="700" priority="6" operator="greaterThanOrEqual">
      <formula>12.5</formula>
    </cfRule>
  </conditionalFormatting>
  <conditionalFormatting sqref="G36:AK36">
    <cfRule type="cellIs" dxfId="699" priority="4" operator="greaterThan">
      <formula>1</formula>
    </cfRule>
  </conditionalFormatting>
  <conditionalFormatting sqref="G35:AK35">
    <cfRule type="cellIs" dxfId="698" priority="3" operator="greaterThanOrEqual">
      <formula>1</formula>
    </cfRule>
  </conditionalFormatting>
  <conditionalFormatting sqref="G39:AK39">
    <cfRule type="cellIs" dxfId="697" priority="1" operator="greaterThanOrEqual">
      <formula>7.5</formula>
    </cfRule>
  </conditionalFormatting>
  <conditionalFormatting sqref="G39:AK39">
    <cfRule type="cellIs" dxfId="696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4:AN40"/>
  <sheetViews>
    <sheetView view="pageBreakPreview" topLeftCell="B4" zoomScale="80" zoomScaleNormal="100" zoomScaleSheetLayoutView="80" workbookViewId="0">
      <pane xSplit="5" ySplit="4" topLeftCell="U8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112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44348</v>
      </c>
      <c r="H6" s="26">
        <v>44349</v>
      </c>
      <c r="I6" s="26">
        <v>44350</v>
      </c>
      <c r="J6" s="26">
        <v>44351</v>
      </c>
      <c r="K6" s="26">
        <v>44352</v>
      </c>
      <c r="L6" s="26">
        <v>44353</v>
      </c>
      <c r="M6" s="26">
        <v>44354</v>
      </c>
      <c r="N6" s="26">
        <v>44355</v>
      </c>
      <c r="O6" s="26">
        <v>44356</v>
      </c>
      <c r="P6" s="26">
        <v>44357</v>
      </c>
      <c r="Q6" s="26">
        <v>44358</v>
      </c>
      <c r="R6" s="26">
        <v>44359</v>
      </c>
      <c r="S6" s="26">
        <v>44360</v>
      </c>
      <c r="T6" s="26">
        <v>44361</v>
      </c>
      <c r="U6" s="26">
        <v>44362</v>
      </c>
      <c r="V6" s="26">
        <v>44363</v>
      </c>
      <c r="W6" s="26">
        <v>44364</v>
      </c>
      <c r="X6" s="26">
        <v>44365</v>
      </c>
      <c r="Y6" s="26">
        <v>44366</v>
      </c>
      <c r="Z6" s="26">
        <v>44367</v>
      </c>
      <c r="AA6" s="26">
        <v>44368</v>
      </c>
      <c r="AB6" s="26">
        <v>44369</v>
      </c>
      <c r="AC6" s="26">
        <v>44370</v>
      </c>
      <c r="AD6" s="26">
        <v>44371</v>
      </c>
      <c r="AE6" s="26">
        <v>44372</v>
      </c>
      <c r="AF6" s="26">
        <v>44373</v>
      </c>
      <c r="AG6" s="26">
        <v>44374</v>
      </c>
      <c r="AH6" s="26">
        <v>44375</v>
      </c>
      <c r="AI6" s="26">
        <v>44376</v>
      </c>
      <c r="AJ6" s="26">
        <v>44377</v>
      </c>
      <c r="AK6" s="26"/>
    </row>
    <row r="7" spans="4:38" ht="30" customHeight="1">
      <c r="D7" s="6"/>
      <c r="E7" s="7"/>
      <c r="F7" s="8"/>
      <c r="G7" s="27" t="s">
        <v>41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19">
        <v>419</v>
      </c>
      <c r="H8" s="19">
        <v>419</v>
      </c>
      <c r="I8" s="19">
        <v>419</v>
      </c>
      <c r="J8" s="19">
        <v>419</v>
      </c>
      <c r="K8" s="19">
        <v>419</v>
      </c>
      <c r="L8" s="19">
        <v>419</v>
      </c>
      <c r="M8" s="19">
        <v>419</v>
      </c>
      <c r="N8" s="19">
        <v>419</v>
      </c>
      <c r="O8" s="19">
        <v>419</v>
      </c>
      <c r="P8" s="74">
        <v>421</v>
      </c>
      <c r="Q8" s="19">
        <v>421</v>
      </c>
      <c r="R8" s="19">
        <v>421</v>
      </c>
      <c r="S8" s="19">
        <v>421</v>
      </c>
      <c r="T8" s="19">
        <v>421</v>
      </c>
      <c r="U8" s="19">
        <v>421</v>
      </c>
      <c r="V8" s="19">
        <v>421</v>
      </c>
      <c r="W8" s="19">
        <v>421</v>
      </c>
      <c r="X8" s="19">
        <v>421</v>
      </c>
      <c r="Y8" s="19">
        <v>421</v>
      </c>
      <c r="Z8" s="19">
        <v>421</v>
      </c>
      <c r="AA8" s="19">
        <v>421</v>
      </c>
      <c r="AB8" s="19">
        <v>421</v>
      </c>
      <c r="AC8" s="19">
        <v>421</v>
      </c>
      <c r="AD8" s="19">
        <v>421</v>
      </c>
      <c r="AE8" s="19">
        <v>421</v>
      </c>
      <c r="AF8" s="19">
        <v>421</v>
      </c>
      <c r="AG8" s="19">
        <v>421</v>
      </c>
      <c r="AH8" s="19">
        <v>421</v>
      </c>
      <c r="AI8" s="19">
        <v>421</v>
      </c>
      <c r="AJ8" s="19">
        <v>421</v>
      </c>
      <c r="AK8" s="19"/>
    </row>
    <row r="9" spans="4:38" ht="41.25" customHeight="1">
      <c r="D9" s="28" t="s">
        <v>44</v>
      </c>
      <c r="E9" s="2" t="s">
        <v>15</v>
      </c>
      <c r="F9" s="1" t="s">
        <v>8</v>
      </c>
      <c r="G9" s="21">
        <v>419</v>
      </c>
      <c r="H9" s="21">
        <v>419</v>
      </c>
      <c r="I9" s="21">
        <v>419</v>
      </c>
      <c r="J9" s="21">
        <v>419</v>
      </c>
      <c r="K9" s="21">
        <v>419</v>
      </c>
      <c r="L9" s="21">
        <v>419</v>
      </c>
      <c r="M9" s="21">
        <v>419</v>
      </c>
      <c r="N9" s="21">
        <v>419</v>
      </c>
      <c r="O9" s="21">
        <v>419</v>
      </c>
      <c r="P9" s="21">
        <v>421</v>
      </c>
      <c r="Q9" s="21">
        <v>421</v>
      </c>
      <c r="R9" s="21">
        <v>421</v>
      </c>
      <c r="S9" s="21">
        <v>421</v>
      </c>
      <c r="T9" s="21">
        <v>421</v>
      </c>
      <c r="U9" s="21">
        <v>421</v>
      </c>
      <c r="V9" s="21">
        <v>421</v>
      </c>
      <c r="W9" s="21">
        <v>421</v>
      </c>
      <c r="X9" s="21">
        <v>421</v>
      </c>
      <c r="Y9" s="21">
        <v>421</v>
      </c>
      <c r="Z9" s="21">
        <v>421</v>
      </c>
      <c r="AA9" s="21">
        <v>421</v>
      </c>
      <c r="AB9" s="21">
        <v>421</v>
      </c>
      <c r="AC9" s="21">
        <v>421</v>
      </c>
      <c r="AD9" s="21">
        <v>421</v>
      </c>
      <c r="AE9" s="21">
        <v>421</v>
      </c>
      <c r="AF9" s="21">
        <v>421</v>
      </c>
      <c r="AG9" s="21">
        <v>421</v>
      </c>
      <c r="AH9" s="21">
        <v>421</v>
      </c>
      <c r="AI9" s="21">
        <v>421</v>
      </c>
      <c r="AJ9" s="21">
        <v>421</v>
      </c>
      <c r="AK9" s="40"/>
    </row>
    <row r="10" spans="4:38" ht="41.25" customHeight="1">
      <c r="D10" s="14" t="s">
        <v>45</v>
      </c>
      <c r="E10" s="2"/>
      <c r="F10" s="1" t="s">
        <v>47</v>
      </c>
      <c r="G10" s="19">
        <v>41</v>
      </c>
      <c r="H10" s="19">
        <v>41</v>
      </c>
      <c r="I10" s="19">
        <v>41</v>
      </c>
      <c r="J10" s="19">
        <v>41</v>
      </c>
      <c r="K10" s="19">
        <v>41</v>
      </c>
      <c r="L10" s="19">
        <v>41</v>
      </c>
      <c r="M10" s="19">
        <v>41</v>
      </c>
      <c r="N10" s="19">
        <v>41</v>
      </c>
      <c r="O10" s="19">
        <v>41</v>
      </c>
      <c r="P10" s="19">
        <v>41</v>
      </c>
      <c r="Q10" s="19">
        <v>41</v>
      </c>
      <c r="R10" s="19">
        <v>41</v>
      </c>
      <c r="S10" s="19">
        <v>41</v>
      </c>
      <c r="T10" s="19">
        <v>41</v>
      </c>
      <c r="U10" s="19">
        <v>41</v>
      </c>
      <c r="V10" s="19">
        <v>41</v>
      </c>
      <c r="W10" s="19">
        <v>41</v>
      </c>
      <c r="X10" s="19">
        <v>41</v>
      </c>
      <c r="Y10" s="19">
        <v>41</v>
      </c>
      <c r="Z10" s="19">
        <v>41</v>
      </c>
      <c r="AA10" s="19">
        <v>41</v>
      </c>
      <c r="AB10" s="19">
        <v>41</v>
      </c>
      <c r="AC10" s="19">
        <v>41</v>
      </c>
      <c r="AD10" s="19">
        <v>41</v>
      </c>
      <c r="AE10" s="19">
        <v>41</v>
      </c>
      <c r="AF10" s="19">
        <v>41</v>
      </c>
      <c r="AG10" s="19">
        <v>41</v>
      </c>
      <c r="AH10" s="19">
        <v>41</v>
      </c>
      <c r="AI10" s="19">
        <v>41</v>
      </c>
      <c r="AJ10" s="19">
        <v>41</v>
      </c>
      <c r="AK10" s="19"/>
    </row>
    <row r="11" spans="4:38" ht="41.25" customHeight="1">
      <c r="D11" s="14" t="s">
        <v>46</v>
      </c>
      <c r="E11" s="2"/>
      <c r="F11" s="1" t="s">
        <v>48</v>
      </c>
      <c r="G11" s="21">
        <v>41</v>
      </c>
      <c r="H11" s="21">
        <v>41</v>
      </c>
      <c r="I11" s="21">
        <v>41</v>
      </c>
      <c r="J11" s="21">
        <v>41</v>
      </c>
      <c r="K11" s="21">
        <v>41</v>
      </c>
      <c r="L11" s="21">
        <v>41</v>
      </c>
      <c r="M11" s="21">
        <v>41</v>
      </c>
      <c r="N11" s="21">
        <v>41</v>
      </c>
      <c r="O11" s="21">
        <v>41</v>
      </c>
      <c r="P11" s="21">
        <v>41</v>
      </c>
      <c r="Q11" s="21">
        <v>41</v>
      </c>
      <c r="R11" s="21">
        <v>41</v>
      </c>
      <c r="S11" s="21">
        <v>41</v>
      </c>
      <c r="T11" s="21">
        <v>41</v>
      </c>
      <c r="U11" s="21">
        <v>41</v>
      </c>
      <c r="V11" s="21">
        <v>41</v>
      </c>
      <c r="W11" s="21">
        <v>41</v>
      </c>
      <c r="X11" s="21">
        <v>41</v>
      </c>
      <c r="Y11" s="21">
        <v>41</v>
      </c>
      <c r="Z11" s="21">
        <v>41</v>
      </c>
      <c r="AA11" s="21">
        <v>41</v>
      </c>
      <c r="AB11" s="21">
        <v>41</v>
      </c>
      <c r="AC11" s="21">
        <v>41</v>
      </c>
      <c r="AD11" s="21">
        <v>41</v>
      </c>
      <c r="AE11" s="21">
        <v>41</v>
      </c>
      <c r="AF11" s="21">
        <v>41</v>
      </c>
      <c r="AG11" s="21">
        <v>41</v>
      </c>
      <c r="AH11" s="21">
        <v>41</v>
      </c>
      <c r="AI11" s="21">
        <v>41</v>
      </c>
      <c r="AJ11" s="21">
        <v>41</v>
      </c>
      <c r="AK11" s="40"/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148</v>
      </c>
      <c r="H12" s="21">
        <v>143</v>
      </c>
      <c r="I12" s="21">
        <v>141</v>
      </c>
      <c r="J12" s="21">
        <v>130</v>
      </c>
      <c r="K12" s="21">
        <v>152</v>
      </c>
      <c r="L12" s="21">
        <v>160</v>
      </c>
      <c r="M12" s="21">
        <v>143</v>
      </c>
      <c r="N12" s="21">
        <v>142</v>
      </c>
      <c r="O12" s="21">
        <v>145</v>
      </c>
      <c r="P12" s="21">
        <v>143</v>
      </c>
      <c r="Q12" s="21">
        <v>135</v>
      </c>
      <c r="R12" s="21">
        <v>123</v>
      </c>
      <c r="S12" s="21">
        <v>121</v>
      </c>
      <c r="T12" s="21">
        <v>111</v>
      </c>
      <c r="U12" s="21">
        <v>102</v>
      </c>
      <c r="V12" s="21">
        <v>90</v>
      </c>
      <c r="W12" s="21">
        <v>80</v>
      </c>
      <c r="X12" s="21">
        <v>72</v>
      </c>
      <c r="Y12" s="21">
        <v>69</v>
      </c>
      <c r="Z12" s="21">
        <v>71</v>
      </c>
      <c r="AA12" s="21">
        <v>58</v>
      </c>
      <c r="AB12" s="21">
        <v>55</v>
      </c>
      <c r="AC12" s="21">
        <v>53</v>
      </c>
      <c r="AD12" s="21">
        <v>48</v>
      </c>
      <c r="AE12" s="21">
        <v>37</v>
      </c>
      <c r="AF12" s="21">
        <v>36</v>
      </c>
      <c r="AG12" s="21">
        <v>44</v>
      </c>
      <c r="AH12" s="21">
        <v>44</v>
      </c>
      <c r="AI12" s="21">
        <v>42</v>
      </c>
      <c r="AJ12" s="21">
        <v>35</v>
      </c>
      <c r="AK12" s="40"/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2</v>
      </c>
      <c r="H13" s="21">
        <v>3</v>
      </c>
      <c r="I13" s="21">
        <v>3</v>
      </c>
      <c r="J13" s="21">
        <v>3</v>
      </c>
      <c r="K13" s="21">
        <v>3</v>
      </c>
      <c r="L13" s="21">
        <v>3</v>
      </c>
      <c r="M13" s="21">
        <v>2</v>
      </c>
      <c r="N13" s="21">
        <v>2</v>
      </c>
      <c r="O13" s="21">
        <v>2</v>
      </c>
      <c r="P13" s="21">
        <v>2</v>
      </c>
      <c r="Q13" s="21">
        <v>2</v>
      </c>
      <c r="R13" s="21">
        <v>2</v>
      </c>
      <c r="S13" s="21">
        <v>2</v>
      </c>
      <c r="T13" s="21">
        <v>2</v>
      </c>
      <c r="U13" s="21">
        <v>2</v>
      </c>
      <c r="V13" s="21">
        <v>2</v>
      </c>
      <c r="W13" s="21">
        <v>2</v>
      </c>
      <c r="X13" s="21">
        <v>2</v>
      </c>
      <c r="Y13" s="21">
        <v>2</v>
      </c>
      <c r="Z13" s="21">
        <v>3</v>
      </c>
      <c r="AA13" s="21">
        <v>2</v>
      </c>
      <c r="AB13" s="21">
        <v>1</v>
      </c>
      <c r="AC13" s="21">
        <v>0</v>
      </c>
      <c r="AD13" s="21">
        <v>1</v>
      </c>
      <c r="AE13" s="21">
        <v>1</v>
      </c>
      <c r="AF13" s="21">
        <v>1</v>
      </c>
      <c r="AG13" s="21">
        <v>1</v>
      </c>
      <c r="AH13" s="21">
        <v>1</v>
      </c>
      <c r="AI13" s="21">
        <v>1</v>
      </c>
      <c r="AJ13" s="21">
        <v>1</v>
      </c>
      <c r="AK13" s="40"/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254</v>
      </c>
      <c r="H14" s="21">
        <v>256</v>
      </c>
      <c r="I14" s="21">
        <v>257</v>
      </c>
      <c r="J14" s="21">
        <v>249</v>
      </c>
      <c r="K14" s="21">
        <v>273</v>
      </c>
      <c r="L14" s="21">
        <v>269</v>
      </c>
      <c r="M14" s="21">
        <v>240</v>
      </c>
      <c r="N14" s="21">
        <v>230</v>
      </c>
      <c r="O14" s="21">
        <v>222</v>
      </c>
      <c r="P14" s="21">
        <v>206</v>
      </c>
      <c r="Q14" s="21">
        <v>190</v>
      </c>
      <c r="R14" s="21">
        <v>179</v>
      </c>
      <c r="S14" s="21">
        <v>185</v>
      </c>
      <c r="T14" s="21">
        <v>171</v>
      </c>
      <c r="U14" s="21">
        <v>162</v>
      </c>
      <c r="V14" s="21">
        <v>152</v>
      </c>
      <c r="W14" s="21">
        <v>135</v>
      </c>
      <c r="X14" s="21">
        <v>127</v>
      </c>
      <c r="Y14" s="21">
        <v>118</v>
      </c>
      <c r="Z14" s="21">
        <v>117</v>
      </c>
      <c r="AA14" s="21">
        <v>89</v>
      </c>
      <c r="AB14" s="21">
        <v>79</v>
      </c>
      <c r="AC14" s="21">
        <v>71</v>
      </c>
      <c r="AD14" s="21">
        <v>59</v>
      </c>
      <c r="AE14" s="21">
        <v>47</v>
      </c>
      <c r="AF14" s="21">
        <v>47</v>
      </c>
      <c r="AG14" s="21">
        <v>54</v>
      </c>
      <c r="AH14" s="21">
        <v>53</v>
      </c>
      <c r="AI14" s="21">
        <v>50</v>
      </c>
      <c r="AJ14" s="21">
        <v>45</v>
      </c>
      <c r="AK14" s="40"/>
      <c r="AL14" s="59"/>
    </row>
    <row r="15" spans="4:38" ht="41.25" customHeight="1">
      <c r="D15" s="14" t="s">
        <v>2</v>
      </c>
      <c r="E15" s="39" t="s">
        <v>16</v>
      </c>
      <c r="F15" s="29"/>
      <c r="G15" s="21">
        <v>518</v>
      </c>
      <c r="H15" s="21">
        <v>575</v>
      </c>
      <c r="I15" s="21">
        <v>753</v>
      </c>
      <c r="J15" s="21">
        <v>851</v>
      </c>
      <c r="K15" s="21">
        <v>547</v>
      </c>
      <c r="L15" s="21">
        <v>261</v>
      </c>
      <c r="M15" s="21">
        <v>397</v>
      </c>
      <c r="N15" s="21">
        <v>442</v>
      </c>
      <c r="O15" s="21">
        <v>462</v>
      </c>
      <c r="P15" s="21">
        <v>317</v>
      </c>
      <c r="Q15" s="21">
        <v>401</v>
      </c>
      <c r="R15" s="21">
        <v>242</v>
      </c>
      <c r="S15" s="21">
        <v>252</v>
      </c>
      <c r="T15" s="21">
        <v>347</v>
      </c>
      <c r="U15" s="21">
        <v>367</v>
      </c>
      <c r="V15" s="21">
        <v>227</v>
      </c>
      <c r="W15" s="21">
        <v>231</v>
      </c>
      <c r="X15" s="21">
        <v>231</v>
      </c>
      <c r="Y15" s="21">
        <v>159</v>
      </c>
      <c r="Z15" s="21">
        <v>54</v>
      </c>
      <c r="AA15" s="21">
        <v>169</v>
      </c>
      <c r="AB15" s="21">
        <v>160</v>
      </c>
      <c r="AC15" s="21">
        <v>225</v>
      </c>
      <c r="AD15" s="21">
        <v>151</v>
      </c>
      <c r="AE15" s="21">
        <v>179</v>
      </c>
      <c r="AF15" s="77">
        <v>165</v>
      </c>
      <c r="AG15" s="77">
        <v>133</v>
      </c>
      <c r="AH15" s="21">
        <v>249</v>
      </c>
      <c r="AI15" s="21">
        <v>218</v>
      </c>
      <c r="AJ15" s="21">
        <v>174</v>
      </c>
      <c r="AK15" s="40"/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G15+SUM('R3-05（入力用）'!AF15:AK15)</f>
        <v>3339</v>
      </c>
      <c r="H16" s="19">
        <f>SUM(G15:H15)+SUM('R3-05（入力用）'!AG15:AK15)</f>
        <v>3354</v>
      </c>
      <c r="I16" s="19">
        <f>SUM(G15:I15)+SUM('R3-05（入力用）'!AH15:AK15)</f>
        <v>3535</v>
      </c>
      <c r="J16" s="19">
        <f>SUM(G15:J15)+SUM('R3-05（入力用）'!AI15:AK15)</f>
        <v>3834</v>
      </c>
      <c r="K16" s="19">
        <f>SUM(G15:K15)+SUM('R3-05（入力用）'!AJ15:AK15)</f>
        <v>4011</v>
      </c>
      <c r="L16" s="19">
        <f>SUM(G15:L15)+'R3-05（入力用）'!AK15</f>
        <v>4083</v>
      </c>
      <c r="M16" s="19">
        <f>SUM(G15:M15)</f>
        <v>3902</v>
      </c>
      <c r="N16" s="19">
        <f t="shared" ref="N16:AJ16" si="0">SUM(H15:N15)</f>
        <v>3826</v>
      </c>
      <c r="O16" s="19">
        <f t="shared" si="0"/>
        <v>3713</v>
      </c>
      <c r="P16" s="19">
        <f t="shared" si="0"/>
        <v>3277</v>
      </c>
      <c r="Q16" s="19">
        <f t="shared" si="0"/>
        <v>2827</v>
      </c>
      <c r="R16" s="19">
        <f t="shared" si="0"/>
        <v>2522</v>
      </c>
      <c r="S16" s="19">
        <f t="shared" si="0"/>
        <v>2513</v>
      </c>
      <c r="T16" s="19">
        <f t="shared" si="0"/>
        <v>2463</v>
      </c>
      <c r="U16" s="19">
        <f t="shared" si="0"/>
        <v>2388</v>
      </c>
      <c r="V16" s="19">
        <f t="shared" si="0"/>
        <v>2153</v>
      </c>
      <c r="W16" s="19">
        <f t="shared" si="0"/>
        <v>2067</v>
      </c>
      <c r="X16" s="19">
        <f t="shared" si="0"/>
        <v>1897</v>
      </c>
      <c r="Y16" s="19">
        <f t="shared" si="0"/>
        <v>1814</v>
      </c>
      <c r="Z16" s="19">
        <f t="shared" si="0"/>
        <v>1616</v>
      </c>
      <c r="AA16" s="19">
        <f t="shared" si="0"/>
        <v>1438</v>
      </c>
      <c r="AB16" s="19">
        <f t="shared" si="0"/>
        <v>1231</v>
      </c>
      <c r="AC16" s="19">
        <f t="shared" si="0"/>
        <v>1229</v>
      </c>
      <c r="AD16" s="19">
        <f t="shared" si="0"/>
        <v>1149</v>
      </c>
      <c r="AE16" s="19">
        <f t="shared" si="0"/>
        <v>1097</v>
      </c>
      <c r="AF16" s="19">
        <f t="shared" si="0"/>
        <v>1103</v>
      </c>
      <c r="AG16" s="19">
        <f t="shared" si="0"/>
        <v>1182</v>
      </c>
      <c r="AH16" s="19">
        <f t="shared" si="0"/>
        <v>1262</v>
      </c>
      <c r="AI16" s="19">
        <f t="shared" si="0"/>
        <v>1320</v>
      </c>
      <c r="AJ16" s="19">
        <f t="shared" si="0"/>
        <v>1269</v>
      </c>
      <c r="AK16" s="19"/>
    </row>
    <row r="17" spans="2:40" ht="41.25" customHeight="1">
      <c r="D17" s="14" t="s">
        <v>3</v>
      </c>
      <c r="E17" s="39" t="s">
        <v>16</v>
      </c>
      <c r="F17" s="29"/>
      <c r="G17" s="21">
        <v>30</v>
      </c>
      <c r="H17" s="21">
        <v>24</v>
      </c>
      <c r="I17" s="21">
        <v>28</v>
      </c>
      <c r="J17" s="21">
        <v>28</v>
      </c>
      <c r="K17" s="21">
        <v>31</v>
      </c>
      <c r="L17" s="21">
        <v>6</v>
      </c>
      <c r="M17" s="21">
        <v>13</v>
      </c>
      <c r="N17" s="21">
        <v>20</v>
      </c>
      <c r="O17" s="21">
        <v>9</v>
      </c>
      <c r="P17" s="21">
        <v>7</v>
      </c>
      <c r="Q17" s="21">
        <v>17</v>
      </c>
      <c r="R17" s="21">
        <v>15</v>
      </c>
      <c r="S17" s="21">
        <v>10</v>
      </c>
      <c r="T17" s="21">
        <v>12</v>
      </c>
      <c r="U17" s="21">
        <v>12</v>
      </c>
      <c r="V17" s="21">
        <v>2</v>
      </c>
      <c r="W17" s="21">
        <v>7</v>
      </c>
      <c r="X17" s="21">
        <v>6</v>
      </c>
      <c r="Y17" s="21">
        <v>3</v>
      </c>
      <c r="Z17" s="21">
        <v>2</v>
      </c>
      <c r="AA17" s="21">
        <v>1</v>
      </c>
      <c r="AB17" s="21">
        <v>5</v>
      </c>
      <c r="AC17" s="21">
        <v>2</v>
      </c>
      <c r="AD17" s="21">
        <v>2</v>
      </c>
      <c r="AE17" s="21">
        <v>6</v>
      </c>
      <c r="AF17" s="77">
        <v>9</v>
      </c>
      <c r="AG17" s="77">
        <v>3</v>
      </c>
      <c r="AH17" s="21">
        <v>3</v>
      </c>
      <c r="AI17" s="21">
        <v>5</v>
      </c>
      <c r="AJ17" s="21">
        <v>3</v>
      </c>
      <c r="AK17" s="40"/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G17+SUM('R3-05（入力用）'!AF17:AK17)</f>
        <v>183</v>
      </c>
      <c r="H18" s="19">
        <f>SUM(G17:H17)+SUM('R3-05（入力用）'!AG17:AK17)</f>
        <v>182</v>
      </c>
      <c r="I18" s="19">
        <f>SUM(G17:I17)+SUM('R3-05（入力用）'!AH17:AK17)</f>
        <v>184</v>
      </c>
      <c r="J18" s="19">
        <f>SUM(G17:J17)+SUM('R3-05（入力用）'!AI17:AK17)</f>
        <v>180</v>
      </c>
      <c r="K18" s="19">
        <f>SUM(G17:K17)+SUM('R3-05（入力用）'!AJ17:AK17)</f>
        <v>180</v>
      </c>
      <c r="L18" s="19">
        <f>SUM(G17:L17)+'R3-05（入力用）'!AK17</f>
        <v>175</v>
      </c>
      <c r="M18" s="19">
        <f>SUM(G17:M17)</f>
        <v>160</v>
      </c>
      <c r="N18" s="19">
        <f t="shared" ref="N18:AJ18" si="1">SUM(H17:N17)</f>
        <v>150</v>
      </c>
      <c r="O18" s="19">
        <f t="shared" si="1"/>
        <v>135</v>
      </c>
      <c r="P18" s="19">
        <f t="shared" si="1"/>
        <v>114</v>
      </c>
      <c r="Q18" s="19">
        <f t="shared" si="1"/>
        <v>103</v>
      </c>
      <c r="R18" s="19">
        <f t="shared" si="1"/>
        <v>87</v>
      </c>
      <c r="S18" s="19">
        <f t="shared" si="1"/>
        <v>91</v>
      </c>
      <c r="T18" s="19">
        <f t="shared" si="1"/>
        <v>90</v>
      </c>
      <c r="U18" s="19">
        <f t="shared" si="1"/>
        <v>82</v>
      </c>
      <c r="V18" s="19">
        <f t="shared" si="1"/>
        <v>75</v>
      </c>
      <c r="W18" s="19">
        <f t="shared" si="1"/>
        <v>75</v>
      </c>
      <c r="X18" s="19">
        <f t="shared" si="1"/>
        <v>64</v>
      </c>
      <c r="Y18" s="19">
        <f t="shared" si="1"/>
        <v>52</v>
      </c>
      <c r="Z18" s="19">
        <f t="shared" si="1"/>
        <v>44</v>
      </c>
      <c r="AA18" s="19">
        <f t="shared" si="1"/>
        <v>33</v>
      </c>
      <c r="AB18" s="19">
        <f t="shared" si="1"/>
        <v>26</v>
      </c>
      <c r="AC18" s="19">
        <f t="shared" si="1"/>
        <v>26</v>
      </c>
      <c r="AD18" s="19">
        <f t="shared" si="1"/>
        <v>21</v>
      </c>
      <c r="AE18" s="19">
        <f t="shared" si="1"/>
        <v>21</v>
      </c>
      <c r="AF18" s="19">
        <f t="shared" si="1"/>
        <v>27</v>
      </c>
      <c r="AG18" s="19">
        <f t="shared" si="1"/>
        <v>28</v>
      </c>
      <c r="AH18" s="19">
        <f t="shared" si="1"/>
        <v>30</v>
      </c>
      <c r="AI18" s="19">
        <f t="shared" si="1"/>
        <v>30</v>
      </c>
      <c r="AJ18" s="19">
        <f t="shared" si="1"/>
        <v>31</v>
      </c>
      <c r="AK18" s="19"/>
    </row>
    <row r="19" spans="2:40" ht="41.25" customHeight="1">
      <c r="D19" s="15" t="s">
        <v>4</v>
      </c>
      <c r="E19" s="39" t="s">
        <v>16</v>
      </c>
      <c r="F19" s="29"/>
      <c r="G19" s="21">
        <v>25</v>
      </c>
      <c r="H19" s="21">
        <v>32</v>
      </c>
      <c r="I19" s="21">
        <v>25</v>
      </c>
      <c r="J19" s="21">
        <v>26</v>
      </c>
      <c r="K19" s="21">
        <v>47</v>
      </c>
      <c r="L19" s="21">
        <v>15</v>
      </c>
      <c r="M19" s="21">
        <v>8</v>
      </c>
      <c r="N19" s="21">
        <v>13</v>
      </c>
      <c r="O19" s="21">
        <v>17</v>
      </c>
      <c r="P19" s="21">
        <v>11</v>
      </c>
      <c r="Q19" s="21">
        <v>8</v>
      </c>
      <c r="R19" s="21">
        <v>15</v>
      </c>
      <c r="S19" s="21">
        <v>15</v>
      </c>
      <c r="T19" s="21">
        <v>10</v>
      </c>
      <c r="U19" s="21">
        <v>11</v>
      </c>
      <c r="V19" s="21">
        <v>13</v>
      </c>
      <c r="W19" s="21">
        <v>3</v>
      </c>
      <c r="X19" s="21">
        <v>9</v>
      </c>
      <c r="Y19" s="21">
        <v>2</v>
      </c>
      <c r="Z19" s="21">
        <v>3</v>
      </c>
      <c r="AA19" s="21">
        <v>2</v>
      </c>
      <c r="AB19" s="21">
        <v>4</v>
      </c>
      <c r="AC19" s="21">
        <v>2</v>
      </c>
      <c r="AD19" s="21">
        <v>2</v>
      </c>
      <c r="AE19" s="21">
        <v>2</v>
      </c>
      <c r="AF19" s="21">
        <v>6</v>
      </c>
      <c r="AG19" s="21">
        <v>9</v>
      </c>
      <c r="AH19" s="21">
        <v>5</v>
      </c>
      <c r="AI19" s="21">
        <v>4</v>
      </c>
      <c r="AJ19" s="21">
        <v>3</v>
      </c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G19+SUM('R3-05（入力用）'!AF19:AK19)</f>
        <v>175</v>
      </c>
      <c r="H20" s="20">
        <f>SUM(G19:H19)+SUM('R3-05（入力用）'!AG19:AK19)</f>
        <v>181</v>
      </c>
      <c r="I20" s="20">
        <f>SUM(G19:I19)+SUM('R3-05（入力用）'!AH19:AK19)</f>
        <v>180</v>
      </c>
      <c r="J20" s="20">
        <f>SUM(G19:J19)+SUM('R3-05（入力用）'!AI19:AK19)</f>
        <v>179</v>
      </c>
      <c r="K20" s="20">
        <f>SUM(G19:K19)+SUM('R3-05（入力用）'!AJ19:AK19)</f>
        <v>197</v>
      </c>
      <c r="L20" s="20">
        <f>SUM(G19:L19)+'R3-05（入力用）'!AK19</f>
        <v>181</v>
      </c>
      <c r="M20" s="20">
        <f>SUM(G19:M19)</f>
        <v>178</v>
      </c>
      <c r="N20" s="20">
        <f t="shared" ref="N20:AJ20" si="2">SUM(H19:N19)</f>
        <v>166</v>
      </c>
      <c r="O20" s="20">
        <f t="shared" si="2"/>
        <v>151</v>
      </c>
      <c r="P20" s="20">
        <f t="shared" si="2"/>
        <v>137</v>
      </c>
      <c r="Q20" s="20">
        <f t="shared" si="2"/>
        <v>119</v>
      </c>
      <c r="R20" s="20">
        <f t="shared" si="2"/>
        <v>87</v>
      </c>
      <c r="S20" s="20">
        <f t="shared" si="2"/>
        <v>87</v>
      </c>
      <c r="T20" s="20">
        <f t="shared" si="2"/>
        <v>89</v>
      </c>
      <c r="U20" s="20">
        <f t="shared" si="2"/>
        <v>87</v>
      </c>
      <c r="V20" s="20">
        <f t="shared" si="2"/>
        <v>83</v>
      </c>
      <c r="W20" s="20">
        <f t="shared" si="2"/>
        <v>75</v>
      </c>
      <c r="X20" s="20">
        <f t="shared" si="2"/>
        <v>76</v>
      </c>
      <c r="Y20" s="20">
        <f t="shared" si="2"/>
        <v>63</v>
      </c>
      <c r="Z20" s="20">
        <f t="shared" si="2"/>
        <v>51</v>
      </c>
      <c r="AA20" s="20">
        <f t="shared" si="2"/>
        <v>43</v>
      </c>
      <c r="AB20" s="20">
        <f t="shared" si="2"/>
        <v>36</v>
      </c>
      <c r="AC20" s="20">
        <f t="shared" si="2"/>
        <v>25</v>
      </c>
      <c r="AD20" s="20">
        <f t="shared" si="2"/>
        <v>24</v>
      </c>
      <c r="AE20" s="20">
        <f t="shared" si="2"/>
        <v>17</v>
      </c>
      <c r="AF20" s="20">
        <f t="shared" si="2"/>
        <v>21</v>
      </c>
      <c r="AG20" s="20">
        <f t="shared" si="2"/>
        <v>27</v>
      </c>
      <c r="AH20" s="20">
        <f t="shared" si="2"/>
        <v>30</v>
      </c>
      <c r="AI20" s="20">
        <f t="shared" si="2"/>
        <v>30</v>
      </c>
      <c r="AJ20" s="20">
        <f t="shared" si="2"/>
        <v>31</v>
      </c>
      <c r="AK20" s="20"/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175</v>
      </c>
      <c r="H21" s="20">
        <f t="shared" ref="H21:AJ21" si="3">H20</f>
        <v>181</v>
      </c>
      <c r="I21" s="20">
        <f t="shared" si="3"/>
        <v>180</v>
      </c>
      <c r="J21" s="20">
        <f t="shared" si="3"/>
        <v>179</v>
      </c>
      <c r="K21" s="20">
        <f t="shared" si="3"/>
        <v>197</v>
      </c>
      <c r="L21" s="20">
        <f t="shared" si="3"/>
        <v>181</v>
      </c>
      <c r="M21" s="20">
        <f t="shared" si="3"/>
        <v>178</v>
      </c>
      <c r="N21" s="20">
        <f t="shared" si="3"/>
        <v>166</v>
      </c>
      <c r="O21" s="20">
        <f t="shared" si="3"/>
        <v>151</v>
      </c>
      <c r="P21" s="20">
        <f t="shared" si="3"/>
        <v>137</v>
      </c>
      <c r="Q21" s="20">
        <f t="shared" si="3"/>
        <v>119</v>
      </c>
      <c r="R21" s="20">
        <f t="shared" si="3"/>
        <v>87</v>
      </c>
      <c r="S21" s="20">
        <f t="shared" si="3"/>
        <v>87</v>
      </c>
      <c r="T21" s="20">
        <f t="shared" si="3"/>
        <v>89</v>
      </c>
      <c r="U21" s="20">
        <f t="shared" si="3"/>
        <v>87</v>
      </c>
      <c r="V21" s="20">
        <f t="shared" si="3"/>
        <v>83</v>
      </c>
      <c r="W21" s="20">
        <f t="shared" si="3"/>
        <v>75</v>
      </c>
      <c r="X21" s="20">
        <f t="shared" si="3"/>
        <v>76</v>
      </c>
      <c r="Y21" s="20">
        <f t="shared" si="3"/>
        <v>63</v>
      </c>
      <c r="Z21" s="20">
        <f t="shared" si="3"/>
        <v>51</v>
      </c>
      <c r="AA21" s="20">
        <f t="shared" si="3"/>
        <v>43</v>
      </c>
      <c r="AB21" s="20">
        <f t="shared" si="3"/>
        <v>36</v>
      </c>
      <c r="AC21" s="20">
        <f t="shared" si="3"/>
        <v>25</v>
      </c>
      <c r="AD21" s="20">
        <f t="shared" si="3"/>
        <v>24</v>
      </c>
      <c r="AE21" s="20">
        <f t="shared" si="3"/>
        <v>17</v>
      </c>
      <c r="AF21" s="20">
        <f t="shared" si="3"/>
        <v>21</v>
      </c>
      <c r="AG21" s="20">
        <f t="shared" si="3"/>
        <v>27</v>
      </c>
      <c r="AH21" s="20">
        <f t="shared" si="3"/>
        <v>30</v>
      </c>
      <c r="AI21" s="20">
        <f t="shared" si="3"/>
        <v>30</v>
      </c>
      <c r="AJ21" s="20">
        <f t="shared" si="3"/>
        <v>31</v>
      </c>
      <c r="AK21" s="20"/>
    </row>
    <row r="22" spans="2:40" ht="41.25" customHeight="1">
      <c r="D22" s="14" t="s">
        <v>6</v>
      </c>
      <c r="E22" s="2"/>
      <c r="F22" s="1" t="s">
        <v>49</v>
      </c>
      <c r="G22" s="20">
        <f>'R3-05（入力用）'!AE20</f>
        <v>231</v>
      </c>
      <c r="H22" s="20">
        <f>'R3-05（入力用）'!AF20</f>
        <v>217</v>
      </c>
      <c r="I22" s="20">
        <f>'R3-05（入力用）'!AG20</f>
        <v>204</v>
      </c>
      <c r="J22" s="20">
        <f>'R3-05（入力用）'!AH20</f>
        <v>184</v>
      </c>
      <c r="K22" s="20">
        <f>'R3-05（入力用）'!AI20</f>
        <v>177</v>
      </c>
      <c r="L22" s="20">
        <f>'R3-05（入力用）'!AJ20</f>
        <v>185</v>
      </c>
      <c r="M22" s="20">
        <f>'R3-05（入力用）'!AK20</f>
        <v>177</v>
      </c>
      <c r="N22" s="20">
        <f>G21</f>
        <v>175</v>
      </c>
      <c r="O22" s="20">
        <f t="shared" ref="O22:AJ22" si="4">H21</f>
        <v>181</v>
      </c>
      <c r="P22" s="20">
        <f t="shared" si="4"/>
        <v>180</v>
      </c>
      <c r="Q22" s="20">
        <f t="shared" si="4"/>
        <v>179</v>
      </c>
      <c r="R22" s="20">
        <f t="shared" si="4"/>
        <v>197</v>
      </c>
      <c r="S22" s="20">
        <f t="shared" si="4"/>
        <v>181</v>
      </c>
      <c r="T22" s="20">
        <f t="shared" si="4"/>
        <v>178</v>
      </c>
      <c r="U22" s="20">
        <f t="shared" si="4"/>
        <v>166</v>
      </c>
      <c r="V22" s="20">
        <f t="shared" si="4"/>
        <v>151</v>
      </c>
      <c r="W22" s="20">
        <f t="shared" si="4"/>
        <v>137</v>
      </c>
      <c r="X22" s="20">
        <f t="shared" si="4"/>
        <v>119</v>
      </c>
      <c r="Y22" s="20">
        <f t="shared" si="4"/>
        <v>87</v>
      </c>
      <c r="Z22" s="20">
        <f t="shared" si="4"/>
        <v>87</v>
      </c>
      <c r="AA22" s="20">
        <f t="shared" si="4"/>
        <v>89</v>
      </c>
      <c r="AB22" s="20">
        <f t="shared" si="4"/>
        <v>87</v>
      </c>
      <c r="AC22" s="20">
        <f t="shared" si="4"/>
        <v>83</v>
      </c>
      <c r="AD22" s="20">
        <f t="shared" si="4"/>
        <v>75</v>
      </c>
      <c r="AE22" s="20">
        <f t="shared" si="4"/>
        <v>76</v>
      </c>
      <c r="AF22" s="20">
        <f t="shared" si="4"/>
        <v>63</v>
      </c>
      <c r="AG22" s="20">
        <f t="shared" si="4"/>
        <v>51</v>
      </c>
      <c r="AH22" s="20">
        <f t="shared" si="4"/>
        <v>43</v>
      </c>
      <c r="AI22" s="20">
        <f t="shared" si="4"/>
        <v>36</v>
      </c>
      <c r="AJ22" s="20">
        <f t="shared" si="4"/>
        <v>25</v>
      </c>
      <c r="AK22" s="20"/>
    </row>
    <row r="23" spans="2:40" ht="41.25" customHeight="1">
      <c r="D23" s="14" t="s">
        <v>7</v>
      </c>
      <c r="E23" s="39" t="s">
        <v>16</v>
      </c>
      <c r="F23" s="29"/>
      <c r="G23" s="77">
        <v>7</v>
      </c>
      <c r="H23" s="77">
        <v>14</v>
      </c>
      <c r="I23" s="21">
        <v>5</v>
      </c>
      <c r="J23" s="21">
        <v>7</v>
      </c>
      <c r="K23" s="77">
        <v>10</v>
      </c>
      <c r="L23" s="21">
        <v>4</v>
      </c>
      <c r="M23" s="21">
        <v>2</v>
      </c>
      <c r="N23" s="21">
        <v>4</v>
      </c>
      <c r="O23" s="21">
        <v>6</v>
      </c>
      <c r="P23" s="77">
        <v>3</v>
      </c>
      <c r="Q23" s="77">
        <v>3</v>
      </c>
      <c r="R23" s="21">
        <v>0</v>
      </c>
      <c r="S23" s="21">
        <v>5</v>
      </c>
      <c r="T23" s="21">
        <v>1</v>
      </c>
      <c r="U23" s="21">
        <v>1</v>
      </c>
      <c r="V23" s="21">
        <v>3</v>
      </c>
      <c r="W23" s="21">
        <v>1</v>
      </c>
      <c r="X23" s="21">
        <v>1</v>
      </c>
      <c r="Y23" s="21">
        <v>2</v>
      </c>
      <c r="Z23" s="21">
        <v>1</v>
      </c>
      <c r="AA23" s="21">
        <v>0</v>
      </c>
      <c r="AB23" s="21">
        <v>1</v>
      </c>
      <c r="AC23" s="21">
        <v>1</v>
      </c>
      <c r="AD23" s="21">
        <v>0</v>
      </c>
      <c r="AE23" s="21">
        <v>2</v>
      </c>
      <c r="AF23" s="21">
        <v>2</v>
      </c>
      <c r="AG23" s="21">
        <v>3</v>
      </c>
      <c r="AH23" s="21">
        <v>4</v>
      </c>
      <c r="AI23" s="21">
        <v>2</v>
      </c>
      <c r="AJ23" s="21">
        <v>1</v>
      </c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G23+SUM('R3-05（入力用）'!AF23:AK23)</f>
        <v>40</v>
      </c>
      <c r="H24" s="21">
        <f>SUM(G23:H23)+SUM('R3-05（入力用）'!AG23:AK23)</f>
        <v>45</v>
      </c>
      <c r="I24" s="21">
        <f>SUM(G23:I23)+SUM('R3-05（入力用）'!AH23:AK23)</f>
        <v>43</v>
      </c>
      <c r="J24" s="21">
        <f>SUM(G23:J23)+SUM('R3-05（入力用）'!AI23:AK23)</f>
        <v>47</v>
      </c>
      <c r="K24" s="21">
        <f>SUM(G23:K23)+SUM('R3-05（入力用）'!AJ23:AK23)</f>
        <v>50</v>
      </c>
      <c r="L24" s="21">
        <f>SUM(G23:L23)+'R3-05（入力用）'!AK23</f>
        <v>49</v>
      </c>
      <c r="M24" s="21">
        <f>SUM(G23:M23)</f>
        <v>49</v>
      </c>
      <c r="N24" s="21">
        <f t="shared" ref="N24:AJ24" si="5">SUM(H23:N23)</f>
        <v>46</v>
      </c>
      <c r="O24" s="21">
        <f t="shared" si="5"/>
        <v>38</v>
      </c>
      <c r="P24" s="21">
        <f t="shared" si="5"/>
        <v>36</v>
      </c>
      <c r="Q24" s="21">
        <f t="shared" si="5"/>
        <v>32</v>
      </c>
      <c r="R24" s="21">
        <f t="shared" si="5"/>
        <v>22</v>
      </c>
      <c r="S24" s="21">
        <f t="shared" si="5"/>
        <v>23</v>
      </c>
      <c r="T24" s="21">
        <f t="shared" si="5"/>
        <v>22</v>
      </c>
      <c r="U24" s="21">
        <f t="shared" si="5"/>
        <v>19</v>
      </c>
      <c r="V24" s="21">
        <f t="shared" si="5"/>
        <v>16</v>
      </c>
      <c r="W24" s="21">
        <f t="shared" si="5"/>
        <v>14</v>
      </c>
      <c r="X24" s="21">
        <f t="shared" si="5"/>
        <v>12</v>
      </c>
      <c r="Y24" s="21">
        <f t="shared" si="5"/>
        <v>14</v>
      </c>
      <c r="Z24" s="21">
        <f t="shared" si="5"/>
        <v>10</v>
      </c>
      <c r="AA24" s="21">
        <f t="shared" si="5"/>
        <v>9</v>
      </c>
      <c r="AB24" s="21">
        <f t="shared" si="5"/>
        <v>9</v>
      </c>
      <c r="AC24" s="21">
        <f t="shared" si="5"/>
        <v>7</v>
      </c>
      <c r="AD24" s="21">
        <f t="shared" si="5"/>
        <v>6</v>
      </c>
      <c r="AE24" s="21">
        <f t="shared" si="5"/>
        <v>7</v>
      </c>
      <c r="AF24" s="21">
        <f t="shared" si="5"/>
        <v>7</v>
      </c>
      <c r="AG24" s="21">
        <f t="shared" si="5"/>
        <v>9</v>
      </c>
      <c r="AH24" s="21">
        <f t="shared" si="5"/>
        <v>13</v>
      </c>
      <c r="AI24" s="21">
        <f t="shared" si="5"/>
        <v>14</v>
      </c>
      <c r="AJ24" s="21">
        <f t="shared" si="5"/>
        <v>14</v>
      </c>
      <c r="AK24" s="21"/>
    </row>
    <row r="25" spans="2:40" ht="30" customHeight="1">
      <c r="I25" s="135" t="s">
        <v>138</v>
      </c>
      <c r="L25" s="60"/>
    </row>
    <row r="26" spans="2:40" ht="30" customHeight="1">
      <c r="D26" s="3"/>
      <c r="E26" s="4"/>
      <c r="F26" s="5"/>
      <c r="G26" s="26">
        <f>G6</f>
        <v>44348</v>
      </c>
      <c r="H26" s="26">
        <f t="shared" ref="H26:AJ27" si="6">H6</f>
        <v>44349</v>
      </c>
      <c r="I26" s="26">
        <f t="shared" si="6"/>
        <v>44350</v>
      </c>
      <c r="J26" s="26">
        <f t="shared" si="6"/>
        <v>44351</v>
      </c>
      <c r="K26" s="26">
        <f t="shared" si="6"/>
        <v>44352</v>
      </c>
      <c r="L26" s="26">
        <f t="shared" si="6"/>
        <v>44353</v>
      </c>
      <c r="M26" s="26">
        <f t="shared" si="6"/>
        <v>44354</v>
      </c>
      <c r="N26" s="26">
        <f t="shared" si="6"/>
        <v>44355</v>
      </c>
      <c r="O26" s="26">
        <f t="shared" si="6"/>
        <v>44356</v>
      </c>
      <c r="P26" s="26">
        <f t="shared" si="6"/>
        <v>44357</v>
      </c>
      <c r="Q26" s="26">
        <f t="shared" si="6"/>
        <v>44358</v>
      </c>
      <c r="R26" s="26">
        <f t="shared" si="6"/>
        <v>44359</v>
      </c>
      <c r="S26" s="26">
        <f t="shared" si="6"/>
        <v>44360</v>
      </c>
      <c r="T26" s="26">
        <f t="shared" si="6"/>
        <v>44361</v>
      </c>
      <c r="U26" s="26">
        <f t="shared" si="6"/>
        <v>44362</v>
      </c>
      <c r="V26" s="26">
        <f t="shared" si="6"/>
        <v>44363</v>
      </c>
      <c r="W26" s="26">
        <f t="shared" si="6"/>
        <v>44364</v>
      </c>
      <c r="X26" s="26">
        <f t="shared" si="6"/>
        <v>44365</v>
      </c>
      <c r="Y26" s="26">
        <f t="shared" si="6"/>
        <v>44366</v>
      </c>
      <c r="Z26" s="26">
        <f t="shared" si="6"/>
        <v>44367</v>
      </c>
      <c r="AA26" s="26">
        <f t="shared" si="6"/>
        <v>44368</v>
      </c>
      <c r="AB26" s="26">
        <f t="shared" si="6"/>
        <v>44369</v>
      </c>
      <c r="AC26" s="26">
        <f t="shared" si="6"/>
        <v>44370</v>
      </c>
      <c r="AD26" s="26">
        <f t="shared" si="6"/>
        <v>44371</v>
      </c>
      <c r="AE26" s="26">
        <f t="shared" si="6"/>
        <v>44372</v>
      </c>
      <c r="AF26" s="26">
        <f t="shared" si="6"/>
        <v>44373</v>
      </c>
      <c r="AG26" s="26">
        <f t="shared" si="6"/>
        <v>44374</v>
      </c>
      <c r="AH26" s="26">
        <f t="shared" si="6"/>
        <v>44375</v>
      </c>
      <c r="AI26" s="26">
        <f t="shared" si="6"/>
        <v>44376</v>
      </c>
      <c r="AJ26" s="26">
        <f t="shared" si="6"/>
        <v>44377</v>
      </c>
      <c r="AK26" s="26"/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 t="str">
        <f t="shared" si="6"/>
        <v>火</v>
      </c>
      <c r="AJ27" s="27" t="str">
        <f t="shared" si="6"/>
        <v>水</v>
      </c>
      <c r="AK27" s="27"/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0.3532219570405728</v>
      </c>
      <c r="H28" s="22">
        <f t="shared" ref="H28:AJ28" si="7">IFERROR(H12/H8,0)</f>
        <v>0.3412887828162291</v>
      </c>
      <c r="I28" s="22">
        <f t="shared" si="7"/>
        <v>0.33651551312649164</v>
      </c>
      <c r="J28" s="22">
        <f t="shared" si="7"/>
        <v>0.31026252983293556</v>
      </c>
      <c r="K28" s="22">
        <f t="shared" si="7"/>
        <v>0.36276849642004771</v>
      </c>
      <c r="L28" s="22">
        <f t="shared" si="7"/>
        <v>0.3818615751789976</v>
      </c>
      <c r="M28" s="22">
        <f t="shared" si="7"/>
        <v>0.3412887828162291</v>
      </c>
      <c r="N28" s="22">
        <f t="shared" si="7"/>
        <v>0.33890214797136037</v>
      </c>
      <c r="O28" s="22">
        <f t="shared" si="7"/>
        <v>0.34606205250596661</v>
      </c>
      <c r="P28" s="22">
        <f t="shared" si="7"/>
        <v>0.33966745843230406</v>
      </c>
      <c r="Q28" s="22">
        <f t="shared" si="7"/>
        <v>0.32066508313539194</v>
      </c>
      <c r="R28" s="22">
        <f t="shared" si="7"/>
        <v>0.29216152019002373</v>
      </c>
      <c r="S28" s="22">
        <f t="shared" si="7"/>
        <v>0.28741092636579574</v>
      </c>
      <c r="T28" s="22">
        <f t="shared" si="7"/>
        <v>0.26365795724465557</v>
      </c>
      <c r="U28" s="22">
        <f t="shared" si="7"/>
        <v>0.24228028503562946</v>
      </c>
      <c r="V28" s="22">
        <f t="shared" si="7"/>
        <v>0.21377672209026127</v>
      </c>
      <c r="W28" s="22">
        <f t="shared" si="7"/>
        <v>0.19002375296912113</v>
      </c>
      <c r="X28" s="22">
        <f t="shared" si="7"/>
        <v>0.17102137767220901</v>
      </c>
      <c r="Y28" s="22">
        <f t="shared" si="7"/>
        <v>0.16389548693586697</v>
      </c>
      <c r="Z28" s="22">
        <f t="shared" si="7"/>
        <v>0.16864608076009502</v>
      </c>
      <c r="AA28" s="22">
        <f t="shared" si="7"/>
        <v>0.13776722090261281</v>
      </c>
      <c r="AB28" s="22">
        <f t="shared" si="7"/>
        <v>0.13064133016627077</v>
      </c>
      <c r="AC28" s="22">
        <f t="shared" si="7"/>
        <v>0.12589073634204276</v>
      </c>
      <c r="AD28" s="22">
        <f t="shared" si="7"/>
        <v>0.11401425178147269</v>
      </c>
      <c r="AE28" s="22">
        <f t="shared" si="7"/>
        <v>8.7885985748218529E-2</v>
      </c>
      <c r="AF28" s="22">
        <f t="shared" si="7"/>
        <v>8.5510688836104506E-2</v>
      </c>
      <c r="AG28" s="22">
        <f t="shared" si="7"/>
        <v>0.10451306413301663</v>
      </c>
      <c r="AH28" s="22">
        <f t="shared" si="7"/>
        <v>0.10451306413301663</v>
      </c>
      <c r="AI28" s="22">
        <f t="shared" si="7"/>
        <v>9.9762470308788598E-2</v>
      </c>
      <c r="AJ28" s="22">
        <f t="shared" si="7"/>
        <v>8.3135391923990498E-2</v>
      </c>
      <c r="AK28" s="22"/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0.3532219570405728</v>
      </c>
      <c r="H29" s="22">
        <f t="shared" ref="H29:AJ29" si="8">IFERROR(H12/H9,0)</f>
        <v>0.3412887828162291</v>
      </c>
      <c r="I29" s="22">
        <f t="shared" si="8"/>
        <v>0.33651551312649164</v>
      </c>
      <c r="J29" s="22">
        <f t="shared" si="8"/>
        <v>0.31026252983293556</v>
      </c>
      <c r="K29" s="22">
        <f t="shared" si="8"/>
        <v>0.36276849642004771</v>
      </c>
      <c r="L29" s="22">
        <f t="shared" si="8"/>
        <v>0.3818615751789976</v>
      </c>
      <c r="M29" s="22">
        <f t="shared" si="8"/>
        <v>0.3412887828162291</v>
      </c>
      <c r="N29" s="22">
        <f t="shared" si="8"/>
        <v>0.33890214797136037</v>
      </c>
      <c r="O29" s="22">
        <f t="shared" si="8"/>
        <v>0.34606205250596661</v>
      </c>
      <c r="P29" s="22">
        <f t="shared" si="8"/>
        <v>0.33966745843230406</v>
      </c>
      <c r="Q29" s="22">
        <f t="shared" si="8"/>
        <v>0.32066508313539194</v>
      </c>
      <c r="R29" s="22">
        <f t="shared" si="8"/>
        <v>0.29216152019002373</v>
      </c>
      <c r="S29" s="22">
        <f t="shared" si="8"/>
        <v>0.28741092636579574</v>
      </c>
      <c r="T29" s="22">
        <f t="shared" si="8"/>
        <v>0.26365795724465557</v>
      </c>
      <c r="U29" s="22">
        <f t="shared" si="8"/>
        <v>0.24228028503562946</v>
      </c>
      <c r="V29" s="22">
        <f t="shared" si="8"/>
        <v>0.21377672209026127</v>
      </c>
      <c r="W29" s="22">
        <f t="shared" si="8"/>
        <v>0.19002375296912113</v>
      </c>
      <c r="X29" s="22">
        <f t="shared" si="8"/>
        <v>0.17102137767220901</v>
      </c>
      <c r="Y29" s="22">
        <f t="shared" si="8"/>
        <v>0.16389548693586697</v>
      </c>
      <c r="Z29" s="22">
        <f t="shared" si="8"/>
        <v>0.16864608076009502</v>
      </c>
      <c r="AA29" s="22">
        <f t="shared" si="8"/>
        <v>0.13776722090261281</v>
      </c>
      <c r="AB29" s="22">
        <f t="shared" si="8"/>
        <v>0.13064133016627077</v>
      </c>
      <c r="AC29" s="22">
        <f t="shared" si="8"/>
        <v>0.12589073634204276</v>
      </c>
      <c r="AD29" s="22">
        <f t="shared" si="8"/>
        <v>0.11401425178147269</v>
      </c>
      <c r="AE29" s="22">
        <f t="shared" si="8"/>
        <v>8.7885985748218529E-2</v>
      </c>
      <c r="AF29" s="22">
        <f t="shared" si="8"/>
        <v>8.5510688836104506E-2</v>
      </c>
      <c r="AG29" s="22">
        <f t="shared" si="8"/>
        <v>0.10451306413301663</v>
      </c>
      <c r="AH29" s="22">
        <f t="shared" si="8"/>
        <v>0.10451306413301663</v>
      </c>
      <c r="AI29" s="22">
        <f t="shared" si="8"/>
        <v>9.9762470308788598E-2</v>
      </c>
      <c r="AJ29" s="22">
        <f t="shared" si="8"/>
        <v>8.3135391923990498E-2</v>
      </c>
      <c r="AK29" s="22"/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4.878048780487805E-2</v>
      </c>
      <c r="H30" s="22">
        <f t="shared" ref="H30:AJ30" si="9">IFERROR(H13/H10,0)</f>
        <v>7.3170731707317069E-2</v>
      </c>
      <c r="I30" s="22">
        <f t="shared" si="9"/>
        <v>7.3170731707317069E-2</v>
      </c>
      <c r="J30" s="22">
        <f t="shared" si="9"/>
        <v>7.3170731707317069E-2</v>
      </c>
      <c r="K30" s="22">
        <f t="shared" si="9"/>
        <v>7.3170731707317069E-2</v>
      </c>
      <c r="L30" s="22">
        <f t="shared" si="9"/>
        <v>7.3170731707317069E-2</v>
      </c>
      <c r="M30" s="22">
        <f t="shared" si="9"/>
        <v>4.878048780487805E-2</v>
      </c>
      <c r="N30" s="22">
        <f t="shared" si="9"/>
        <v>4.878048780487805E-2</v>
      </c>
      <c r="O30" s="22">
        <f t="shared" si="9"/>
        <v>4.878048780487805E-2</v>
      </c>
      <c r="P30" s="22">
        <f t="shared" si="9"/>
        <v>4.878048780487805E-2</v>
      </c>
      <c r="Q30" s="22">
        <f t="shared" si="9"/>
        <v>4.878048780487805E-2</v>
      </c>
      <c r="R30" s="22">
        <f t="shared" si="9"/>
        <v>4.878048780487805E-2</v>
      </c>
      <c r="S30" s="22">
        <f t="shared" si="9"/>
        <v>4.878048780487805E-2</v>
      </c>
      <c r="T30" s="22">
        <f t="shared" si="9"/>
        <v>4.878048780487805E-2</v>
      </c>
      <c r="U30" s="22">
        <f t="shared" si="9"/>
        <v>4.878048780487805E-2</v>
      </c>
      <c r="V30" s="22">
        <f t="shared" si="9"/>
        <v>4.878048780487805E-2</v>
      </c>
      <c r="W30" s="22">
        <f t="shared" si="9"/>
        <v>4.878048780487805E-2</v>
      </c>
      <c r="X30" s="22">
        <f t="shared" si="9"/>
        <v>4.878048780487805E-2</v>
      </c>
      <c r="Y30" s="22">
        <f t="shared" si="9"/>
        <v>4.878048780487805E-2</v>
      </c>
      <c r="Z30" s="22">
        <f t="shared" si="9"/>
        <v>7.3170731707317069E-2</v>
      </c>
      <c r="AA30" s="22">
        <f t="shared" si="9"/>
        <v>4.878048780487805E-2</v>
      </c>
      <c r="AB30" s="22">
        <f t="shared" si="9"/>
        <v>2.4390243902439025E-2</v>
      </c>
      <c r="AC30" s="22">
        <f t="shared" si="9"/>
        <v>0</v>
      </c>
      <c r="AD30" s="22">
        <f t="shared" si="9"/>
        <v>2.4390243902439025E-2</v>
      </c>
      <c r="AE30" s="22">
        <f t="shared" si="9"/>
        <v>2.4390243902439025E-2</v>
      </c>
      <c r="AF30" s="22">
        <f t="shared" si="9"/>
        <v>2.4390243902439025E-2</v>
      </c>
      <c r="AG30" s="22">
        <f t="shared" si="9"/>
        <v>2.4390243902439025E-2</v>
      </c>
      <c r="AH30" s="22">
        <f t="shared" si="9"/>
        <v>2.4390243902439025E-2</v>
      </c>
      <c r="AI30" s="22">
        <f t="shared" si="9"/>
        <v>2.4390243902439025E-2</v>
      </c>
      <c r="AJ30" s="22">
        <f t="shared" si="9"/>
        <v>2.4390243902439025E-2</v>
      </c>
      <c r="AK30" s="22"/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4.878048780487805E-2</v>
      </c>
      <c r="H31" s="22">
        <f t="shared" ref="H31:AJ31" si="10">IFERROR(H13/H11,0)</f>
        <v>7.3170731707317069E-2</v>
      </c>
      <c r="I31" s="22">
        <f t="shared" si="10"/>
        <v>7.3170731707317069E-2</v>
      </c>
      <c r="J31" s="22">
        <f t="shared" si="10"/>
        <v>7.3170731707317069E-2</v>
      </c>
      <c r="K31" s="22">
        <f t="shared" si="10"/>
        <v>7.3170731707317069E-2</v>
      </c>
      <c r="L31" s="22">
        <f t="shared" si="10"/>
        <v>7.3170731707317069E-2</v>
      </c>
      <c r="M31" s="22">
        <f t="shared" si="10"/>
        <v>4.878048780487805E-2</v>
      </c>
      <c r="N31" s="22">
        <f t="shared" si="10"/>
        <v>4.878048780487805E-2</v>
      </c>
      <c r="O31" s="22">
        <f t="shared" si="10"/>
        <v>4.878048780487805E-2</v>
      </c>
      <c r="P31" s="22">
        <f t="shared" si="10"/>
        <v>4.878048780487805E-2</v>
      </c>
      <c r="Q31" s="22">
        <f t="shared" si="10"/>
        <v>4.878048780487805E-2</v>
      </c>
      <c r="R31" s="22">
        <f t="shared" si="10"/>
        <v>4.878048780487805E-2</v>
      </c>
      <c r="S31" s="22">
        <f t="shared" si="10"/>
        <v>4.878048780487805E-2</v>
      </c>
      <c r="T31" s="22">
        <f t="shared" si="10"/>
        <v>4.878048780487805E-2</v>
      </c>
      <c r="U31" s="22">
        <f t="shared" si="10"/>
        <v>4.878048780487805E-2</v>
      </c>
      <c r="V31" s="22">
        <f t="shared" si="10"/>
        <v>4.878048780487805E-2</v>
      </c>
      <c r="W31" s="22">
        <f t="shared" si="10"/>
        <v>4.878048780487805E-2</v>
      </c>
      <c r="X31" s="22">
        <f t="shared" si="10"/>
        <v>4.878048780487805E-2</v>
      </c>
      <c r="Y31" s="22">
        <f t="shared" si="10"/>
        <v>4.878048780487805E-2</v>
      </c>
      <c r="Z31" s="22">
        <f t="shared" si="10"/>
        <v>7.3170731707317069E-2</v>
      </c>
      <c r="AA31" s="22">
        <f t="shared" si="10"/>
        <v>4.878048780487805E-2</v>
      </c>
      <c r="AB31" s="22">
        <f t="shared" si="10"/>
        <v>2.4390243902439025E-2</v>
      </c>
      <c r="AC31" s="22">
        <f t="shared" si="10"/>
        <v>0</v>
      </c>
      <c r="AD31" s="22">
        <f t="shared" si="10"/>
        <v>2.4390243902439025E-2</v>
      </c>
      <c r="AE31" s="22">
        <f t="shared" si="10"/>
        <v>2.4390243902439025E-2</v>
      </c>
      <c r="AF31" s="22">
        <f t="shared" si="10"/>
        <v>2.4390243902439025E-2</v>
      </c>
      <c r="AG31" s="22">
        <f t="shared" si="10"/>
        <v>2.4390243902439025E-2</v>
      </c>
      <c r="AH31" s="22">
        <f t="shared" si="10"/>
        <v>2.4390243902439025E-2</v>
      </c>
      <c r="AI31" s="22">
        <f t="shared" si="10"/>
        <v>2.4390243902439025E-2</v>
      </c>
      <c r="AJ31" s="22">
        <f t="shared" si="10"/>
        <v>2.4390243902439025E-2</v>
      </c>
      <c r="AK31" s="22"/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15.858041806543127</v>
      </c>
      <c r="H32" s="23">
        <f t="shared" ref="H32:AJ32" si="11">IFERROR(H14*100000/1601711,0)</f>
        <v>15.98290827746079</v>
      </c>
      <c r="I32" s="23">
        <f t="shared" si="11"/>
        <v>16.04534151291962</v>
      </c>
      <c r="J32" s="23">
        <f t="shared" si="11"/>
        <v>15.545875629248972</v>
      </c>
      <c r="K32" s="23">
        <f t="shared" si="11"/>
        <v>17.044273280260921</v>
      </c>
      <c r="L32" s="23">
        <f t="shared" si="11"/>
        <v>16.794540338425595</v>
      </c>
      <c r="M32" s="23">
        <f t="shared" si="11"/>
        <v>14.983976510119492</v>
      </c>
      <c r="N32" s="23">
        <f t="shared" si="11"/>
        <v>14.359644155531178</v>
      </c>
      <c r="O32" s="23">
        <f t="shared" si="11"/>
        <v>13.86017827186053</v>
      </c>
      <c r="P32" s="23">
        <f t="shared" si="11"/>
        <v>12.861246504519229</v>
      </c>
      <c r="Q32" s="23">
        <f t="shared" si="11"/>
        <v>11.862314737177931</v>
      </c>
      <c r="R32" s="23">
        <f t="shared" si="11"/>
        <v>11.175549147130788</v>
      </c>
      <c r="S32" s="23">
        <f t="shared" si="11"/>
        <v>11.550148559883775</v>
      </c>
      <c r="T32" s="23">
        <f t="shared" si="11"/>
        <v>10.676083263460137</v>
      </c>
      <c r="U32" s="23">
        <f t="shared" si="11"/>
        <v>10.114184144330656</v>
      </c>
      <c r="V32" s="23">
        <f t="shared" si="11"/>
        <v>9.4898517897423442</v>
      </c>
      <c r="W32" s="23">
        <f t="shared" si="11"/>
        <v>8.428486786942214</v>
      </c>
      <c r="X32" s="23">
        <f t="shared" si="11"/>
        <v>7.9290209032715637</v>
      </c>
      <c r="Y32" s="23">
        <f t="shared" si="11"/>
        <v>7.3671217841420829</v>
      </c>
      <c r="Z32" s="23">
        <f t="shared" si="11"/>
        <v>7.3046885486832522</v>
      </c>
      <c r="AA32" s="23">
        <f t="shared" si="11"/>
        <v>5.5565579558359781</v>
      </c>
      <c r="AB32" s="23">
        <f t="shared" si="11"/>
        <v>4.9322256012476657</v>
      </c>
      <c r="AC32" s="23">
        <f t="shared" si="11"/>
        <v>4.4327597175770164</v>
      </c>
      <c r="AD32" s="23">
        <f t="shared" si="11"/>
        <v>3.6835608920710414</v>
      </c>
      <c r="AE32" s="23">
        <f t="shared" si="11"/>
        <v>2.9343620665650669</v>
      </c>
      <c r="AF32" s="23">
        <f t="shared" si="11"/>
        <v>2.9343620665650669</v>
      </c>
      <c r="AG32" s="23">
        <f t="shared" si="11"/>
        <v>3.3713947147768857</v>
      </c>
      <c r="AH32" s="23">
        <f t="shared" si="11"/>
        <v>3.3089614793180542</v>
      </c>
      <c r="AI32" s="23">
        <f t="shared" si="11"/>
        <v>3.1216617729415606</v>
      </c>
      <c r="AJ32" s="23">
        <f t="shared" si="11"/>
        <v>2.8094955956474044</v>
      </c>
      <c r="AK32" s="23"/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5.480682839173405E-2</v>
      </c>
      <c r="H33" s="22">
        <f t="shared" ref="H33:AJ33" si="12">IFERROR(H18/H16,0)</f>
        <v>5.4263565891472867E-2</v>
      </c>
      <c r="I33" s="22">
        <f t="shared" si="12"/>
        <v>5.205091937765205E-2</v>
      </c>
      <c r="J33" s="22">
        <f t="shared" si="12"/>
        <v>4.6948356807511735E-2</v>
      </c>
      <c r="K33" s="22">
        <f t="shared" si="12"/>
        <v>4.4876589379207181E-2</v>
      </c>
      <c r="L33" s="22">
        <f t="shared" si="12"/>
        <v>4.2860641685035512E-2</v>
      </c>
      <c r="M33" s="22">
        <f t="shared" si="12"/>
        <v>4.1004613018964631E-2</v>
      </c>
      <c r="N33" s="22">
        <f t="shared" si="12"/>
        <v>3.9205436487192893E-2</v>
      </c>
      <c r="O33" s="22">
        <f t="shared" si="12"/>
        <v>3.6358739563695126E-2</v>
      </c>
      <c r="P33" s="22">
        <f t="shared" si="12"/>
        <v>3.4787915776624961E-2</v>
      </c>
      <c r="Q33" s="22">
        <f t="shared" si="12"/>
        <v>3.6434382737884685E-2</v>
      </c>
      <c r="R33" s="22">
        <f t="shared" si="12"/>
        <v>3.4496431403647901E-2</v>
      </c>
      <c r="S33" s="22">
        <f t="shared" si="12"/>
        <v>3.6211699164345405E-2</v>
      </c>
      <c r="T33" s="22">
        <f t="shared" si="12"/>
        <v>3.6540803897685749E-2</v>
      </c>
      <c r="U33" s="22">
        <f t="shared" si="12"/>
        <v>3.4338358458961472E-2</v>
      </c>
      <c r="V33" s="22">
        <f t="shared" si="12"/>
        <v>3.483511379470506E-2</v>
      </c>
      <c r="W33" s="22">
        <f t="shared" si="12"/>
        <v>3.6284470246734396E-2</v>
      </c>
      <c r="X33" s="22">
        <f t="shared" si="12"/>
        <v>3.3737480231945179E-2</v>
      </c>
      <c r="Y33" s="22">
        <f t="shared" si="12"/>
        <v>2.8665931642778392E-2</v>
      </c>
      <c r="Z33" s="22">
        <f t="shared" si="12"/>
        <v>2.7227722772277228E-2</v>
      </c>
      <c r="AA33" s="22">
        <f t="shared" si="12"/>
        <v>2.294853963838665E-2</v>
      </c>
      <c r="AB33" s="22">
        <f t="shared" si="12"/>
        <v>2.1121039805036556E-2</v>
      </c>
      <c r="AC33" s="22">
        <f t="shared" si="12"/>
        <v>2.115541090317331E-2</v>
      </c>
      <c r="AD33" s="22">
        <f t="shared" si="12"/>
        <v>1.8276762402088774E-2</v>
      </c>
      <c r="AE33" s="22">
        <f t="shared" si="12"/>
        <v>1.9143117593436645E-2</v>
      </c>
      <c r="AF33" s="22">
        <f t="shared" si="12"/>
        <v>2.4478694469628286E-2</v>
      </c>
      <c r="AG33" s="22">
        <f t="shared" si="12"/>
        <v>2.3688663282571912E-2</v>
      </c>
      <c r="AH33" s="22">
        <f t="shared" si="12"/>
        <v>2.3771790808240888E-2</v>
      </c>
      <c r="AI33" s="22">
        <f t="shared" si="12"/>
        <v>2.2727272727272728E-2</v>
      </c>
      <c r="AJ33" s="22">
        <f t="shared" si="12"/>
        <v>2.4428684003152089E-2</v>
      </c>
      <c r="AK33" s="22"/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10.925816205295462</v>
      </c>
      <c r="H34" s="105">
        <f t="shared" ref="H34:AJ34" si="13">IFERROR(H20*100000/1601711,0)</f>
        <v>11.300415618048449</v>
      </c>
      <c r="I34" s="105">
        <f t="shared" si="13"/>
        <v>11.237982382589617</v>
      </c>
      <c r="J34" s="105">
        <f t="shared" si="13"/>
        <v>11.175549147130788</v>
      </c>
      <c r="K34" s="105">
        <f t="shared" si="13"/>
        <v>12.299347385389749</v>
      </c>
      <c r="L34" s="105">
        <f t="shared" si="13"/>
        <v>11.300415618048449</v>
      </c>
      <c r="M34" s="105">
        <f t="shared" si="13"/>
        <v>11.113115911671956</v>
      </c>
      <c r="N34" s="105">
        <f t="shared" si="13"/>
        <v>10.363917086165982</v>
      </c>
      <c r="O34" s="105">
        <f t="shared" si="13"/>
        <v>9.4274185542835127</v>
      </c>
      <c r="P34" s="105">
        <f t="shared" si="13"/>
        <v>8.5533532578598752</v>
      </c>
      <c r="Q34" s="105">
        <f t="shared" si="13"/>
        <v>7.4295550196009144</v>
      </c>
      <c r="R34" s="105">
        <f t="shared" si="13"/>
        <v>5.4316914849183151</v>
      </c>
      <c r="S34" s="105">
        <f t="shared" si="13"/>
        <v>5.4316914849183151</v>
      </c>
      <c r="T34" s="105">
        <f t="shared" si="13"/>
        <v>5.5565579558359781</v>
      </c>
      <c r="U34" s="105">
        <f t="shared" si="13"/>
        <v>5.4316914849183151</v>
      </c>
      <c r="V34" s="105">
        <f t="shared" si="13"/>
        <v>5.1819585430829909</v>
      </c>
      <c r="W34" s="105">
        <f t="shared" si="13"/>
        <v>4.6824926594123406</v>
      </c>
      <c r="X34" s="105">
        <f t="shared" si="13"/>
        <v>4.7449258948711721</v>
      </c>
      <c r="Y34" s="105">
        <f t="shared" si="13"/>
        <v>3.9332938339063666</v>
      </c>
      <c r="Z34" s="105">
        <f t="shared" si="13"/>
        <v>3.1840950084003916</v>
      </c>
      <c r="AA34" s="105">
        <f t="shared" si="13"/>
        <v>2.6846291247297422</v>
      </c>
      <c r="AB34" s="105">
        <f t="shared" si="13"/>
        <v>2.2475964765179235</v>
      </c>
      <c r="AC34" s="105">
        <f t="shared" si="13"/>
        <v>1.5608308864707803</v>
      </c>
      <c r="AD34" s="105">
        <f t="shared" si="13"/>
        <v>1.498397651011949</v>
      </c>
      <c r="AE34" s="105">
        <f t="shared" si="13"/>
        <v>1.0613650028001307</v>
      </c>
      <c r="AF34" s="105">
        <f t="shared" si="13"/>
        <v>1.3110979446354554</v>
      </c>
      <c r="AG34" s="105">
        <f t="shared" si="13"/>
        <v>1.6856973573884428</v>
      </c>
      <c r="AH34" s="105">
        <f t="shared" si="13"/>
        <v>1.8729970637649365</v>
      </c>
      <c r="AI34" s="105">
        <f t="shared" si="13"/>
        <v>1.8729970637649365</v>
      </c>
      <c r="AJ34" s="105">
        <f t="shared" si="13"/>
        <v>1.9354302992237675</v>
      </c>
      <c r="AK34" s="23"/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-56</v>
      </c>
      <c r="H35" s="24">
        <f t="shared" ref="H35:AJ35" si="14">H21-H22</f>
        <v>-36</v>
      </c>
      <c r="I35" s="24">
        <f t="shared" si="14"/>
        <v>-24</v>
      </c>
      <c r="J35" s="24">
        <f t="shared" si="14"/>
        <v>-5</v>
      </c>
      <c r="K35" s="24">
        <f t="shared" si="14"/>
        <v>20</v>
      </c>
      <c r="L35" s="24">
        <f t="shared" si="14"/>
        <v>-4</v>
      </c>
      <c r="M35" s="24">
        <f t="shared" si="14"/>
        <v>1</v>
      </c>
      <c r="N35" s="24">
        <f t="shared" si="14"/>
        <v>-9</v>
      </c>
      <c r="O35" s="24">
        <f t="shared" si="14"/>
        <v>-30</v>
      </c>
      <c r="P35" s="24">
        <f t="shared" si="14"/>
        <v>-43</v>
      </c>
      <c r="Q35" s="24">
        <f t="shared" si="14"/>
        <v>-60</v>
      </c>
      <c r="R35" s="24">
        <f t="shared" si="14"/>
        <v>-110</v>
      </c>
      <c r="S35" s="24">
        <f t="shared" si="14"/>
        <v>-94</v>
      </c>
      <c r="T35" s="24">
        <f t="shared" si="14"/>
        <v>-89</v>
      </c>
      <c r="U35" s="24">
        <f t="shared" si="14"/>
        <v>-79</v>
      </c>
      <c r="V35" s="24">
        <f t="shared" si="14"/>
        <v>-68</v>
      </c>
      <c r="W35" s="24">
        <f t="shared" si="14"/>
        <v>-62</v>
      </c>
      <c r="X35" s="24">
        <f t="shared" si="14"/>
        <v>-43</v>
      </c>
      <c r="Y35" s="24">
        <f t="shared" si="14"/>
        <v>-24</v>
      </c>
      <c r="Z35" s="24">
        <f t="shared" si="14"/>
        <v>-36</v>
      </c>
      <c r="AA35" s="24">
        <f t="shared" si="14"/>
        <v>-46</v>
      </c>
      <c r="AB35" s="24">
        <f t="shared" si="14"/>
        <v>-51</v>
      </c>
      <c r="AC35" s="24">
        <f t="shared" si="14"/>
        <v>-58</v>
      </c>
      <c r="AD35" s="24">
        <f t="shared" si="14"/>
        <v>-51</v>
      </c>
      <c r="AE35" s="24">
        <f t="shared" si="14"/>
        <v>-59</v>
      </c>
      <c r="AF35" s="24">
        <f t="shared" si="14"/>
        <v>-42</v>
      </c>
      <c r="AG35" s="24">
        <f t="shared" si="14"/>
        <v>-24</v>
      </c>
      <c r="AH35" s="24">
        <f t="shared" si="14"/>
        <v>-13</v>
      </c>
      <c r="AI35" s="24">
        <f t="shared" si="14"/>
        <v>-6</v>
      </c>
      <c r="AJ35" s="24">
        <f t="shared" si="14"/>
        <v>6</v>
      </c>
      <c r="AK35" s="24"/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0.75757575757575757</v>
      </c>
      <c r="H36" s="124">
        <f t="shared" ref="H36:AJ36" si="15">IFERROR(H21/H22,0)</f>
        <v>0.83410138248847931</v>
      </c>
      <c r="I36" s="124">
        <f t="shared" si="15"/>
        <v>0.88235294117647056</v>
      </c>
      <c r="J36" s="124">
        <f t="shared" si="15"/>
        <v>0.97282608695652173</v>
      </c>
      <c r="K36" s="124">
        <f t="shared" si="15"/>
        <v>1.1129943502824859</v>
      </c>
      <c r="L36" s="124">
        <f t="shared" si="15"/>
        <v>0.97837837837837838</v>
      </c>
      <c r="M36" s="124">
        <f t="shared" si="15"/>
        <v>1.0056497175141244</v>
      </c>
      <c r="N36" s="124">
        <f t="shared" si="15"/>
        <v>0.94857142857142862</v>
      </c>
      <c r="O36" s="124">
        <f t="shared" si="15"/>
        <v>0.83425414364640882</v>
      </c>
      <c r="P36" s="124">
        <f t="shared" si="15"/>
        <v>0.76111111111111107</v>
      </c>
      <c r="Q36" s="124">
        <f t="shared" si="15"/>
        <v>0.66480446927374304</v>
      </c>
      <c r="R36" s="124">
        <f t="shared" si="15"/>
        <v>0.44162436548223349</v>
      </c>
      <c r="S36" s="124">
        <f t="shared" si="15"/>
        <v>0.48066298342541436</v>
      </c>
      <c r="T36" s="124">
        <f t="shared" si="15"/>
        <v>0.5</v>
      </c>
      <c r="U36" s="124">
        <f t="shared" si="15"/>
        <v>0.52409638554216864</v>
      </c>
      <c r="V36" s="124">
        <f t="shared" si="15"/>
        <v>0.54966887417218546</v>
      </c>
      <c r="W36" s="124">
        <f t="shared" si="15"/>
        <v>0.54744525547445255</v>
      </c>
      <c r="X36" s="124">
        <f t="shared" si="15"/>
        <v>0.6386554621848739</v>
      </c>
      <c r="Y36" s="124">
        <f t="shared" si="15"/>
        <v>0.72413793103448276</v>
      </c>
      <c r="Z36" s="124">
        <f t="shared" si="15"/>
        <v>0.58620689655172409</v>
      </c>
      <c r="AA36" s="124">
        <f t="shared" si="15"/>
        <v>0.48314606741573035</v>
      </c>
      <c r="AB36" s="124">
        <f t="shared" si="15"/>
        <v>0.41379310344827586</v>
      </c>
      <c r="AC36" s="124">
        <f t="shared" si="15"/>
        <v>0.30120481927710846</v>
      </c>
      <c r="AD36" s="124">
        <f t="shared" si="15"/>
        <v>0.32</v>
      </c>
      <c r="AE36" s="124">
        <f t="shared" si="15"/>
        <v>0.22368421052631579</v>
      </c>
      <c r="AF36" s="124">
        <f t="shared" si="15"/>
        <v>0.33333333333333331</v>
      </c>
      <c r="AG36" s="124">
        <f t="shared" si="15"/>
        <v>0.52941176470588236</v>
      </c>
      <c r="AH36" s="124">
        <f t="shared" si="15"/>
        <v>0.69767441860465118</v>
      </c>
      <c r="AI36" s="124">
        <f t="shared" si="15"/>
        <v>0.83333333333333337</v>
      </c>
      <c r="AJ36" s="124">
        <f t="shared" si="15"/>
        <v>1.24</v>
      </c>
      <c r="AK36" s="24"/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0.22857142857142856</v>
      </c>
      <c r="H37" s="22">
        <f t="shared" ref="H37:AJ37" si="16">IFERROR(H24/H20,0)</f>
        <v>0.24861878453038674</v>
      </c>
      <c r="I37" s="22">
        <f t="shared" si="16"/>
        <v>0.2388888888888889</v>
      </c>
      <c r="J37" s="22">
        <f t="shared" si="16"/>
        <v>0.26256983240223464</v>
      </c>
      <c r="K37" s="22">
        <f t="shared" si="16"/>
        <v>0.25380710659898476</v>
      </c>
      <c r="L37" s="22">
        <f t="shared" si="16"/>
        <v>0.27071823204419887</v>
      </c>
      <c r="M37" s="22">
        <f t="shared" si="16"/>
        <v>0.2752808988764045</v>
      </c>
      <c r="N37" s="22">
        <f t="shared" si="16"/>
        <v>0.27710843373493976</v>
      </c>
      <c r="O37" s="22">
        <f t="shared" si="16"/>
        <v>0.25165562913907286</v>
      </c>
      <c r="P37" s="22">
        <f t="shared" si="16"/>
        <v>0.26277372262773724</v>
      </c>
      <c r="Q37" s="22">
        <f t="shared" si="16"/>
        <v>0.26890756302521007</v>
      </c>
      <c r="R37" s="22">
        <f t="shared" si="16"/>
        <v>0.25287356321839083</v>
      </c>
      <c r="S37" s="22">
        <f t="shared" si="16"/>
        <v>0.26436781609195403</v>
      </c>
      <c r="T37" s="22">
        <f t="shared" si="16"/>
        <v>0.24719101123595505</v>
      </c>
      <c r="U37" s="22">
        <f t="shared" si="16"/>
        <v>0.21839080459770116</v>
      </c>
      <c r="V37" s="22">
        <f t="shared" si="16"/>
        <v>0.19277108433734941</v>
      </c>
      <c r="W37" s="22">
        <f t="shared" si="16"/>
        <v>0.18666666666666668</v>
      </c>
      <c r="X37" s="22">
        <f t="shared" si="16"/>
        <v>0.15789473684210525</v>
      </c>
      <c r="Y37" s="22">
        <f t="shared" si="16"/>
        <v>0.22222222222222221</v>
      </c>
      <c r="Z37" s="22">
        <f t="shared" si="16"/>
        <v>0.19607843137254902</v>
      </c>
      <c r="AA37" s="22">
        <f t="shared" si="16"/>
        <v>0.20930232558139536</v>
      </c>
      <c r="AB37" s="22">
        <f t="shared" si="16"/>
        <v>0.25</v>
      </c>
      <c r="AC37" s="22">
        <f t="shared" si="16"/>
        <v>0.28000000000000003</v>
      </c>
      <c r="AD37" s="22">
        <f t="shared" si="16"/>
        <v>0.25</v>
      </c>
      <c r="AE37" s="22">
        <f t="shared" si="16"/>
        <v>0.41176470588235292</v>
      </c>
      <c r="AF37" s="22">
        <f t="shared" si="16"/>
        <v>0.33333333333333331</v>
      </c>
      <c r="AG37" s="22">
        <f t="shared" si="16"/>
        <v>0.33333333333333331</v>
      </c>
      <c r="AH37" s="22">
        <f t="shared" si="16"/>
        <v>0.43333333333333335</v>
      </c>
      <c r="AI37" s="22">
        <f t="shared" si="16"/>
        <v>0.46666666666666667</v>
      </c>
      <c r="AJ37" s="22">
        <f t="shared" si="16"/>
        <v>0.45161290322580644</v>
      </c>
      <c r="AK37" s="22"/>
      <c r="AM37" s="37">
        <v>0.5</v>
      </c>
      <c r="AN37" s="37">
        <v>0.5</v>
      </c>
    </row>
    <row r="38" spans="2:40" ht="59.25" customHeight="1">
      <c r="B38" s="68" t="s">
        <v>104</v>
      </c>
      <c r="C38" s="111"/>
      <c r="D38" s="17" t="s">
        <v>103</v>
      </c>
      <c r="E38" s="2" t="s">
        <v>17</v>
      </c>
      <c r="F38" s="1"/>
      <c r="G38" s="110">
        <f>IFERROR(G24*100000/1601711,0)</f>
        <v>2.4973294183532486</v>
      </c>
      <c r="H38" s="110">
        <f t="shared" ref="H38:AJ38" si="17">IFERROR(H24*100000/1601711,0)</f>
        <v>2.8094955956474044</v>
      </c>
      <c r="I38" s="110">
        <f t="shared" si="17"/>
        <v>2.6846291247297422</v>
      </c>
      <c r="J38" s="110">
        <f t="shared" si="17"/>
        <v>2.9343620665650669</v>
      </c>
      <c r="K38" s="110">
        <f t="shared" si="17"/>
        <v>3.1216617729415606</v>
      </c>
      <c r="L38" s="110">
        <f t="shared" si="17"/>
        <v>3.0592285374827295</v>
      </c>
      <c r="M38" s="110">
        <f t="shared" si="17"/>
        <v>3.0592285374827295</v>
      </c>
      <c r="N38" s="110">
        <f t="shared" si="17"/>
        <v>2.8719288311062359</v>
      </c>
      <c r="O38" s="110">
        <f t="shared" si="17"/>
        <v>2.3724629474355861</v>
      </c>
      <c r="P38" s="110">
        <f t="shared" si="17"/>
        <v>2.2475964765179235</v>
      </c>
      <c r="Q38" s="110">
        <f t="shared" si="17"/>
        <v>1.9978635346825988</v>
      </c>
      <c r="R38" s="110">
        <f t="shared" si="17"/>
        <v>1.3735311800942867</v>
      </c>
      <c r="S38" s="110">
        <f t="shared" si="17"/>
        <v>1.4359644155531179</v>
      </c>
      <c r="T38" s="110">
        <f t="shared" si="17"/>
        <v>1.3735311800942867</v>
      </c>
      <c r="U38" s="110">
        <f t="shared" si="17"/>
        <v>1.186231473717793</v>
      </c>
      <c r="V38" s="110">
        <f t="shared" si="17"/>
        <v>0.9989317673412994</v>
      </c>
      <c r="W38" s="110">
        <f t="shared" si="17"/>
        <v>0.87406529642363695</v>
      </c>
      <c r="X38" s="110">
        <f t="shared" si="17"/>
        <v>0.7491988255059745</v>
      </c>
      <c r="Y38" s="110">
        <f t="shared" si="17"/>
        <v>0.87406529642363695</v>
      </c>
      <c r="Z38" s="110">
        <f t="shared" si="17"/>
        <v>0.62433235458831216</v>
      </c>
      <c r="AA38" s="110">
        <f t="shared" si="17"/>
        <v>0.56189911912948087</v>
      </c>
      <c r="AB38" s="110">
        <f t="shared" si="17"/>
        <v>0.56189911912948087</v>
      </c>
      <c r="AC38" s="110">
        <f t="shared" si="17"/>
        <v>0.43703264821181848</v>
      </c>
      <c r="AD38" s="110">
        <f t="shared" si="17"/>
        <v>0.37459941275298725</v>
      </c>
      <c r="AE38" s="110">
        <f t="shared" si="17"/>
        <v>0.43703264821181848</v>
      </c>
      <c r="AF38" s="110">
        <f t="shared" si="17"/>
        <v>0.43703264821181848</v>
      </c>
      <c r="AG38" s="110">
        <f t="shared" si="17"/>
        <v>0.56189911912948087</v>
      </c>
      <c r="AH38" s="110">
        <f t="shared" si="17"/>
        <v>0.81163206096480578</v>
      </c>
      <c r="AI38" s="110">
        <f t="shared" si="17"/>
        <v>0.87406529642363695</v>
      </c>
      <c r="AJ38" s="110">
        <f t="shared" si="17"/>
        <v>0.87406529642363695</v>
      </c>
      <c r="AK38" s="110"/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0.58267716535433067</v>
      </c>
      <c r="H39" s="22">
        <f>IFERROR(H12/H14,0)</f>
        <v>0.55859375</v>
      </c>
      <c r="I39" s="22">
        <f t="shared" ref="I39:AK39" si="18">IFERROR(I12/I14,0)</f>
        <v>0.54863813229571989</v>
      </c>
      <c r="J39" s="22">
        <f t="shared" si="18"/>
        <v>0.52208835341365467</v>
      </c>
      <c r="K39" s="22">
        <f t="shared" si="18"/>
        <v>0.5567765567765568</v>
      </c>
      <c r="L39" s="22">
        <f t="shared" si="18"/>
        <v>0.59479553903345728</v>
      </c>
      <c r="M39" s="22">
        <f t="shared" si="18"/>
        <v>0.59583333333333333</v>
      </c>
      <c r="N39" s="22">
        <f t="shared" si="18"/>
        <v>0.61739130434782608</v>
      </c>
      <c r="O39" s="22">
        <f t="shared" si="18"/>
        <v>0.65315315315315314</v>
      </c>
      <c r="P39" s="22">
        <f t="shared" si="18"/>
        <v>0.69417475728155342</v>
      </c>
      <c r="Q39" s="22">
        <f t="shared" si="18"/>
        <v>0.71052631578947367</v>
      </c>
      <c r="R39" s="22">
        <f t="shared" si="18"/>
        <v>0.68715083798882681</v>
      </c>
      <c r="S39" s="22">
        <f t="shared" si="18"/>
        <v>0.65405405405405403</v>
      </c>
      <c r="T39" s="22">
        <f t="shared" si="18"/>
        <v>0.64912280701754388</v>
      </c>
      <c r="U39" s="22">
        <f t="shared" si="18"/>
        <v>0.62962962962962965</v>
      </c>
      <c r="V39" s="22">
        <f t="shared" si="18"/>
        <v>0.59210526315789469</v>
      </c>
      <c r="W39" s="22">
        <f t="shared" si="18"/>
        <v>0.59259259259259256</v>
      </c>
      <c r="X39" s="22">
        <f t="shared" si="18"/>
        <v>0.56692913385826771</v>
      </c>
      <c r="Y39" s="22">
        <f t="shared" si="18"/>
        <v>0.5847457627118644</v>
      </c>
      <c r="Z39" s="22">
        <f t="shared" si="18"/>
        <v>0.60683760683760679</v>
      </c>
      <c r="AA39" s="22">
        <f t="shared" si="18"/>
        <v>0.651685393258427</v>
      </c>
      <c r="AB39" s="22">
        <f t="shared" si="18"/>
        <v>0.69620253164556967</v>
      </c>
      <c r="AC39" s="22">
        <f t="shared" si="18"/>
        <v>0.74647887323943662</v>
      </c>
      <c r="AD39" s="22">
        <f t="shared" si="18"/>
        <v>0.81355932203389836</v>
      </c>
      <c r="AE39" s="22">
        <f t="shared" si="18"/>
        <v>0.78723404255319152</v>
      </c>
      <c r="AF39" s="22">
        <f t="shared" si="18"/>
        <v>0.76595744680851063</v>
      </c>
      <c r="AG39" s="22">
        <f t="shared" si="18"/>
        <v>0.81481481481481477</v>
      </c>
      <c r="AH39" s="22">
        <f t="shared" si="18"/>
        <v>0.83018867924528306</v>
      </c>
      <c r="AI39" s="22">
        <f t="shared" si="18"/>
        <v>0.84</v>
      </c>
      <c r="AJ39" s="22">
        <f t="shared" si="18"/>
        <v>0.77777777777777779</v>
      </c>
      <c r="AK39" s="22">
        <f t="shared" si="18"/>
        <v>0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J40" si="19">IF(G35=0,"同数",IF(G35&gt;0,"増加","減少"))</f>
        <v>減少</v>
      </c>
      <c r="H40" s="102" t="str">
        <f t="shared" si="19"/>
        <v>減少</v>
      </c>
      <c r="I40" s="102" t="str">
        <f t="shared" si="19"/>
        <v>減少</v>
      </c>
      <c r="J40" s="102" t="str">
        <f t="shared" si="19"/>
        <v>減少</v>
      </c>
      <c r="K40" s="102" t="str">
        <f t="shared" si="19"/>
        <v>増加</v>
      </c>
      <c r="L40" s="102" t="str">
        <f t="shared" si="19"/>
        <v>減少</v>
      </c>
      <c r="M40" s="102" t="str">
        <f t="shared" si="19"/>
        <v>増加</v>
      </c>
      <c r="N40" s="102" t="str">
        <f t="shared" si="19"/>
        <v>減少</v>
      </c>
      <c r="O40" s="102" t="str">
        <f t="shared" si="19"/>
        <v>減少</v>
      </c>
      <c r="P40" s="102" t="str">
        <f t="shared" si="19"/>
        <v>減少</v>
      </c>
      <c r="Q40" s="102" t="str">
        <f t="shared" si="19"/>
        <v>減少</v>
      </c>
      <c r="R40" s="102" t="str">
        <f t="shared" si="19"/>
        <v>減少</v>
      </c>
      <c r="S40" s="102" t="str">
        <f t="shared" si="19"/>
        <v>減少</v>
      </c>
      <c r="T40" s="102" t="str">
        <f t="shared" si="19"/>
        <v>減少</v>
      </c>
      <c r="U40" s="102" t="str">
        <f t="shared" si="19"/>
        <v>減少</v>
      </c>
      <c r="V40" s="102" t="str">
        <f t="shared" si="19"/>
        <v>減少</v>
      </c>
      <c r="W40" s="102" t="str">
        <f t="shared" si="19"/>
        <v>減少</v>
      </c>
      <c r="X40" s="102" t="str">
        <f t="shared" si="19"/>
        <v>減少</v>
      </c>
      <c r="Y40" s="102" t="str">
        <f t="shared" si="19"/>
        <v>減少</v>
      </c>
      <c r="Z40" s="102" t="str">
        <f t="shared" si="19"/>
        <v>減少</v>
      </c>
      <c r="AA40" s="102" t="str">
        <f t="shared" si="19"/>
        <v>減少</v>
      </c>
      <c r="AB40" s="102" t="str">
        <f t="shared" si="19"/>
        <v>減少</v>
      </c>
      <c r="AC40" s="102" t="str">
        <f t="shared" si="19"/>
        <v>減少</v>
      </c>
      <c r="AD40" s="102" t="str">
        <f t="shared" si="19"/>
        <v>減少</v>
      </c>
      <c r="AE40" s="102" t="str">
        <f t="shared" si="19"/>
        <v>減少</v>
      </c>
      <c r="AF40" s="102" t="str">
        <f t="shared" si="19"/>
        <v>減少</v>
      </c>
      <c r="AG40" s="102" t="str">
        <f t="shared" si="19"/>
        <v>減少</v>
      </c>
      <c r="AH40" s="102" t="str">
        <f t="shared" si="19"/>
        <v>減少</v>
      </c>
      <c r="AI40" s="102" t="str">
        <f t="shared" si="19"/>
        <v>減少</v>
      </c>
      <c r="AJ40" s="102" t="str">
        <f t="shared" si="19"/>
        <v>増加</v>
      </c>
      <c r="AK40" s="24"/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7:AK37">
    <cfRule type="cellIs" dxfId="695" priority="22" operator="greaterThanOrEqual">
      <formula>0.5</formula>
    </cfRule>
  </conditionalFormatting>
  <conditionalFormatting sqref="G34:AK34">
    <cfRule type="cellIs" dxfId="694" priority="20" operator="greaterThanOrEqual">
      <formula>25</formula>
    </cfRule>
    <cfRule type="cellIs" dxfId="693" priority="21" operator="greaterThanOrEqual">
      <formula>15</formula>
    </cfRule>
  </conditionalFormatting>
  <conditionalFormatting sqref="G31:H31">
    <cfRule type="cellIs" dxfId="692" priority="16" operator="greaterThanOrEqual">
      <formula>0.25</formula>
    </cfRule>
  </conditionalFormatting>
  <conditionalFormatting sqref="G30:AK30">
    <cfRule type="cellIs" dxfId="691" priority="14" operator="greaterThanOrEqual">
      <formula>0.5</formula>
    </cfRule>
    <cfRule type="cellIs" dxfId="690" priority="15" operator="greaterThanOrEqual">
      <formula>0.2</formula>
    </cfRule>
  </conditionalFormatting>
  <conditionalFormatting sqref="G29:H29">
    <cfRule type="cellIs" dxfId="689" priority="13" operator="greaterThanOrEqual">
      <formula>0.25</formula>
    </cfRule>
  </conditionalFormatting>
  <conditionalFormatting sqref="G28:AK28">
    <cfRule type="cellIs" dxfId="688" priority="11" operator="greaterThanOrEqual">
      <formula>0.5</formula>
    </cfRule>
    <cfRule type="cellIs" dxfId="687" priority="12" operator="greaterThanOrEqual">
      <formula>0.2</formula>
    </cfRule>
  </conditionalFormatting>
  <conditionalFormatting sqref="G38:AK38">
    <cfRule type="cellIs" dxfId="686" priority="9" operator="greaterThanOrEqual">
      <formula>7.5</formula>
    </cfRule>
  </conditionalFormatting>
  <conditionalFormatting sqref="G38:AK38">
    <cfRule type="cellIs" dxfId="685" priority="10" operator="greaterThanOrEqual">
      <formula>12.5</formula>
    </cfRule>
  </conditionalFormatting>
  <conditionalFormatting sqref="G36:H36">
    <cfRule type="cellIs" dxfId="684" priority="8" operator="greaterThan">
      <formula>1</formula>
    </cfRule>
  </conditionalFormatting>
  <conditionalFormatting sqref="G35:H35">
    <cfRule type="cellIs" dxfId="683" priority="7" operator="greaterThanOrEqual">
      <formula>1</formula>
    </cfRule>
  </conditionalFormatting>
  <conditionalFormatting sqref="G39:AK39">
    <cfRule type="cellIs" dxfId="682" priority="5" operator="greaterThanOrEqual">
      <formula>7.5</formula>
    </cfRule>
  </conditionalFormatting>
  <conditionalFormatting sqref="G39:AK39">
    <cfRule type="cellIs" dxfId="681" priority="6" operator="greaterThanOrEqual">
      <formula>12.5</formula>
    </cfRule>
  </conditionalFormatting>
  <conditionalFormatting sqref="I33:AK33">
    <cfRule type="cellIs" dxfId="680" priority="4" operator="greaterThanOrEqual">
      <formula>0.1</formula>
    </cfRule>
    <cfRule type="cellIs" dxfId="679" priority="19" operator="greaterThanOrEqual">
      <formula>0.05</formula>
    </cfRule>
  </conditionalFormatting>
  <conditionalFormatting sqref="G32:H32">
    <cfRule type="cellIs" dxfId="678" priority="17" operator="greaterThanOrEqual">
      <formula>25</formula>
    </cfRule>
    <cfRule type="cellIs" dxfId="677" priority="18" operator="greaterThanOrEqual">
      <formula>15</formula>
    </cfRule>
  </conditionalFormatting>
  <conditionalFormatting sqref="I32:AJ32">
    <cfRule type="cellIs" dxfId="676" priority="2" operator="greaterThanOrEqual">
      <formula>30</formula>
    </cfRule>
    <cfRule type="cellIs" dxfId="675" priority="3" operator="greaterThanOrEqual">
      <formula>20</formula>
    </cfRule>
  </conditionalFormatting>
  <conditionalFormatting sqref="G33:H33">
    <cfRule type="cellIs" dxfId="674" priority="1" operator="greaterThanOrEqual">
      <formula>0.1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B4:AN40"/>
  <sheetViews>
    <sheetView view="pageBreakPreview" topLeftCell="B4" zoomScale="80" zoomScaleNormal="100" zoomScaleSheetLayoutView="80" workbookViewId="0">
      <pane xSplit="5" ySplit="4" topLeftCell="Q8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113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44378</v>
      </c>
      <c r="H6" s="26">
        <v>44379</v>
      </c>
      <c r="I6" s="26">
        <v>44380</v>
      </c>
      <c r="J6" s="26">
        <v>44381</v>
      </c>
      <c r="K6" s="26">
        <v>44382</v>
      </c>
      <c r="L6" s="26">
        <v>44383</v>
      </c>
      <c r="M6" s="26">
        <v>44384</v>
      </c>
      <c r="N6" s="26">
        <v>44385</v>
      </c>
      <c r="O6" s="26">
        <v>44386</v>
      </c>
      <c r="P6" s="26">
        <v>44387</v>
      </c>
      <c r="Q6" s="26">
        <v>44388</v>
      </c>
      <c r="R6" s="26">
        <v>44389</v>
      </c>
      <c r="S6" s="26">
        <v>44390</v>
      </c>
      <c r="T6" s="26">
        <v>44391</v>
      </c>
      <c r="U6" s="26">
        <v>44392</v>
      </c>
      <c r="V6" s="26">
        <v>44393</v>
      </c>
      <c r="W6" s="26">
        <v>44394</v>
      </c>
      <c r="X6" s="26">
        <v>44395</v>
      </c>
      <c r="Y6" s="26">
        <v>44396</v>
      </c>
      <c r="Z6" s="26">
        <v>44397</v>
      </c>
      <c r="AA6" s="26">
        <v>44398</v>
      </c>
      <c r="AB6" s="26">
        <v>44399</v>
      </c>
      <c r="AC6" s="26">
        <v>44400</v>
      </c>
      <c r="AD6" s="26">
        <v>44401</v>
      </c>
      <c r="AE6" s="26">
        <v>44402</v>
      </c>
      <c r="AF6" s="26">
        <v>44403</v>
      </c>
      <c r="AG6" s="26">
        <v>44404</v>
      </c>
      <c r="AH6" s="26">
        <v>44405</v>
      </c>
      <c r="AI6" s="26">
        <v>44406</v>
      </c>
      <c r="AJ6" s="26">
        <v>44407</v>
      </c>
      <c r="AK6" s="26">
        <v>44408</v>
      </c>
    </row>
    <row r="7" spans="4:38" ht="30" customHeight="1">
      <c r="D7" s="6"/>
      <c r="E7" s="7"/>
      <c r="F7" s="8"/>
      <c r="G7" s="27" t="s">
        <v>83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  <c r="AK7" s="27" t="s">
        <v>25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421</v>
      </c>
      <c r="H8" s="19">
        <v>421</v>
      </c>
      <c r="I8" s="19">
        <v>421</v>
      </c>
      <c r="J8" s="19">
        <v>421</v>
      </c>
      <c r="K8" s="19">
        <v>421</v>
      </c>
      <c r="L8" s="19">
        <v>421</v>
      </c>
      <c r="M8" s="19">
        <v>421</v>
      </c>
      <c r="N8" s="19">
        <v>421</v>
      </c>
      <c r="O8" s="74">
        <v>425</v>
      </c>
      <c r="P8" s="19">
        <v>425</v>
      </c>
      <c r="Q8" s="19">
        <v>425</v>
      </c>
      <c r="R8" s="19">
        <v>425</v>
      </c>
      <c r="S8" s="19">
        <v>425</v>
      </c>
      <c r="T8" s="19">
        <v>425</v>
      </c>
      <c r="U8" s="19">
        <v>425</v>
      </c>
      <c r="V8" s="19">
        <v>425</v>
      </c>
      <c r="W8" s="19">
        <v>425</v>
      </c>
      <c r="X8" s="19">
        <v>425</v>
      </c>
      <c r="Y8" s="19">
        <v>425</v>
      </c>
      <c r="Z8" s="19">
        <v>425</v>
      </c>
      <c r="AA8" s="19">
        <v>425</v>
      </c>
      <c r="AB8" s="19">
        <v>425</v>
      </c>
      <c r="AC8" s="19">
        <v>425</v>
      </c>
      <c r="AD8" s="19">
        <v>425</v>
      </c>
      <c r="AE8" s="19">
        <v>425</v>
      </c>
      <c r="AF8" s="19">
        <v>425</v>
      </c>
      <c r="AG8" s="19">
        <v>425</v>
      </c>
      <c r="AH8" s="19">
        <v>425</v>
      </c>
      <c r="AI8" s="19">
        <v>425</v>
      </c>
      <c r="AJ8" s="19">
        <v>425</v>
      </c>
      <c r="AK8" s="19">
        <v>425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421</v>
      </c>
      <c r="H9" s="21">
        <v>421</v>
      </c>
      <c r="I9" s="21">
        <v>421</v>
      </c>
      <c r="J9" s="21">
        <v>421</v>
      </c>
      <c r="K9" s="21">
        <v>421</v>
      </c>
      <c r="L9" s="21">
        <v>421</v>
      </c>
      <c r="M9" s="21">
        <v>421</v>
      </c>
      <c r="N9" s="21">
        <v>421</v>
      </c>
      <c r="O9" s="21">
        <v>425</v>
      </c>
      <c r="P9" s="21">
        <v>425</v>
      </c>
      <c r="Q9" s="21">
        <v>425</v>
      </c>
      <c r="R9" s="21">
        <v>425</v>
      </c>
      <c r="S9" s="21">
        <v>425</v>
      </c>
      <c r="T9" s="21">
        <v>425</v>
      </c>
      <c r="U9" s="21">
        <v>425</v>
      </c>
      <c r="V9" s="21">
        <v>425</v>
      </c>
      <c r="W9" s="21">
        <v>425</v>
      </c>
      <c r="X9" s="21">
        <v>425</v>
      </c>
      <c r="Y9" s="21">
        <v>425</v>
      </c>
      <c r="Z9" s="21">
        <v>425</v>
      </c>
      <c r="AA9" s="21">
        <v>425</v>
      </c>
      <c r="AB9" s="21">
        <v>425</v>
      </c>
      <c r="AC9" s="21">
        <v>425</v>
      </c>
      <c r="AD9" s="21">
        <v>425</v>
      </c>
      <c r="AE9" s="21">
        <v>425</v>
      </c>
      <c r="AF9" s="21">
        <v>425</v>
      </c>
      <c r="AG9" s="21">
        <v>425</v>
      </c>
      <c r="AH9" s="21">
        <v>425</v>
      </c>
      <c r="AI9" s="21">
        <v>425</v>
      </c>
      <c r="AJ9" s="21">
        <v>425</v>
      </c>
      <c r="AK9" s="21">
        <v>425</v>
      </c>
    </row>
    <row r="10" spans="4:38" ht="41.25" customHeight="1">
      <c r="D10" s="14" t="s">
        <v>45</v>
      </c>
      <c r="E10" s="2"/>
      <c r="F10" s="1" t="s">
        <v>47</v>
      </c>
      <c r="G10" s="19">
        <v>41</v>
      </c>
      <c r="H10" s="19">
        <v>41</v>
      </c>
      <c r="I10" s="19">
        <v>41</v>
      </c>
      <c r="J10" s="19">
        <v>41</v>
      </c>
      <c r="K10" s="19">
        <v>41</v>
      </c>
      <c r="L10" s="19">
        <v>41</v>
      </c>
      <c r="M10" s="19">
        <v>41</v>
      </c>
      <c r="N10" s="19">
        <v>41</v>
      </c>
      <c r="O10" s="19">
        <v>41</v>
      </c>
      <c r="P10" s="19">
        <v>41</v>
      </c>
      <c r="Q10" s="19">
        <v>41</v>
      </c>
      <c r="R10" s="19">
        <v>41</v>
      </c>
      <c r="S10" s="19">
        <v>41</v>
      </c>
      <c r="T10" s="19">
        <v>41</v>
      </c>
      <c r="U10" s="19">
        <v>41</v>
      </c>
      <c r="V10" s="19">
        <v>41</v>
      </c>
      <c r="W10" s="19">
        <v>41</v>
      </c>
      <c r="X10" s="19">
        <v>41</v>
      </c>
      <c r="Y10" s="19">
        <v>41</v>
      </c>
      <c r="Z10" s="19">
        <v>41</v>
      </c>
      <c r="AA10" s="19">
        <v>41</v>
      </c>
      <c r="AB10" s="19">
        <v>41</v>
      </c>
      <c r="AC10" s="19">
        <v>41</v>
      </c>
      <c r="AD10" s="19">
        <v>41</v>
      </c>
      <c r="AE10" s="19">
        <v>41</v>
      </c>
      <c r="AF10" s="19">
        <v>41</v>
      </c>
      <c r="AG10" s="19">
        <v>41</v>
      </c>
      <c r="AH10" s="19">
        <v>41</v>
      </c>
      <c r="AI10" s="19">
        <v>41</v>
      </c>
      <c r="AJ10" s="19">
        <v>41</v>
      </c>
      <c r="AK10" s="19">
        <v>41</v>
      </c>
    </row>
    <row r="11" spans="4:38" ht="41.25" customHeight="1">
      <c r="D11" s="14" t="s">
        <v>46</v>
      </c>
      <c r="E11" s="2"/>
      <c r="F11" s="1" t="s">
        <v>48</v>
      </c>
      <c r="G11" s="21">
        <v>41</v>
      </c>
      <c r="H11" s="21">
        <v>41</v>
      </c>
      <c r="I11" s="21">
        <v>41</v>
      </c>
      <c r="J11" s="21">
        <v>41</v>
      </c>
      <c r="K11" s="21">
        <v>41</v>
      </c>
      <c r="L11" s="21">
        <v>41</v>
      </c>
      <c r="M11" s="21">
        <v>41</v>
      </c>
      <c r="N11" s="21">
        <v>41</v>
      </c>
      <c r="O11" s="21">
        <v>41</v>
      </c>
      <c r="P11" s="21">
        <v>41</v>
      </c>
      <c r="Q11" s="21">
        <v>41</v>
      </c>
      <c r="R11" s="21">
        <v>41</v>
      </c>
      <c r="S11" s="21">
        <v>41</v>
      </c>
      <c r="T11" s="21">
        <v>41</v>
      </c>
      <c r="U11" s="21">
        <v>41</v>
      </c>
      <c r="V11" s="21">
        <v>41</v>
      </c>
      <c r="W11" s="21">
        <v>41</v>
      </c>
      <c r="X11" s="21">
        <v>41</v>
      </c>
      <c r="Y11" s="21">
        <v>41</v>
      </c>
      <c r="Z11" s="21">
        <v>41</v>
      </c>
      <c r="AA11" s="21">
        <v>41</v>
      </c>
      <c r="AB11" s="21">
        <v>41</v>
      </c>
      <c r="AC11" s="21">
        <v>41</v>
      </c>
      <c r="AD11" s="21">
        <v>41</v>
      </c>
      <c r="AE11" s="21">
        <v>41</v>
      </c>
      <c r="AF11" s="21">
        <v>41</v>
      </c>
      <c r="AG11" s="21">
        <v>41</v>
      </c>
      <c r="AH11" s="21">
        <v>41</v>
      </c>
      <c r="AI11" s="21">
        <v>41</v>
      </c>
      <c r="AJ11" s="21">
        <v>41</v>
      </c>
      <c r="AK11" s="21">
        <v>41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35</v>
      </c>
      <c r="H12" s="21">
        <v>43</v>
      </c>
      <c r="I12" s="21">
        <v>43</v>
      </c>
      <c r="J12" s="21">
        <v>42</v>
      </c>
      <c r="K12" s="21">
        <v>37</v>
      </c>
      <c r="L12" s="21">
        <v>33</v>
      </c>
      <c r="M12" s="21">
        <v>30</v>
      </c>
      <c r="N12" s="21">
        <v>29</v>
      </c>
      <c r="O12" s="21">
        <v>33</v>
      </c>
      <c r="P12" s="21">
        <v>31</v>
      </c>
      <c r="Q12" s="21">
        <v>36</v>
      </c>
      <c r="R12" s="21">
        <v>35</v>
      </c>
      <c r="S12" s="21">
        <v>35</v>
      </c>
      <c r="T12" s="21">
        <v>34</v>
      </c>
      <c r="U12" s="21">
        <v>37</v>
      </c>
      <c r="V12" s="21">
        <v>33</v>
      </c>
      <c r="W12" s="21">
        <v>34</v>
      </c>
      <c r="X12" s="21">
        <v>36</v>
      </c>
      <c r="Y12" s="21">
        <v>34</v>
      </c>
      <c r="Z12" s="21">
        <v>36</v>
      </c>
      <c r="AA12" s="21">
        <v>34</v>
      </c>
      <c r="AB12" s="21">
        <v>41</v>
      </c>
      <c r="AC12" s="21">
        <v>48</v>
      </c>
      <c r="AD12" s="21">
        <v>52</v>
      </c>
      <c r="AE12" s="21">
        <v>69</v>
      </c>
      <c r="AF12" s="21">
        <v>74</v>
      </c>
      <c r="AG12" s="21">
        <v>82</v>
      </c>
      <c r="AH12" s="21">
        <v>90</v>
      </c>
      <c r="AI12" s="21">
        <v>105</v>
      </c>
      <c r="AJ12" s="21">
        <v>113</v>
      </c>
      <c r="AK12" s="21">
        <v>115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2</v>
      </c>
      <c r="H13" s="21">
        <v>2</v>
      </c>
      <c r="I13" s="21">
        <v>2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1</v>
      </c>
      <c r="AC13" s="21">
        <v>1</v>
      </c>
      <c r="AD13" s="21">
        <v>2</v>
      </c>
      <c r="AE13" s="21">
        <v>2</v>
      </c>
      <c r="AF13" s="21">
        <v>2</v>
      </c>
      <c r="AG13" s="21">
        <v>2</v>
      </c>
      <c r="AH13" s="21">
        <v>1</v>
      </c>
      <c r="AI13" s="21">
        <v>0</v>
      </c>
      <c r="AJ13" s="21">
        <v>0</v>
      </c>
      <c r="AK13" s="21">
        <v>0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47</v>
      </c>
      <c r="H14" s="21">
        <v>56</v>
      </c>
      <c r="I14" s="21">
        <v>59</v>
      </c>
      <c r="J14" s="21">
        <v>59</v>
      </c>
      <c r="K14" s="21">
        <v>52</v>
      </c>
      <c r="L14" s="21">
        <v>53</v>
      </c>
      <c r="M14" s="21">
        <v>52</v>
      </c>
      <c r="N14" s="21">
        <v>52</v>
      </c>
      <c r="O14" s="21">
        <v>61</v>
      </c>
      <c r="P14" s="21">
        <v>54</v>
      </c>
      <c r="Q14" s="21">
        <v>53</v>
      </c>
      <c r="R14" s="21">
        <v>48</v>
      </c>
      <c r="S14" s="21">
        <v>45</v>
      </c>
      <c r="T14" s="21">
        <v>49</v>
      </c>
      <c r="U14" s="21">
        <v>52</v>
      </c>
      <c r="V14" s="21">
        <v>55</v>
      </c>
      <c r="W14" s="21">
        <v>54</v>
      </c>
      <c r="X14" s="21">
        <v>53</v>
      </c>
      <c r="Y14" s="21">
        <v>48</v>
      </c>
      <c r="Z14" s="21">
        <v>51</v>
      </c>
      <c r="AA14" s="21">
        <v>51</v>
      </c>
      <c r="AB14" s="21">
        <v>56</v>
      </c>
      <c r="AC14" s="21">
        <v>73</v>
      </c>
      <c r="AD14" s="21">
        <v>76</v>
      </c>
      <c r="AE14" s="21">
        <v>93</v>
      </c>
      <c r="AF14" s="21">
        <v>100</v>
      </c>
      <c r="AG14" s="21">
        <v>111</v>
      </c>
      <c r="AH14" s="21">
        <v>130</v>
      </c>
      <c r="AI14" s="21">
        <v>146</v>
      </c>
      <c r="AJ14" s="21">
        <v>163</v>
      </c>
      <c r="AK14" s="21">
        <v>174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266</v>
      </c>
      <c r="H15" s="21">
        <v>324</v>
      </c>
      <c r="I15" s="21">
        <v>184</v>
      </c>
      <c r="J15" s="21">
        <v>68</v>
      </c>
      <c r="K15" s="21">
        <v>266</v>
      </c>
      <c r="L15" s="21">
        <v>257</v>
      </c>
      <c r="M15" s="21">
        <v>437</v>
      </c>
      <c r="N15" s="21">
        <v>312</v>
      </c>
      <c r="O15" s="21">
        <v>206</v>
      </c>
      <c r="P15" s="21">
        <v>164</v>
      </c>
      <c r="Q15" s="21">
        <v>84</v>
      </c>
      <c r="R15" s="77">
        <v>203</v>
      </c>
      <c r="S15" s="77">
        <v>188</v>
      </c>
      <c r="T15" s="21">
        <v>155</v>
      </c>
      <c r="U15" s="21">
        <v>255</v>
      </c>
      <c r="V15" s="21">
        <v>196</v>
      </c>
      <c r="W15" s="77">
        <v>218</v>
      </c>
      <c r="X15" s="21">
        <v>36</v>
      </c>
      <c r="Y15" s="21">
        <v>211</v>
      </c>
      <c r="Z15" s="21">
        <v>222</v>
      </c>
      <c r="AA15" s="77">
        <v>186</v>
      </c>
      <c r="AB15" s="77">
        <v>228</v>
      </c>
      <c r="AC15" s="77">
        <v>382</v>
      </c>
      <c r="AD15" s="77">
        <v>432</v>
      </c>
      <c r="AE15" s="77">
        <v>490</v>
      </c>
      <c r="AF15" s="77">
        <v>304</v>
      </c>
      <c r="AG15" s="77">
        <v>310</v>
      </c>
      <c r="AH15" s="21">
        <v>826</v>
      </c>
      <c r="AI15" s="21">
        <v>468</v>
      </c>
      <c r="AJ15" s="21">
        <v>440</v>
      </c>
      <c r="AK15" s="21">
        <v>360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G15+SUM('R3-06（入力用）'!AE15:AJ15)</f>
        <v>1384</v>
      </c>
      <c r="H16" s="19">
        <f>SUM(G15:H15)+SUM('R3-06（入力用）'!AF15:AJ15)</f>
        <v>1529</v>
      </c>
      <c r="I16" s="19">
        <f>SUM(G15:I15)+SUM('R3-06（入力用）'!AG15:AJ15)</f>
        <v>1548</v>
      </c>
      <c r="J16" s="19">
        <f>SUM(G15:J15)+SUM('R3-06（入力用）'!AH15:AJ15)</f>
        <v>1483</v>
      </c>
      <c r="K16" s="19">
        <f>SUM(G15:K15)+SUM('R3-06（入力用）'!AI15:AJ15)</f>
        <v>1500</v>
      </c>
      <c r="L16" s="19">
        <f>SUM(G15:L15)+'R3-06（入力用）'!AJ15</f>
        <v>1539</v>
      </c>
      <c r="M16" s="19">
        <f>SUM(G15:M15)</f>
        <v>1802</v>
      </c>
      <c r="N16" s="19">
        <f t="shared" ref="N16:AK16" si="0">SUM(H15:N15)</f>
        <v>1848</v>
      </c>
      <c r="O16" s="19">
        <f t="shared" si="0"/>
        <v>1730</v>
      </c>
      <c r="P16" s="19">
        <f t="shared" si="0"/>
        <v>1710</v>
      </c>
      <c r="Q16" s="19">
        <f t="shared" si="0"/>
        <v>1726</v>
      </c>
      <c r="R16" s="19">
        <f t="shared" si="0"/>
        <v>1663</v>
      </c>
      <c r="S16" s="19">
        <f t="shared" si="0"/>
        <v>1594</v>
      </c>
      <c r="T16" s="19">
        <f t="shared" si="0"/>
        <v>1312</v>
      </c>
      <c r="U16" s="19">
        <f t="shared" si="0"/>
        <v>1255</v>
      </c>
      <c r="V16" s="19">
        <f t="shared" si="0"/>
        <v>1245</v>
      </c>
      <c r="W16" s="19">
        <f t="shared" si="0"/>
        <v>1299</v>
      </c>
      <c r="X16" s="19">
        <f t="shared" si="0"/>
        <v>1251</v>
      </c>
      <c r="Y16" s="19">
        <f t="shared" si="0"/>
        <v>1259</v>
      </c>
      <c r="Z16" s="19">
        <f t="shared" si="0"/>
        <v>1293</v>
      </c>
      <c r="AA16" s="19">
        <f t="shared" si="0"/>
        <v>1324</v>
      </c>
      <c r="AB16" s="19">
        <f t="shared" si="0"/>
        <v>1297</v>
      </c>
      <c r="AC16" s="19">
        <f t="shared" si="0"/>
        <v>1483</v>
      </c>
      <c r="AD16" s="19">
        <f t="shared" si="0"/>
        <v>1697</v>
      </c>
      <c r="AE16" s="19">
        <f t="shared" si="0"/>
        <v>2151</v>
      </c>
      <c r="AF16" s="19">
        <f t="shared" si="0"/>
        <v>2244</v>
      </c>
      <c r="AG16" s="19">
        <f t="shared" si="0"/>
        <v>2332</v>
      </c>
      <c r="AH16" s="19">
        <f t="shared" si="0"/>
        <v>2972</v>
      </c>
      <c r="AI16" s="19">
        <f t="shared" si="0"/>
        <v>3212</v>
      </c>
      <c r="AJ16" s="19">
        <f t="shared" si="0"/>
        <v>3270</v>
      </c>
      <c r="AK16" s="19">
        <f t="shared" si="0"/>
        <v>3198</v>
      </c>
    </row>
    <row r="17" spans="2:40" ht="41.25" customHeight="1">
      <c r="D17" s="14" t="s">
        <v>3</v>
      </c>
      <c r="E17" s="39" t="s">
        <v>16</v>
      </c>
      <c r="F17" s="29"/>
      <c r="G17" s="21">
        <v>10</v>
      </c>
      <c r="H17" s="21">
        <v>4</v>
      </c>
      <c r="I17" s="21">
        <v>5</v>
      </c>
      <c r="J17" s="21">
        <v>2</v>
      </c>
      <c r="K17" s="21">
        <v>1</v>
      </c>
      <c r="L17" s="21">
        <v>10</v>
      </c>
      <c r="M17" s="21">
        <v>6</v>
      </c>
      <c r="N17" s="21">
        <v>9</v>
      </c>
      <c r="O17" s="21">
        <v>5</v>
      </c>
      <c r="P17" s="21">
        <v>5</v>
      </c>
      <c r="Q17" s="21">
        <v>3</v>
      </c>
      <c r="R17" s="21">
        <v>3</v>
      </c>
      <c r="S17" s="21">
        <v>2</v>
      </c>
      <c r="T17" s="21">
        <v>9</v>
      </c>
      <c r="U17" s="21">
        <v>10</v>
      </c>
      <c r="V17" s="21">
        <v>8</v>
      </c>
      <c r="W17" s="77">
        <v>6</v>
      </c>
      <c r="X17" s="21">
        <v>2</v>
      </c>
      <c r="Y17" s="21">
        <v>3</v>
      </c>
      <c r="Z17" s="21">
        <v>4</v>
      </c>
      <c r="AA17" s="21">
        <v>13</v>
      </c>
      <c r="AB17" s="77">
        <v>19</v>
      </c>
      <c r="AC17" s="77">
        <v>8</v>
      </c>
      <c r="AD17" s="77">
        <v>22</v>
      </c>
      <c r="AE17" s="21">
        <v>11</v>
      </c>
      <c r="AF17" s="21">
        <v>14</v>
      </c>
      <c r="AG17" s="21">
        <v>25</v>
      </c>
      <c r="AH17" s="21">
        <v>24</v>
      </c>
      <c r="AI17" s="21">
        <v>22</v>
      </c>
      <c r="AJ17" s="21">
        <v>22</v>
      </c>
      <c r="AK17" s="21">
        <v>29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G17+SUM('R3-06（入力用）'!AE17:AJ17)</f>
        <v>39</v>
      </c>
      <c r="H18" s="19">
        <f>SUM(G17:H17)+SUM('R3-06（入力用）'!AF17:AJ17)</f>
        <v>37</v>
      </c>
      <c r="I18" s="19">
        <f>SUM(G17:I17)+SUM('R3-06（入力用）'!AG17:AJ17)</f>
        <v>33</v>
      </c>
      <c r="J18" s="19">
        <f>SUM(G17:J17)+SUM('R3-06（入力用）'!AH17:AJ17)</f>
        <v>32</v>
      </c>
      <c r="K18" s="19">
        <f>SUM(G17:K17)+SUM('R3-06（入力用）'!AI17:AJ17)</f>
        <v>30</v>
      </c>
      <c r="L18" s="19">
        <f>SUM(G17:L17)+'R3-06（入力用）'!AJ17</f>
        <v>35</v>
      </c>
      <c r="M18" s="19">
        <f>SUM(G17:M17)</f>
        <v>38</v>
      </c>
      <c r="N18" s="19">
        <f t="shared" ref="N18:AK18" si="1">SUM(H17:N17)</f>
        <v>37</v>
      </c>
      <c r="O18" s="19">
        <f t="shared" si="1"/>
        <v>38</v>
      </c>
      <c r="P18" s="19">
        <f t="shared" si="1"/>
        <v>38</v>
      </c>
      <c r="Q18" s="19">
        <f t="shared" si="1"/>
        <v>39</v>
      </c>
      <c r="R18" s="19">
        <f t="shared" si="1"/>
        <v>41</v>
      </c>
      <c r="S18" s="19">
        <f t="shared" si="1"/>
        <v>33</v>
      </c>
      <c r="T18" s="19">
        <f t="shared" si="1"/>
        <v>36</v>
      </c>
      <c r="U18" s="19">
        <f t="shared" si="1"/>
        <v>37</v>
      </c>
      <c r="V18" s="19">
        <f t="shared" si="1"/>
        <v>40</v>
      </c>
      <c r="W18" s="19">
        <f t="shared" si="1"/>
        <v>41</v>
      </c>
      <c r="X18" s="19">
        <f t="shared" si="1"/>
        <v>40</v>
      </c>
      <c r="Y18" s="19">
        <f t="shared" si="1"/>
        <v>40</v>
      </c>
      <c r="Z18" s="19">
        <f t="shared" si="1"/>
        <v>42</v>
      </c>
      <c r="AA18" s="19">
        <f t="shared" si="1"/>
        <v>46</v>
      </c>
      <c r="AB18" s="19">
        <f t="shared" si="1"/>
        <v>55</v>
      </c>
      <c r="AC18" s="19">
        <f t="shared" si="1"/>
        <v>55</v>
      </c>
      <c r="AD18" s="19">
        <f t="shared" si="1"/>
        <v>71</v>
      </c>
      <c r="AE18" s="19">
        <f t="shared" si="1"/>
        <v>80</v>
      </c>
      <c r="AF18" s="19">
        <f t="shared" si="1"/>
        <v>91</v>
      </c>
      <c r="AG18" s="19">
        <f t="shared" si="1"/>
        <v>112</v>
      </c>
      <c r="AH18" s="19">
        <f t="shared" si="1"/>
        <v>123</v>
      </c>
      <c r="AI18" s="19">
        <f t="shared" si="1"/>
        <v>126</v>
      </c>
      <c r="AJ18" s="19">
        <f t="shared" si="1"/>
        <v>140</v>
      </c>
      <c r="AK18" s="19">
        <f t="shared" si="1"/>
        <v>147</v>
      </c>
    </row>
    <row r="19" spans="2:40" ht="41.25" customHeight="1">
      <c r="D19" s="15" t="s">
        <v>4</v>
      </c>
      <c r="E19" s="39" t="s">
        <v>16</v>
      </c>
      <c r="F19" s="29"/>
      <c r="G19" s="21">
        <v>4</v>
      </c>
      <c r="H19" s="21">
        <v>11</v>
      </c>
      <c r="I19" s="21">
        <v>6</v>
      </c>
      <c r="J19" s="21">
        <v>3</v>
      </c>
      <c r="K19" s="21">
        <v>1</v>
      </c>
      <c r="L19" s="21">
        <v>7</v>
      </c>
      <c r="M19" s="21">
        <v>6</v>
      </c>
      <c r="N19" s="21">
        <v>4</v>
      </c>
      <c r="O19" s="21">
        <v>11</v>
      </c>
      <c r="P19" s="21">
        <v>4</v>
      </c>
      <c r="Q19" s="21">
        <v>5</v>
      </c>
      <c r="R19" s="21">
        <v>4</v>
      </c>
      <c r="S19" s="21">
        <v>2</v>
      </c>
      <c r="T19" s="21">
        <v>5</v>
      </c>
      <c r="U19" s="21">
        <v>6</v>
      </c>
      <c r="V19" s="21">
        <v>10</v>
      </c>
      <c r="W19" s="21">
        <v>7</v>
      </c>
      <c r="X19" s="21">
        <v>6</v>
      </c>
      <c r="Y19" s="21">
        <v>2</v>
      </c>
      <c r="Z19" s="21">
        <v>6</v>
      </c>
      <c r="AA19" s="21">
        <v>5</v>
      </c>
      <c r="AB19" s="21">
        <v>9</v>
      </c>
      <c r="AC19" s="21">
        <v>19</v>
      </c>
      <c r="AD19" s="21">
        <v>8</v>
      </c>
      <c r="AE19" s="21">
        <v>22</v>
      </c>
      <c r="AF19" s="21">
        <v>13</v>
      </c>
      <c r="AG19" s="21">
        <v>18</v>
      </c>
      <c r="AH19" s="21">
        <v>24</v>
      </c>
      <c r="AI19" s="21">
        <v>22</v>
      </c>
      <c r="AJ19" s="21">
        <v>23</v>
      </c>
      <c r="AK19" s="21">
        <v>21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G19+SUM('R3-06（入力用）'!AE19:AJ19)</f>
        <v>33</v>
      </c>
      <c r="H20" s="20">
        <f>SUM(G19:H19)+SUM('R3-06（入力用）'!AF19:AJ19)</f>
        <v>42</v>
      </c>
      <c r="I20" s="20">
        <f>SUM(G19:I19)+SUM('R3-06（入力用）'!AG19:AJ19)</f>
        <v>42</v>
      </c>
      <c r="J20" s="20">
        <f>SUM(G19:J19)+SUM('R3-06（入力用）'!AH19:AJ19)</f>
        <v>36</v>
      </c>
      <c r="K20" s="20">
        <f>SUM(G19:K19)+SUM('R3-06（入力用）'!AI19:AJ19)</f>
        <v>32</v>
      </c>
      <c r="L20" s="20">
        <f>SUM(G19:L19)+'R3-06（入力用）'!AJ19</f>
        <v>35</v>
      </c>
      <c r="M20" s="20">
        <f>SUM(G19:M19)</f>
        <v>38</v>
      </c>
      <c r="N20" s="20">
        <f t="shared" ref="N20:AK20" si="2">SUM(H19:N19)</f>
        <v>38</v>
      </c>
      <c r="O20" s="20">
        <f t="shared" si="2"/>
        <v>38</v>
      </c>
      <c r="P20" s="20">
        <f t="shared" si="2"/>
        <v>36</v>
      </c>
      <c r="Q20" s="20">
        <f t="shared" si="2"/>
        <v>38</v>
      </c>
      <c r="R20" s="20">
        <f t="shared" si="2"/>
        <v>41</v>
      </c>
      <c r="S20" s="20">
        <f t="shared" si="2"/>
        <v>36</v>
      </c>
      <c r="T20" s="20">
        <f t="shared" si="2"/>
        <v>35</v>
      </c>
      <c r="U20" s="20">
        <f t="shared" si="2"/>
        <v>37</v>
      </c>
      <c r="V20" s="20">
        <f t="shared" si="2"/>
        <v>36</v>
      </c>
      <c r="W20" s="20">
        <f t="shared" si="2"/>
        <v>39</v>
      </c>
      <c r="X20" s="20">
        <f t="shared" si="2"/>
        <v>40</v>
      </c>
      <c r="Y20" s="20">
        <f t="shared" si="2"/>
        <v>38</v>
      </c>
      <c r="Z20" s="20">
        <f t="shared" si="2"/>
        <v>42</v>
      </c>
      <c r="AA20" s="20">
        <f t="shared" si="2"/>
        <v>42</v>
      </c>
      <c r="AB20" s="20">
        <f t="shared" si="2"/>
        <v>45</v>
      </c>
      <c r="AC20" s="20">
        <f t="shared" si="2"/>
        <v>54</v>
      </c>
      <c r="AD20" s="20">
        <f t="shared" si="2"/>
        <v>55</v>
      </c>
      <c r="AE20" s="20">
        <f t="shared" si="2"/>
        <v>71</v>
      </c>
      <c r="AF20" s="20">
        <f t="shared" si="2"/>
        <v>82</v>
      </c>
      <c r="AG20" s="20">
        <f t="shared" si="2"/>
        <v>94</v>
      </c>
      <c r="AH20" s="20">
        <f t="shared" si="2"/>
        <v>113</v>
      </c>
      <c r="AI20" s="20">
        <f t="shared" si="2"/>
        <v>126</v>
      </c>
      <c r="AJ20" s="20">
        <f t="shared" si="2"/>
        <v>130</v>
      </c>
      <c r="AK20" s="20">
        <f t="shared" si="2"/>
        <v>143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33</v>
      </c>
      <c r="H21" s="20">
        <f t="shared" ref="H21:AK21" si="3">H20</f>
        <v>42</v>
      </c>
      <c r="I21" s="20">
        <f t="shared" si="3"/>
        <v>42</v>
      </c>
      <c r="J21" s="20">
        <f t="shared" si="3"/>
        <v>36</v>
      </c>
      <c r="K21" s="20">
        <f t="shared" si="3"/>
        <v>32</v>
      </c>
      <c r="L21" s="20">
        <f t="shared" si="3"/>
        <v>35</v>
      </c>
      <c r="M21" s="20">
        <f t="shared" si="3"/>
        <v>38</v>
      </c>
      <c r="N21" s="20">
        <f t="shared" si="3"/>
        <v>38</v>
      </c>
      <c r="O21" s="20">
        <f t="shared" si="3"/>
        <v>38</v>
      </c>
      <c r="P21" s="20">
        <f t="shared" si="3"/>
        <v>36</v>
      </c>
      <c r="Q21" s="20">
        <f t="shared" si="3"/>
        <v>38</v>
      </c>
      <c r="R21" s="20">
        <f t="shared" si="3"/>
        <v>41</v>
      </c>
      <c r="S21" s="20">
        <f t="shared" si="3"/>
        <v>36</v>
      </c>
      <c r="T21" s="20">
        <f t="shared" si="3"/>
        <v>35</v>
      </c>
      <c r="U21" s="20">
        <f t="shared" si="3"/>
        <v>37</v>
      </c>
      <c r="V21" s="20">
        <f t="shared" si="3"/>
        <v>36</v>
      </c>
      <c r="W21" s="20">
        <f t="shared" si="3"/>
        <v>39</v>
      </c>
      <c r="X21" s="20">
        <f t="shared" si="3"/>
        <v>40</v>
      </c>
      <c r="Y21" s="20">
        <f t="shared" si="3"/>
        <v>38</v>
      </c>
      <c r="Z21" s="20">
        <f t="shared" si="3"/>
        <v>42</v>
      </c>
      <c r="AA21" s="20">
        <f t="shared" si="3"/>
        <v>42</v>
      </c>
      <c r="AB21" s="20">
        <f t="shared" si="3"/>
        <v>45</v>
      </c>
      <c r="AC21" s="20">
        <f t="shared" si="3"/>
        <v>54</v>
      </c>
      <c r="AD21" s="20">
        <f t="shared" si="3"/>
        <v>55</v>
      </c>
      <c r="AE21" s="20">
        <f t="shared" si="3"/>
        <v>71</v>
      </c>
      <c r="AF21" s="20">
        <f t="shared" si="3"/>
        <v>82</v>
      </c>
      <c r="AG21" s="20">
        <f t="shared" si="3"/>
        <v>94</v>
      </c>
      <c r="AH21" s="20">
        <f t="shared" si="3"/>
        <v>113</v>
      </c>
      <c r="AI21" s="20">
        <f t="shared" si="3"/>
        <v>126</v>
      </c>
      <c r="AJ21" s="20">
        <f t="shared" si="3"/>
        <v>130</v>
      </c>
      <c r="AK21" s="20">
        <f t="shared" si="3"/>
        <v>143</v>
      </c>
    </row>
    <row r="22" spans="2:40" ht="41.25" customHeight="1">
      <c r="D22" s="14" t="s">
        <v>6</v>
      </c>
      <c r="E22" s="2"/>
      <c r="F22" s="1" t="s">
        <v>49</v>
      </c>
      <c r="G22" s="20">
        <f>'R3-06（入力用）'!AD20</f>
        <v>24</v>
      </c>
      <c r="H22" s="20">
        <f>'R3-06（入力用）'!AE20</f>
        <v>17</v>
      </c>
      <c r="I22" s="20">
        <f>'R3-06（入力用）'!AF20</f>
        <v>21</v>
      </c>
      <c r="J22" s="20">
        <f>'R3-06（入力用）'!AG20</f>
        <v>27</v>
      </c>
      <c r="K22" s="20">
        <f>'R3-06（入力用）'!AH20</f>
        <v>30</v>
      </c>
      <c r="L22" s="20">
        <f>'R3-06（入力用）'!AI20</f>
        <v>30</v>
      </c>
      <c r="M22" s="20">
        <f>'R3-06（入力用）'!AJ20</f>
        <v>31</v>
      </c>
      <c r="N22" s="20">
        <f>G21</f>
        <v>33</v>
      </c>
      <c r="O22" s="20">
        <f t="shared" ref="O22:AK22" si="4">H21</f>
        <v>42</v>
      </c>
      <c r="P22" s="20">
        <f t="shared" si="4"/>
        <v>42</v>
      </c>
      <c r="Q22" s="20">
        <f t="shared" si="4"/>
        <v>36</v>
      </c>
      <c r="R22" s="20">
        <f t="shared" si="4"/>
        <v>32</v>
      </c>
      <c r="S22" s="20">
        <f t="shared" si="4"/>
        <v>35</v>
      </c>
      <c r="T22" s="20">
        <f t="shared" si="4"/>
        <v>38</v>
      </c>
      <c r="U22" s="20">
        <f t="shared" si="4"/>
        <v>38</v>
      </c>
      <c r="V22" s="20">
        <f t="shared" si="4"/>
        <v>38</v>
      </c>
      <c r="W22" s="20">
        <f t="shared" si="4"/>
        <v>36</v>
      </c>
      <c r="X22" s="20">
        <f t="shared" si="4"/>
        <v>38</v>
      </c>
      <c r="Y22" s="20">
        <f t="shared" si="4"/>
        <v>41</v>
      </c>
      <c r="Z22" s="20">
        <f t="shared" si="4"/>
        <v>36</v>
      </c>
      <c r="AA22" s="20">
        <f t="shared" si="4"/>
        <v>35</v>
      </c>
      <c r="AB22" s="20">
        <f t="shared" si="4"/>
        <v>37</v>
      </c>
      <c r="AC22" s="20">
        <f t="shared" si="4"/>
        <v>36</v>
      </c>
      <c r="AD22" s="20">
        <f t="shared" si="4"/>
        <v>39</v>
      </c>
      <c r="AE22" s="20">
        <f t="shared" si="4"/>
        <v>40</v>
      </c>
      <c r="AF22" s="20">
        <f t="shared" si="4"/>
        <v>38</v>
      </c>
      <c r="AG22" s="20">
        <f t="shared" si="4"/>
        <v>42</v>
      </c>
      <c r="AH22" s="20">
        <f t="shared" si="4"/>
        <v>42</v>
      </c>
      <c r="AI22" s="20">
        <f t="shared" si="4"/>
        <v>45</v>
      </c>
      <c r="AJ22" s="20">
        <f t="shared" si="4"/>
        <v>54</v>
      </c>
      <c r="AK22" s="20">
        <f t="shared" si="4"/>
        <v>55</v>
      </c>
    </row>
    <row r="23" spans="2:40" ht="41.25" customHeight="1">
      <c r="D23" s="14" t="s">
        <v>7</v>
      </c>
      <c r="E23" s="39" t="s">
        <v>16</v>
      </c>
      <c r="F23" s="29"/>
      <c r="G23" s="21">
        <v>4</v>
      </c>
      <c r="H23" s="21">
        <v>1</v>
      </c>
      <c r="I23" s="21">
        <v>2</v>
      </c>
      <c r="J23" s="21">
        <v>0</v>
      </c>
      <c r="K23" s="21">
        <v>0</v>
      </c>
      <c r="L23" s="21">
        <v>1</v>
      </c>
      <c r="M23" s="21">
        <v>1</v>
      </c>
      <c r="N23" s="21">
        <v>0</v>
      </c>
      <c r="O23" s="21">
        <v>1</v>
      </c>
      <c r="P23" s="21">
        <v>0</v>
      </c>
      <c r="Q23" s="21">
        <v>2</v>
      </c>
      <c r="R23" s="21">
        <v>2</v>
      </c>
      <c r="S23" s="21">
        <v>1</v>
      </c>
      <c r="T23" s="21">
        <v>1</v>
      </c>
      <c r="U23" s="21">
        <v>3</v>
      </c>
      <c r="V23" s="21">
        <v>1</v>
      </c>
      <c r="W23" s="21">
        <v>0</v>
      </c>
      <c r="X23" s="21">
        <v>3</v>
      </c>
      <c r="Y23" s="21">
        <v>0</v>
      </c>
      <c r="Z23" s="21">
        <v>3</v>
      </c>
      <c r="AA23" s="21">
        <v>1</v>
      </c>
      <c r="AB23" s="77">
        <v>4</v>
      </c>
      <c r="AC23" s="21">
        <v>1</v>
      </c>
      <c r="AD23" s="21">
        <v>5</v>
      </c>
      <c r="AE23" s="21">
        <v>6</v>
      </c>
      <c r="AF23" s="21">
        <v>1</v>
      </c>
      <c r="AG23" s="21">
        <v>7</v>
      </c>
      <c r="AH23" s="21">
        <v>9</v>
      </c>
      <c r="AI23" s="21">
        <v>11</v>
      </c>
      <c r="AJ23" s="21">
        <v>7</v>
      </c>
      <c r="AK23" s="21">
        <v>13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G23+SUM('R3-06（入力用）'!AE23:AJ23)</f>
        <v>18</v>
      </c>
      <c r="H24" s="21">
        <f>SUM(G23:H23)+SUM('R3-06（入力用）'!AF23:AJ23)</f>
        <v>17</v>
      </c>
      <c r="I24" s="21">
        <f>SUM(G23:I23)+SUM('R3-06（入力用）'!AG23:AJ23)</f>
        <v>17</v>
      </c>
      <c r="J24" s="21">
        <f>SUM(G23:J23)+SUM('R3-06（入力用）'!AH23:AJ23)</f>
        <v>14</v>
      </c>
      <c r="K24" s="21">
        <f>SUM(G23:K23)+SUM('R3-06（入力用）'!AI23:AJ23)</f>
        <v>10</v>
      </c>
      <c r="L24" s="21">
        <f>SUM(G23:L23)+'R3-06（入力用）'!AJ23</f>
        <v>9</v>
      </c>
      <c r="M24" s="21">
        <f>SUM(G23:M23)</f>
        <v>9</v>
      </c>
      <c r="N24" s="21">
        <f t="shared" ref="N24:AK24" si="5">SUM(H23:N23)</f>
        <v>5</v>
      </c>
      <c r="O24" s="21">
        <f t="shared" si="5"/>
        <v>5</v>
      </c>
      <c r="P24" s="21">
        <f t="shared" si="5"/>
        <v>3</v>
      </c>
      <c r="Q24" s="21">
        <f t="shared" si="5"/>
        <v>5</v>
      </c>
      <c r="R24" s="21">
        <f t="shared" si="5"/>
        <v>7</v>
      </c>
      <c r="S24" s="21">
        <f t="shared" si="5"/>
        <v>7</v>
      </c>
      <c r="T24" s="21">
        <f t="shared" si="5"/>
        <v>7</v>
      </c>
      <c r="U24" s="21">
        <f t="shared" si="5"/>
        <v>10</v>
      </c>
      <c r="V24" s="21">
        <f t="shared" si="5"/>
        <v>10</v>
      </c>
      <c r="W24" s="21">
        <f t="shared" si="5"/>
        <v>10</v>
      </c>
      <c r="X24" s="21">
        <f t="shared" si="5"/>
        <v>11</v>
      </c>
      <c r="Y24" s="21">
        <f t="shared" si="5"/>
        <v>9</v>
      </c>
      <c r="Z24" s="21">
        <f t="shared" si="5"/>
        <v>11</v>
      </c>
      <c r="AA24" s="21">
        <f t="shared" si="5"/>
        <v>11</v>
      </c>
      <c r="AB24" s="21">
        <f t="shared" si="5"/>
        <v>12</v>
      </c>
      <c r="AC24" s="21">
        <f t="shared" si="5"/>
        <v>12</v>
      </c>
      <c r="AD24" s="21">
        <f t="shared" si="5"/>
        <v>17</v>
      </c>
      <c r="AE24" s="21">
        <f t="shared" si="5"/>
        <v>20</v>
      </c>
      <c r="AF24" s="21">
        <f t="shared" si="5"/>
        <v>21</v>
      </c>
      <c r="AG24" s="21">
        <f t="shared" si="5"/>
        <v>25</v>
      </c>
      <c r="AH24" s="21">
        <f t="shared" si="5"/>
        <v>33</v>
      </c>
      <c r="AI24" s="21">
        <f t="shared" si="5"/>
        <v>40</v>
      </c>
      <c r="AJ24" s="21">
        <f t="shared" si="5"/>
        <v>46</v>
      </c>
      <c r="AK24" s="21">
        <f t="shared" si="5"/>
        <v>54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44378</v>
      </c>
      <c r="H26" s="26">
        <f t="shared" ref="H26:AK27" si="6">H6</f>
        <v>44379</v>
      </c>
      <c r="I26" s="26">
        <f t="shared" si="6"/>
        <v>44380</v>
      </c>
      <c r="J26" s="26">
        <f t="shared" si="6"/>
        <v>44381</v>
      </c>
      <c r="K26" s="26">
        <f t="shared" si="6"/>
        <v>44382</v>
      </c>
      <c r="L26" s="26">
        <f t="shared" si="6"/>
        <v>44383</v>
      </c>
      <c r="M26" s="26">
        <f t="shared" si="6"/>
        <v>44384</v>
      </c>
      <c r="N26" s="26">
        <f t="shared" si="6"/>
        <v>44385</v>
      </c>
      <c r="O26" s="26">
        <f t="shared" si="6"/>
        <v>44386</v>
      </c>
      <c r="P26" s="26">
        <f t="shared" si="6"/>
        <v>44387</v>
      </c>
      <c r="Q26" s="26">
        <f t="shared" si="6"/>
        <v>44388</v>
      </c>
      <c r="R26" s="26">
        <f t="shared" si="6"/>
        <v>44389</v>
      </c>
      <c r="S26" s="26">
        <f t="shared" si="6"/>
        <v>44390</v>
      </c>
      <c r="T26" s="26">
        <f t="shared" si="6"/>
        <v>44391</v>
      </c>
      <c r="U26" s="26">
        <f t="shared" si="6"/>
        <v>44392</v>
      </c>
      <c r="V26" s="26">
        <f t="shared" si="6"/>
        <v>44393</v>
      </c>
      <c r="W26" s="26">
        <f t="shared" si="6"/>
        <v>44394</v>
      </c>
      <c r="X26" s="26">
        <f t="shared" si="6"/>
        <v>44395</v>
      </c>
      <c r="Y26" s="26">
        <f t="shared" si="6"/>
        <v>44396</v>
      </c>
      <c r="Z26" s="26">
        <f t="shared" si="6"/>
        <v>44397</v>
      </c>
      <c r="AA26" s="26">
        <f t="shared" si="6"/>
        <v>44398</v>
      </c>
      <c r="AB26" s="26">
        <f t="shared" si="6"/>
        <v>44399</v>
      </c>
      <c r="AC26" s="26">
        <f t="shared" si="6"/>
        <v>44400</v>
      </c>
      <c r="AD26" s="26">
        <f t="shared" si="6"/>
        <v>44401</v>
      </c>
      <c r="AE26" s="26">
        <f t="shared" si="6"/>
        <v>44402</v>
      </c>
      <c r="AF26" s="26">
        <f t="shared" si="6"/>
        <v>44403</v>
      </c>
      <c r="AG26" s="26">
        <f t="shared" si="6"/>
        <v>44404</v>
      </c>
      <c r="AH26" s="26">
        <f t="shared" si="6"/>
        <v>44405</v>
      </c>
      <c r="AI26" s="26">
        <f t="shared" si="6"/>
        <v>44406</v>
      </c>
      <c r="AJ26" s="26">
        <f t="shared" si="6"/>
        <v>44407</v>
      </c>
      <c r="AK26" s="26">
        <f t="shared" si="6"/>
        <v>44408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木</v>
      </c>
      <c r="H27" s="27" t="str">
        <f t="shared" si="6"/>
        <v>金</v>
      </c>
      <c r="I27" s="27" t="str">
        <f t="shared" si="6"/>
        <v>土</v>
      </c>
      <c r="J27" s="27" t="str">
        <f t="shared" si="6"/>
        <v>日</v>
      </c>
      <c r="K27" s="27" t="str">
        <f t="shared" si="6"/>
        <v>月</v>
      </c>
      <c r="L27" s="27" t="str">
        <f t="shared" si="6"/>
        <v>火</v>
      </c>
      <c r="M27" s="27" t="str">
        <f t="shared" si="6"/>
        <v>水</v>
      </c>
      <c r="N27" s="27" t="str">
        <f t="shared" si="6"/>
        <v>木</v>
      </c>
      <c r="O27" s="27" t="str">
        <f t="shared" si="6"/>
        <v>金</v>
      </c>
      <c r="P27" s="27" t="str">
        <f t="shared" si="6"/>
        <v>土</v>
      </c>
      <c r="Q27" s="27" t="str">
        <f t="shared" si="6"/>
        <v>日</v>
      </c>
      <c r="R27" s="27" t="str">
        <f t="shared" si="6"/>
        <v>月</v>
      </c>
      <c r="S27" s="27" t="str">
        <f t="shared" si="6"/>
        <v>火</v>
      </c>
      <c r="T27" s="27" t="str">
        <f t="shared" si="6"/>
        <v>水</v>
      </c>
      <c r="U27" s="27" t="str">
        <f t="shared" si="6"/>
        <v>木</v>
      </c>
      <c r="V27" s="27" t="str">
        <f t="shared" si="6"/>
        <v>金</v>
      </c>
      <c r="W27" s="27" t="str">
        <f t="shared" si="6"/>
        <v>土</v>
      </c>
      <c r="X27" s="27" t="str">
        <f t="shared" si="6"/>
        <v>日</v>
      </c>
      <c r="Y27" s="27" t="str">
        <f t="shared" si="6"/>
        <v>月</v>
      </c>
      <c r="Z27" s="27" t="str">
        <f t="shared" si="6"/>
        <v>火</v>
      </c>
      <c r="AA27" s="27" t="str">
        <f t="shared" si="6"/>
        <v>水</v>
      </c>
      <c r="AB27" s="27" t="str">
        <f t="shared" si="6"/>
        <v>木</v>
      </c>
      <c r="AC27" s="27" t="str">
        <f t="shared" si="6"/>
        <v>金</v>
      </c>
      <c r="AD27" s="27" t="str">
        <f t="shared" si="6"/>
        <v>土</v>
      </c>
      <c r="AE27" s="27" t="str">
        <f t="shared" si="6"/>
        <v>日</v>
      </c>
      <c r="AF27" s="27" t="str">
        <f t="shared" si="6"/>
        <v>月</v>
      </c>
      <c r="AG27" s="27" t="str">
        <f t="shared" si="6"/>
        <v>火</v>
      </c>
      <c r="AH27" s="27" t="str">
        <f t="shared" si="6"/>
        <v>水</v>
      </c>
      <c r="AI27" s="27" t="str">
        <f t="shared" si="6"/>
        <v>木</v>
      </c>
      <c r="AJ27" s="27" t="str">
        <f t="shared" si="6"/>
        <v>金</v>
      </c>
      <c r="AK27" s="27" t="str">
        <f t="shared" si="6"/>
        <v>土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8.3135391923990498E-2</v>
      </c>
      <c r="H28" s="22">
        <f t="shared" ref="H28:AK28" si="7">IFERROR(H12/H8,0)</f>
        <v>0.10213776722090261</v>
      </c>
      <c r="I28" s="22">
        <f t="shared" si="7"/>
        <v>0.10213776722090261</v>
      </c>
      <c r="J28" s="22">
        <f t="shared" si="7"/>
        <v>9.9762470308788598E-2</v>
      </c>
      <c r="K28" s="22">
        <f t="shared" si="7"/>
        <v>8.7885985748218529E-2</v>
      </c>
      <c r="L28" s="22">
        <f t="shared" si="7"/>
        <v>7.8384798099762468E-2</v>
      </c>
      <c r="M28" s="22">
        <f t="shared" si="7"/>
        <v>7.1258907363420429E-2</v>
      </c>
      <c r="N28" s="22">
        <f t="shared" si="7"/>
        <v>6.8883610451306407E-2</v>
      </c>
      <c r="O28" s="22">
        <f t="shared" si="7"/>
        <v>7.7647058823529416E-2</v>
      </c>
      <c r="P28" s="22">
        <f t="shared" si="7"/>
        <v>7.2941176470588232E-2</v>
      </c>
      <c r="Q28" s="22">
        <f t="shared" si="7"/>
        <v>8.4705882352941173E-2</v>
      </c>
      <c r="R28" s="22">
        <f t="shared" si="7"/>
        <v>8.2352941176470587E-2</v>
      </c>
      <c r="S28" s="22">
        <f t="shared" si="7"/>
        <v>8.2352941176470587E-2</v>
      </c>
      <c r="T28" s="22">
        <f t="shared" si="7"/>
        <v>0.08</v>
      </c>
      <c r="U28" s="22">
        <f t="shared" si="7"/>
        <v>8.7058823529411758E-2</v>
      </c>
      <c r="V28" s="22">
        <f t="shared" si="7"/>
        <v>7.7647058823529416E-2</v>
      </c>
      <c r="W28" s="22">
        <f t="shared" si="7"/>
        <v>0.08</v>
      </c>
      <c r="X28" s="22">
        <f t="shared" si="7"/>
        <v>8.4705882352941173E-2</v>
      </c>
      <c r="Y28" s="22">
        <f t="shared" si="7"/>
        <v>0.08</v>
      </c>
      <c r="Z28" s="22">
        <f t="shared" si="7"/>
        <v>8.4705882352941173E-2</v>
      </c>
      <c r="AA28" s="22">
        <f t="shared" si="7"/>
        <v>0.08</v>
      </c>
      <c r="AB28" s="22">
        <f t="shared" si="7"/>
        <v>9.6470588235294114E-2</v>
      </c>
      <c r="AC28" s="22">
        <f t="shared" si="7"/>
        <v>0.11294117647058824</v>
      </c>
      <c r="AD28" s="22">
        <f t="shared" si="7"/>
        <v>0.12235294117647059</v>
      </c>
      <c r="AE28" s="22">
        <f t="shared" si="7"/>
        <v>0.16235294117647059</v>
      </c>
      <c r="AF28" s="22">
        <f t="shared" si="7"/>
        <v>0.17411764705882352</v>
      </c>
      <c r="AG28" s="22">
        <f t="shared" si="7"/>
        <v>0.19294117647058823</v>
      </c>
      <c r="AH28" s="22">
        <f t="shared" si="7"/>
        <v>0.21176470588235294</v>
      </c>
      <c r="AI28" s="22">
        <f t="shared" si="7"/>
        <v>0.24705882352941178</v>
      </c>
      <c r="AJ28" s="22">
        <f t="shared" si="7"/>
        <v>0.26588235294117646</v>
      </c>
      <c r="AK28" s="22">
        <f t="shared" si="7"/>
        <v>0.27058823529411763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8.3135391923990498E-2</v>
      </c>
      <c r="H29" s="22">
        <f t="shared" ref="H29:AK29" si="8">IFERROR(H12/H9,0)</f>
        <v>0.10213776722090261</v>
      </c>
      <c r="I29" s="22">
        <f t="shared" si="8"/>
        <v>0.10213776722090261</v>
      </c>
      <c r="J29" s="22">
        <f t="shared" si="8"/>
        <v>9.9762470308788598E-2</v>
      </c>
      <c r="K29" s="22">
        <f t="shared" si="8"/>
        <v>8.7885985748218529E-2</v>
      </c>
      <c r="L29" s="22">
        <f t="shared" si="8"/>
        <v>7.8384798099762468E-2</v>
      </c>
      <c r="M29" s="22">
        <f t="shared" si="8"/>
        <v>7.1258907363420429E-2</v>
      </c>
      <c r="N29" s="22">
        <f t="shared" si="8"/>
        <v>6.8883610451306407E-2</v>
      </c>
      <c r="O29" s="22">
        <f t="shared" si="8"/>
        <v>7.7647058823529416E-2</v>
      </c>
      <c r="P29" s="22">
        <f t="shared" si="8"/>
        <v>7.2941176470588232E-2</v>
      </c>
      <c r="Q29" s="22">
        <f t="shared" si="8"/>
        <v>8.4705882352941173E-2</v>
      </c>
      <c r="R29" s="22">
        <f t="shared" si="8"/>
        <v>8.2352941176470587E-2</v>
      </c>
      <c r="S29" s="22">
        <f t="shared" si="8"/>
        <v>8.2352941176470587E-2</v>
      </c>
      <c r="T29" s="22">
        <f t="shared" si="8"/>
        <v>0.08</v>
      </c>
      <c r="U29" s="22">
        <f t="shared" si="8"/>
        <v>8.7058823529411758E-2</v>
      </c>
      <c r="V29" s="22">
        <f t="shared" si="8"/>
        <v>7.7647058823529416E-2</v>
      </c>
      <c r="W29" s="22">
        <f t="shared" si="8"/>
        <v>0.08</v>
      </c>
      <c r="X29" s="22">
        <f t="shared" si="8"/>
        <v>8.4705882352941173E-2</v>
      </c>
      <c r="Y29" s="22">
        <f t="shared" si="8"/>
        <v>0.08</v>
      </c>
      <c r="Z29" s="22">
        <f t="shared" si="8"/>
        <v>8.4705882352941173E-2</v>
      </c>
      <c r="AA29" s="22">
        <f t="shared" si="8"/>
        <v>0.08</v>
      </c>
      <c r="AB29" s="22">
        <f t="shared" si="8"/>
        <v>9.6470588235294114E-2</v>
      </c>
      <c r="AC29" s="22">
        <f t="shared" si="8"/>
        <v>0.11294117647058824</v>
      </c>
      <c r="AD29" s="22">
        <f t="shared" si="8"/>
        <v>0.12235294117647059</v>
      </c>
      <c r="AE29" s="22">
        <f t="shared" si="8"/>
        <v>0.16235294117647059</v>
      </c>
      <c r="AF29" s="22">
        <f t="shared" si="8"/>
        <v>0.17411764705882352</v>
      </c>
      <c r="AG29" s="22">
        <f t="shared" si="8"/>
        <v>0.19294117647058823</v>
      </c>
      <c r="AH29" s="22">
        <f t="shared" si="8"/>
        <v>0.21176470588235294</v>
      </c>
      <c r="AI29" s="22">
        <f t="shared" si="8"/>
        <v>0.24705882352941178</v>
      </c>
      <c r="AJ29" s="22">
        <f t="shared" si="8"/>
        <v>0.26588235294117646</v>
      </c>
      <c r="AK29" s="22">
        <f t="shared" si="8"/>
        <v>0.27058823529411763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4.878048780487805E-2</v>
      </c>
      <c r="H30" s="22">
        <f t="shared" ref="H30:AK30" si="9">IFERROR(H13/H10,0)</f>
        <v>4.878048780487805E-2</v>
      </c>
      <c r="I30" s="22">
        <f t="shared" si="9"/>
        <v>4.878048780487805E-2</v>
      </c>
      <c r="J30" s="22">
        <f t="shared" si="9"/>
        <v>2.4390243902439025E-2</v>
      </c>
      <c r="K30" s="22">
        <f t="shared" si="9"/>
        <v>2.4390243902439025E-2</v>
      </c>
      <c r="L30" s="22">
        <f t="shared" si="9"/>
        <v>2.4390243902439025E-2</v>
      </c>
      <c r="M30" s="22">
        <f t="shared" si="9"/>
        <v>2.4390243902439025E-2</v>
      </c>
      <c r="N30" s="22">
        <f t="shared" si="9"/>
        <v>2.4390243902439025E-2</v>
      </c>
      <c r="O30" s="22">
        <f t="shared" si="9"/>
        <v>2.4390243902439025E-2</v>
      </c>
      <c r="P30" s="22">
        <f t="shared" si="9"/>
        <v>2.4390243902439025E-2</v>
      </c>
      <c r="Q30" s="22">
        <f t="shared" si="9"/>
        <v>2.4390243902439025E-2</v>
      </c>
      <c r="R30" s="22">
        <f t="shared" si="9"/>
        <v>2.4390243902439025E-2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2.4390243902439025E-2</v>
      </c>
      <c r="AC30" s="22">
        <f t="shared" si="9"/>
        <v>2.4390243902439025E-2</v>
      </c>
      <c r="AD30" s="22">
        <f t="shared" si="9"/>
        <v>4.878048780487805E-2</v>
      </c>
      <c r="AE30" s="22">
        <f t="shared" si="9"/>
        <v>4.878048780487805E-2</v>
      </c>
      <c r="AF30" s="22">
        <f t="shared" si="9"/>
        <v>4.878048780487805E-2</v>
      </c>
      <c r="AG30" s="22">
        <f t="shared" si="9"/>
        <v>4.878048780487805E-2</v>
      </c>
      <c r="AH30" s="22">
        <f t="shared" si="9"/>
        <v>2.4390243902439025E-2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4.878048780487805E-2</v>
      </c>
      <c r="H31" s="22">
        <f t="shared" ref="H31:AK31" si="10">IFERROR(H13/H11,0)</f>
        <v>4.878048780487805E-2</v>
      </c>
      <c r="I31" s="22">
        <f t="shared" si="10"/>
        <v>4.878048780487805E-2</v>
      </c>
      <c r="J31" s="22">
        <f t="shared" si="10"/>
        <v>2.4390243902439025E-2</v>
      </c>
      <c r="K31" s="22">
        <f t="shared" si="10"/>
        <v>2.4390243902439025E-2</v>
      </c>
      <c r="L31" s="22">
        <f t="shared" si="10"/>
        <v>2.4390243902439025E-2</v>
      </c>
      <c r="M31" s="22">
        <f t="shared" si="10"/>
        <v>2.4390243902439025E-2</v>
      </c>
      <c r="N31" s="22">
        <f t="shared" si="10"/>
        <v>2.4390243902439025E-2</v>
      </c>
      <c r="O31" s="22">
        <f t="shared" si="10"/>
        <v>2.4390243902439025E-2</v>
      </c>
      <c r="P31" s="22">
        <f t="shared" si="10"/>
        <v>2.4390243902439025E-2</v>
      </c>
      <c r="Q31" s="22">
        <f t="shared" si="10"/>
        <v>2.4390243902439025E-2</v>
      </c>
      <c r="R31" s="22">
        <f t="shared" si="10"/>
        <v>2.4390243902439025E-2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2.4390243902439025E-2</v>
      </c>
      <c r="AC31" s="22">
        <f t="shared" si="10"/>
        <v>2.4390243902439025E-2</v>
      </c>
      <c r="AD31" s="22">
        <f t="shared" si="10"/>
        <v>4.878048780487805E-2</v>
      </c>
      <c r="AE31" s="22">
        <f t="shared" si="10"/>
        <v>4.878048780487805E-2</v>
      </c>
      <c r="AF31" s="22">
        <f t="shared" si="10"/>
        <v>4.878048780487805E-2</v>
      </c>
      <c r="AG31" s="22">
        <f t="shared" si="10"/>
        <v>4.878048780487805E-2</v>
      </c>
      <c r="AH31" s="22">
        <f t="shared" si="10"/>
        <v>2.4390243902439025E-2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2.9343620665650669</v>
      </c>
      <c r="H32" s="23">
        <f t="shared" ref="H32:AK32" si="11">IFERROR(H14*100000/1601711,0)</f>
        <v>3.4962611856945478</v>
      </c>
      <c r="I32" s="23">
        <f t="shared" si="11"/>
        <v>3.6835608920710414</v>
      </c>
      <c r="J32" s="23">
        <f t="shared" si="11"/>
        <v>3.6835608920710414</v>
      </c>
      <c r="K32" s="23">
        <f t="shared" si="11"/>
        <v>3.2465282438592231</v>
      </c>
      <c r="L32" s="23">
        <f t="shared" si="11"/>
        <v>3.3089614793180542</v>
      </c>
      <c r="M32" s="23">
        <f t="shared" si="11"/>
        <v>3.2465282438592231</v>
      </c>
      <c r="N32" s="23">
        <f t="shared" si="11"/>
        <v>3.2465282438592231</v>
      </c>
      <c r="O32" s="23">
        <f t="shared" si="11"/>
        <v>3.808427362988704</v>
      </c>
      <c r="P32" s="23">
        <f t="shared" si="11"/>
        <v>3.3713947147768857</v>
      </c>
      <c r="Q32" s="23">
        <f t="shared" si="11"/>
        <v>3.3089614793180542</v>
      </c>
      <c r="R32" s="23">
        <f t="shared" si="11"/>
        <v>2.996795302023898</v>
      </c>
      <c r="S32" s="23">
        <f t="shared" si="11"/>
        <v>2.8094955956474044</v>
      </c>
      <c r="T32" s="23">
        <f t="shared" si="11"/>
        <v>3.0592285374827295</v>
      </c>
      <c r="U32" s="23">
        <f t="shared" si="11"/>
        <v>3.2465282438592231</v>
      </c>
      <c r="V32" s="23">
        <f t="shared" si="11"/>
        <v>3.4338279502357167</v>
      </c>
      <c r="W32" s="23">
        <f t="shared" si="11"/>
        <v>3.3713947147768857</v>
      </c>
      <c r="X32" s="23">
        <f t="shared" si="11"/>
        <v>3.3089614793180542</v>
      </c>
      <c r="Y32" s="23">
        <f t="shared" si="11"/>
        <v>2.996795302023898</v>
      </c>
      <c r="Z32" s="23">
        <f t="shared" si="11"/>
        <v>3.1840950084003916</v>
      </c>
      <c r="AA32" s="23">
        <f t="shared" si="11"/>
        <v>3.1840950084003916</v>
      </c>
      <c r="AB32" s="23">
        <f t="shared" si="11"/>
        <v>3.4962611856945478</v>
      </c>
      <c r="AC32" s="23">
        <f t="shared" si="11"/>
        <v>4.5576261884946785</v>
      </c>
      <c r="AD32" s="23">
        <f t="shared" si="11"/>
        <v>4.7449258948711721</v>
      </c>
      <c r="AE32" s="23">
        <f t="shared" si="11"/>
        <v>5.8062908976713024</v>
      </c>
      <c r="AF32" s="23">
        <f t="shared" si="11"/>
        <v>6.2433235458831211</v>
      </c>
      <c r="AG32" s="23">
        <f t="shared" si="11"/>
        <v>6.930089135930265</v>
      </c>
      <c r="AH32" s="23">
        <f t="shared" si="11"/>
        <v>8.1163206096480582</v>
      </c>
      <c r="AI32" s="23">
        <f t="shared" si="11"/>
        <v>9.115252376989357</v>
      </c>
      <c r="AJ32" s="23">
        <f t="shared" si="11"/>
        <v>10.176617379789487</v>
      </c>
      <c r="AK32" s="23">
        <f t="shared" si="11"/>
        <v>10.86338296983663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2.8179190751445087E-2</v>
      </c>
      <c r="H33" s="22">
        <f t="shared" ref="H33:AK33" si="12">IFERROR(H18/H16,0)</f>
        <v>2.4198822759973839E-2</v>
      </c>
      <c r="I33" s="22">
        <f t="shared" si="12"/>
        <v>2.1317829457364341E-2</v>
      </c>
      <c r="J33" s="22">
        <f t="shared" si="12"/>
        <v>2.157788267026298E-2</v>
      </c>
      <c r="K33" s="22">
        <f t="shared" si="12"/>
        <v>0.02</v>
      </c>
      <c r="L33" s="22">
        <f t="shared" si="12"/>
        <v>2.2742040285899934E-2</v>
      </c>
      <c r="M33" s="22">
        <f t="shared" si="12"/>
        <v>2.1087680355160933E-2</v>
      </c>
      <c r="N33" s="22">
        <f t="shared" si="12"/>
        <v>2.002164502164502E-2</v>
      </c>
      <c r="O33" s="22">
        <f t="shared" si="12"/>
        <v>2.1965317919075144E-2</v>
      </c>
      <c r="P33" s="22">
        <f t="shared" si="12"/>
        <v>2.2222222222222223E-2</v>
      </c>
      <c r="Q33" s="22">
        <f t="shared" si="12"/>
        <v>2.2595596755504054E-2</v>
      </c>
      <c r="R33" s="22">
        <f t="shared" si="12"/>
        <v>2.4654239326518342E-2</v>
      </c>
      <c r="S33" s="22">
        <f t="shared" si="12"/>
        <v>2.0702634880803011E-2</v>
      </c>
      <c r="T33" s="22">
        <f t="shared" si="12"/>
        <v>2.7439024390243903E-2</v>
      </c>
      <c r="U33" s="22">
        <f t="shared" si="12"/>
        <v>2.9482071713147411E-2</v>
      </c>
      <c r="V33" s="22">
        <f t="shared" si="12"/>
        <v>3.2128514056224897E-2</v>
      </c>
      <c r="W33" s="22">
        <f t="shared" si="12"/>
        <v>3.1562740569668978E-2</v>
      </c>
      <c r="X33" s="22">
        <f t="shared" si="12"/>
        <v>3.1974420463629097E-2</v>
      </c>
      <c r="Y33" s="22">
        <f t="shared" si="12"/>
        <v>3.1771247021445591E-2</v>
      </c>
      <c r="Z33" s="22">
        <f t="shared" si="12"/>
        <v>3.248259860788863E-2</v>
      </c>
      <c r="AA33" s="22">
        <f t="shared" si="12"/>
        <v>3.4743202416918431E-2</v>
      </c>
      <c r="AB33" s="22">
        <f t="shared" si="12"/>
        <v>4.2405551272166539E-2</v>
      </c>
      <c r="AC33" s="22">
        <f t="shared" si="12"/>
        <v>3.7086985839514496E-2</v>
      </c>
      <c r="AD33" s="22">
        <f t="shared" si="12"/>
        <v>4.1838538597525045E-2</v>
      </c>
      <c r="AE33" s="22">
        <f t="shared" si="12"/>
        <v>3.7192003719200374E-2</v>
      </c>
      <c r="AF33" s="22">
        <f t="shared" si="12"/>
        <v>4.0552584670231727E-2</v>
      </c>
      <c r="AG33" s="22">
        <f t="shared" si="12"/>
        <v>4.8027444253859346E-2</v>
      </c>
      <c r="AH33" s="22">
        <f t="shared" si="12"/>
        <v>4.1386271870794078E-2</v>
      </c>
      <c r="AI33" s="22">
        <f t="shared" si="12"/>
        <v>3.9227895392278951E-2</v>
      </c>
      <c r="AJ33" s="22">
        <f t="shared" si="12"/>
        <v>4.2813455657492352E-2</v>
      </c>
      <c r="AK33" s="22">
        <f t="shared" si="12"/>
        <v>4.596622889305816E-2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2.0602967701414299</v>
      </c>
      <c r="H34" s="105">
        <f t="shared" ref="H34:AK34" si="13">IFERROR(H20*100000/1601711,0)</f>
        <v>2.6221958892709107</v>
      </c>
      <c r="I34" s="105">
        <f t="shared" si="13"/>
        <v>2.6221958892709107</v>
      </c>
      <c r="J34" s="105">
        <f t="shared" si="13"/>
        <v>2.2475964765179235</v>
      </c>
      <c r="K34" s="105">
        <f t="shared" si="13"/>
        <v>1.9978635346825988</v>
      </c>
      <c r="L34" s="105">
        <f t="shared" si="13"/>
        <v>2.1851632410590924</v>
      </c>
      <c r="M34" s="105">
        <f t="shared" si="13"/>
        <v>2.3724629474355861</v>
      </c>
      <c r="N34" s="105">
        <f t="shared" si="13"/>
        <v>2.3724629474355861</v>
      </c>
      <c r="O34" s="105">
        <f t="shared" si="13"/>
        <v>2.3724629474355861</v>
      </c>
      <c r="P34" s="105">
        <f t="shared" si="13"/>
        <v>2.2475964765179235</v>
      </c>
      <c r="Q34" s="105">
        <f t="shared" si="13"/>
        <v>2.3724629474355861</v>
      </c>
      <c r="R34" s="105">
        <f t="shared" si="13"/>
        <v>2.5597626538120797</v>
      </c>
      <c r="S34" s="105">
        <f t="shared" si="13"/>
        <v>2.2475964765179235</v>
      </c>
      <c r="T34" s="105">
        <f t="shared" si="13"/>
        <v>2.1851632410590924</v>
      </c>
      <c r="U34" s="105">
        <f t="shared" si="13"/>
        <v>2.310029711976755</v>
      </c>
      <c r="V34" s="105">
        <f t="shared" si="13"/>
        <v>2.2475964765179235</v>
      </c>
      <c r="W34" s="105">
        <f t="shared" si="13"/>
        <v>2.4348961828944171</v>
      </c>
      <c r="X34" s="105">
        <f t="shared" si="13"/>
        <v>2.4973294183532486</v>
      </c>
      <c r="Y34" s="105">
        <f t="shared" si="13"/>
        <v>2.3724629474355861</v>
      </c>
      <c r="Z34" s="105">
        <f t="shared" si="13"/>
        <v>2.6221958892709107</v>
      </c>
      <c r="AA34" s="105">
        <f t="shared" si="13"/>
        <v>2.6221958892709107</v>
      </c>
      <c r="AB34" s="105">
        <f t="shared" si="13"/>
        <v>2.8094955956474044</v>
      </c>
      <c r="AC34" s="105">
        <f t="shared" si="13"/>
        <v>3.3713947147768857</v>
      </c>
      <c r="AD34" s="105">
        <f t="shared" si="13"/>
        <v>3.4338279502357167</v>
      </c>
      <c r="AE34" s="105">
        <f t="shared" si="13"/>
        <v>4.4327597175770164</v>
      </c>
      <c r="AF34" s="105">
        <f t="shared" si="13"/>
        <v>5.1195253076241594</v>
      </c>
      <c r="AG34" s="105">
        <f t="shared" si="13"/>
        <v>5.8687241331301339</v>
      </c>
      <c r="AH34" s="105">
        <f t="shared" si="13"/>
        <v>7.0549556068479271</v>
      </c>
      <c r="AI34" s="105">
        <f t="shared" si="13"/>
        <v>7.8665876678127331</v>
      </c>
      <c r="AJ34" s="105">
        <f t="shared" si="13"/>
        <v>8.1163206096480582</v>
      </c>
      <c r="AK34" s="105">
        <f t="shared" si="13"/>
        <v>8.9279526706128642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9</v>
      </c>
      <c r="H35" s="24">
        <f t="shared" ref="H35:AK35" si="14">H21-H22</f>
        <v>25</v>
      </c>
      <c r="I35" s="24">
        <f t="shared" si="14"/>
        <v>21</v>
      </c>
      <c r="J35" s="24">
        <f t="shared" si="14"/>
        <v>9</v>
      </c>
      <c r="K35" s="24">
        <f t="shared" si="14"/>
        <v>2</v>
      </c>
      <c r="L35" s="24">
        <f t="shared" si="14"/>
        <v>5</v>
      </c>
      <c r="M35" s="24">
        <f t="shared" si="14"/>
        <v>7</v>
      </c>
      <c r="N35" s="24">
        <f t="shared" si="14"/>
        <v>5</v>
      </c>
      <c r="O35" s="24">
        <f t="shared" si="14"/>
        <v>-4</v>
      </c>
      <c r="P35" s="24">
        <f t="shared" si="14"/>
        <v>-6</v>
      </c>
      <c r="Q35" s="24">
        <f t="shared" si="14"/>
        <v>2</v>
      </c>
      <c r="R35" s="24">
        <f t="shared" si="14"/>
        <v>9</v>
      </c>
      <c r="S35" s="24">
        <f t="shared" si="14"/>
        <v>1</v>
      </c>
      <c r="T35" s="24">
        <f t="shared" si="14"/>
        <v>-3</v>
      </c>
      <c r="U35" s="24">
        <f t="shared" si="14"/>
        <v>-1</v>
      </c>
      <c r="V35" s="24">
        <f t="shared" si="14"/>
        <v>-2</v>
      </c>
      <c r="W35" s="24">
        <f t="shared" si="14"/>
        <v>3</v>
      </c>
      <c r="X35" s="24">
        <f t="shared" si="14"/>
        <v>2</v>
      </c>
      <c r="Y35" s="24">
        <f t="shared" si="14"/>
        <v>-3</v>
      </c>
      <c r="Z35" s="24">
        <f t="shared" si="14"/>
        <v>6</v>
      </c>
      <c r="AA35" s="24">
        <f t="shared" si="14"/>
        <v>7</v>
      </c>
      <c r="AB35" s="24">
        <f t="shared" si="14"/>
        <v>8</v>
      </c>
      <c r="AC35" s="24">
        <f t="shared" si="14"/>
        <v>18</v>
      </c>
      <c r="AD35" s="24">
        <f t="shared" si="14"/>
        <v>16</v>
      </c>
      <c r="AE35" s="24">
        <f t="shared" si="14"/>
        <v>31</v>
      </c>
      <c r="AF35" s="24">
        <f t="shared" si="14"/>
        <v>44</v>
      </c>
      <c r="AG35" s="24">
        <f t="shared" si="14"/>
        <v>52</v>
      </c>
      <c r="AH35" s="24">
        <f t="shared" si="14"/>
        <v>71</v>
      </c>
      <c r="AI35" s="24">
        <f t="shared" si="14"/>
        <v>81</v>
      </c>
      <c r="AJ35" s="24">
        <f t="shared" si="14"/>
        <v>76</v>
      </c>
      <c r="AK35" s="24">
        <f t="shared" si="14"/>
        <v>88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1.375</v>
      </c>
      <c r="H36" s="124">
        <f t="shared" ref="H36:AK36" si="15">IFERROR(H21/H22,0)</f>
        <v>2.4705882352941178</v>
      </c>
      <c r="I36" s="124">
        <f t="shared" si="15"/>
        <v>2</v>
      </c>
      <c r="J36" s="124">
        <f t="shared" si="15"/>
        <v>1.3333333333333333</v>
      </c>
      <c r="K36" s="124">
        <f t="shared" si="15"/>
        <v>1.0666666666666667</v>
      </c>
      <c r="L36" s="124">
        <f t="shared" si="15"/>
        <v>1.1666666666666667</v>
      </c>
      <c r="M36" s="124">
        <f t="shared" si="15"/>
        <v>1.2258064516129032</v>
      </c>
      <c r="N36" s="124">
        <f t="shared" si="15"/>
        <v>1.1515151515151516</v>
      </c>
      <c r="O36" s="124">
        <f t="shared" si="15"/>
        <v>0.90476190476190477</v>
      </c>
      <c r="P36" s="124">
        <f t="shared" si="15"/>
        <v>0.8571428571428571</v>
      </c>
      <c r="Q36" s="124">
        <f t="shared" si="15"/>
        <v>1.0555555555555556</v>
      </c>
      <c r="R36" s="124">
        <f t="shared" si="15"/>
        <v>1.28125</v>
      </c>
      <c r="S36" s="124">
        <f t="shared" si="15"/>
        <v>1.0285714285714285</v>
      </c>
      <c r="T36" s="124">
        <f t="shared" si="15"/>
        <v>0.92105263157894735</v>
      </c>
      <c r="U36" s="124">
        <f t="shared" si="15"/>
        <v>0.97368421052631582</v>
      </c>
      <c r="V36" s="124">
        <f t="shared" si="15"/>
        <v>0.94736842105263153</v>
      </c>
      <c r="W36" s="124">
        <f t="shared" si="15"/>
        <v>1.0833333333333333</v>
      </c>
      <c r="X36" s="124">
        <f t="shared" si="15"/>
        <v>1.0526315789473684</v>
      </c>
      <c r="Y36" s="124">
        <f t="shared" si="15"/>
        <v>0.92682926829268297</v>
      </c>
      <c r="Z36" s="124">
        <f t="shared" si="15"/>
        <v>1.1666666666666667</v>
      </c>
      <c r="AA36" s="124">
        <f t="shared" si="15"/>
        <v>1.2</v>
      </c>
      <c r="AB36" s="124">
        <f t="shared" si="15"/>
        <v>1.2162162162162162</v>
      </c>
      <c r="AC36" s="124">
        <f t="shared" si="15"/>
        <v>1.5</v>
      </c>
      <c r="AD36" s="124">
        <f t="shared" si="15"/>
        <v>1.4102564102564104</v>
      </c>
      <c r="AE36" s="124">
        <f t="shared" si="15"/>
        <v>1.7749999999999999</v>
      </c>
      <c r="AF36" s="124">
        <f t="shared" si="15"/>
        <v>2.1578947368421053</v>
      </c>
      <c r="AG36" s="124">
        <f t="shared" si="15"/>
        <v>2.2380952380952381</v>
      </c>
      <c r="AH36" s="124">
        <f t="shared" si="15"/>
        <v>2.6904761904761907</v>
      </c>
      <c r="AI36" s="124">
        <f t="shared" si="15"/>
        <v>2.8</v>
      </c>
      <c r="AJ36" s="124">
        <f t="shared" si="15"/>
        <v>2.4074074074074074</v>
      </c>
      <c r="AK36" s="124">
        <f t="shared" si="15"/>
        <v>2.6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0.54545454545454541</v>
      </c>
      <c r="H37" s="22">
        <f t="shared" ref="H37:AK37" si="16">IFERROR(H24/H20,0)</f>
        <v>0.40476190476190477</v>
      </c>
      <c r="I37" s="22">
        <f t="shared" si="16"/>
        <v>0.40476190476190477</v>
      </c>
      <c r="J37" s="22">
        <f t="shared" si="16"/>
        <v>0.3888888888888889</v>
      </c>
      <c r="K37" s="22">
        <f t="shared" si="16"/>
        <v>0.3125</v>
      </c>
      <c r="L37" s="22">
        <f t="shared" si="16"/>
        <v>0.25714285714285712</v>
      </c>
      <c r="M37" s="22">
        <f t="shared" si="16"/>
        <v>0.23684210526315788</v>
      </c>
      <c r="N37" s="22">
        <f t="shared" si="16"/>
        <v>0.13157894736842105</v>
      </c>
      <c r="O37" s="22">
        <f t="shared" si="16"/>
        <v>0.13157894736842105</v>
      </c>
      <c r="P37" s="22">
        <f t="shared" si="16"/>
        <v>8.3333333333333329E-2</v>
      </c>
      <c r="Q37" s="22">
        <f t="shared" si="16"/>
        <v>0.13157894736842105</v>
      </c>
      <c r="R37" s="22">
        <f t="shared" si="16"/>
        <v>0.17073170731707318</v>
      </c>
      <c r="S37" s="22">
        <f t="shared" si="16"/>
        <v>0.19444444444444445</v>
      </c>
      <c r="T37" s="22">
        <f t="shared" si="16"/>
        <v>0.2</v>
      </c>
      <c r="U37" s="22">
        <f t="shared" si="16"/>
        <v>0.27027027027027029</v>
      </c>
      <c r="V37" s="22">
        <f t="shared" si="16"/>
        <v>0.27777777777777779</v>
      </c>
      <c r="W37" s="22">
        <f t="shared" si="16"/>
        <v>0.25641025641025639</v>
      </c>
      <c r="X37" s="22">
        <f t="shared" si="16"/>
        <v>0.27500000000000002</v>
      </c>
      <c r="Y37" s="22">
        <f t="shared" si="16"/>
        <v>0.23684210526315788</v>
      </c>
      <c r="Z37" s="22">
        <f t="shared" si="16"/>
        <v>0.26190476190476192</v>
      </c>
      <c r="AA37" s="22">
        <f t="shared" si="16"/>
        <v>0.26190476190476192</v>
      </c>
      <c r="AB37" s="22">
        <f t="shared" si="16"/>
        <v>0.26666666666666666</v>
      </c>
      <c r="AC37" s="22">
        <f t="shared" si="16"/>
        <v>0.22222222222222221</v>
      </c>
      <c r="AD37" s="22">
        <f t="shared" si="16"/>
        <v>0.30909090909090908</v>
      </c>
      <c r="AE37" s="22">
        <f t="shared" si="16"/>
        <v>0.28169014084507044</v>
      </c>
      <c r="AF37" s="22">
        <f t="shared" si="16"/>
        <v>0.25609756097560976</v>
      </c>
      <c r="AG37" s="22">
        <f t="shared" si="16"/>
        <v>0.26595744680851063</v>
      </c>
      <c r="AH37" s="22">
        <f t="shared" si="16"/>
        <v>0.29203539823008851</v>
      </c>
      <c r="AI37" s="22">
        <f t="shared" si="16"/>
        <v>0.31746031746031744</v>
      </c>
      <c r="AJ37" s="22">
        <f t="shared" si="16"/>
        <v>0.35384615384615387</v>
      </c>
      <c r="AK37" s="22">
        <f t="shared" si="16"/>
        <v>0.3776223776223776</v>
      </c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103</v>
      </c>
      <c r="E38" s="2" t="s">
        <v>17</v>
      </c>
      <c r="F38" s="1"/>
      <c r="G38" s="110">
        <f>IFERROR(G24*100000/1601711,0)</f>
        <v>1.1237982382589617</v>
      </c>
      <c r="H38" s="110">
        <f t="shared" ref="H38:AK38" si="17">IFERROR(H24*100000/1601711,0)</f>
        <v>1.0613650028001307</v>
      </c>
      <c r="I38" s="110">
        <f t="shared" si="17"/>
        <v>1.0613650028001307</v>
      </c>
      <c r="J38" s="110">
        <f t="shared" si="17"/>
        <v>0.87406529642363695</v>
      </c>
      <c r="K38" s="110">
        <f t="shared" si="17"/>
        <v>0.62433235458831216</v>
      </c>
      <c r="L38" s="110">
        <f t="shared" si="17"/>
        <v>0.56189911912948087</v>
      </c>
      <c r="M38" s="110">
        <f t="shared" si="17"/>
        <v>0.56189911912948087</v>
      </c>
      <c r="N38" s="110">
        <f t="shared" si="17"/>
        <v>0.31216617729415608</v>
      </c>
      <c r="O38" s="110">
        <f t="shared" si="17"/>
        <v>0.31216617729415608</v>
      </c>
      <c r="P38" s="110">
        <f t="shared" si="17"/>
        <v>0.18729970637649362</v>
      </c>
      <c r="Q38" s="110">
        <f t="shared" si="17"/>
        <v>0.31216617729415608</v>
      </c>
      <c r="R38" s="110">
        <f t="shared" si="17"/>
        <v>0.43703264821181848</v>
      </c>
      <c r="S38" s="110">
        <f t="shared" si="17"/>
        <v>0.43703264821181848</v>
      </c>
      <c r="T38" s="110">
        <f t="shared" si="17"/>
        <v>0.43703264821181848</v>
      </c>
      <c r="U38" s="110">
        <f t="shared" si="17"/>
        <v>0.62433235458831216</v>
      </c>
      <c r="V38" s="110">
        <f t="shared" si="17"/>
        <v>0.62433235458831216</v>
      </c>
      <c r="W38" s="110">
        <f t="shared" si="17"/>
        <v>0.62433235458831216</v>
      </c>
      <c r="X38" s="110">
        <f t="shared" si="17"/>
        <v>0.68676559004714333</v>
      </c>
      <c r="Y38" s="110">
        <f t="shared" si="17"/>
        <v>0.56189911912948087</v>
      </c>
      <c r="Z38" s="110">
        <f t="shared" si="17"/>
        <v>0.68676559004714333</v>
      </c>
      <c r="AA38" s="110">
        <f t="shared" si="17"/>
        <v>0.68676559004714333</v>
      </c>
      <c r="AB38" s="110">
        <f t="shared" si="17"/>
        <v>0.7491988255059745</v>
      </c>
      <c r="AC38" s="110">
        <f t="shared" si="17"/>
        <v>0.7491988255059745</v>
      </c>
      <c r="AD38" s="110">
        <f t="shared" si="17"/>
        <v>1.0613650028001307</v>
      </c>
      <c r="AE38" s="110">
        <f t="shared" si="17"/>
        <v>1.2486647091766243</v>
      </c>
      <c r="AF38" s="110">
        <f t="shared" si="17"/>
        <v>1.3110979446354554</v>
      </c>
      <c r="AG38" s="110">
        <f t="shared" si="17"/>
        <v>1.5608308864707803</v>
      </c>
      <c r="AH38" s="110">
        <f t="shared" si="17"/>
        <v>2.0602967701414299</v>
      </c>
      <c r="AI38" s="110">
        <f t="shared" si="17"/>
        <v>2.4973294183532486</v>
      </c>
      <c r="AJ38" s="110">
        <f t="shared" si="17"/>
        <v>2.8719288311062359</v>
      </c>
      <c r="AK38" s="110">
        <f t="shared" si="17"/>
        <v>3.3713947147768857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0.74468085106382975</v>
      </c>
      <c r="H39" s="22">
        <f>IFERROR(H12/H14,0)</f>
        <v>0.7678571428571429</v>
      </c>
      <c r="I39" s="22">
        <f t="shared" ref="I39:AK39" si="18">IFERROR(I12/I14,0)</f>
        <v>0.72881355932203384</v>
      </c>
      <c r="J39" s="22">
        <f t="shared" si="18"/>
        <v>0.71186440677966101</v>
      </c>
      <c r="K39" s="22">
        <f t="shared" si="18"/>
        <v>0.71153846153846156</v>
      </c>
      <c r="L39" s="22">
        <f t="shared" si="18"/>
        <v>0.62264150943396224</v>
      </c>
      <c r="M39" s="22">
        <f t="shared" si="18"/>
        <v>0.57692307692307687</v>
      </c>
      <c r="N39" s="22">
        <f t="shared" si="18"/>
        <v>0.55769230769230771</v>
      </c>
      <c r="O39" s="22">
        <f t="shared" si="18"/>
        <v>0.54098360655737709</v>
      </c>
      <c r="P39" s="22">
        <f t="shared" si="18"/>
        <v>0.57407407407407407</v>
      </c>
      <c r="Q39" s="22">
        <f t="shared" si="18"/>
        <v>0.67924528301886788</v>
      </c>
      <c r="R39" s="22">
        <f t="shared" si="18"/>
        <v>0.72916666666666663</v>
      </c>
      <c r="S39" s="22">
        <f t="shared" si="18"/>
        <v>0.77777777777777779</v>
      </c>
      <c r="T39" s="22">
        <f t="shared" si="18"/>
        <v>0.69387755102040816</v>
      </c>
      <c r="U39" s="22">
        <f t="shared" si="18"/>
        <v>0.71153846153846156</v>
      </c>
      <c r="V39" s="22">
        <f t="shared" si="18"/>
        <v>0.6</v>
      </c>
      <c r="W39" s="22">
        <f t="shared" si="18"/>
        <v>0.62962962962962965</v>
      </c>
      <c r="X39" s="22">
        <f t="shared" si="18"/>
        <v>0.67924528301886788</v>
      </c>
      <c r="Y39" s="22">
        <f t="shared" si="18"/>
        <v>0.70833333333333337</v>
      </c>
      <c r="Z39" s="22">
        <f t="shared" si="18"/>
        <v>0.70588235294117652</v>
      </c>
      <c r="AA39" s="22">
        <f t="shared" si="18"/>
        <v>0.66666666666666663</v>
      </c>
      <c r="AB39" s="22">
        <f t="shared" si="18"/>
        <v>0.7321428571428571</v>
      </c>
      <c r="AC39" s="22">
        <f t="shared" si="18"/>
        <v>0.65753424657534243</v>
      </c>
      <c r="AD39" s="22">
        <f t="shared" si="18"/>
        <v>0.68421052631578949</v>
      </c>
      <c r="AE39" s="22">
        <f t="shared" si="18"/>
        <v>0.74193548387096775</v>
      </c>
      <c r="AF39" s="22">
        <f t="shared" si="18"/>
        <v>0.74</v>
      </c>
      <c r="AG39" s="22">
        <f t="shared" si="18"/>
        <v>0.73873873873873874</v>
      </c>
      <c r="AH39" s="22">
        <f t="shared" si="18"/>
        <v>0.69230769230769229</v>
      </c>
      <c r="AI39" s="22">
        <f t="shared" si="18"/>
        <v>0.71917808219178081</v>
      </c>
      <c r="AJ39" s="22">
        <f t="shared" si="18"/>
        <v>0.69325153374233128</v>
      </c>
      <c r="AK39" s="22">
        <f t="shared" si="18"/>
        <v>0.66091954022988508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増加</v>
      </c>
      <c r="H40" s="102" t="str">
        <f t="shared" si="19"/>
        <v>増加</v>
      </c>
      <c r="I40" s="102" t="str">
        <f t="shared" si="19"/>
        <v>増加</v>
      </c>
      <c r="J40" s="102" t="str">
        <f t="shared" si="19"/>
        <v>増加</v>
      </c>
      <c r="K40" s="102" t="str">
        <f t="shared" si="19"/>
        <v>増加</v>
      </c>
      <c r="L40" s="102" t="str">
        <f t="shared" si="19"/>
        <v>増加</v>
      </c>
      <c r="M40" s="102" t="str">
        <f t="shared" si="19"/>
        <v>増加</v>
      </c>
      <c r="N40" s="102" t="str">
        <f t="shared" si="19"/>
        <v>増加</v>
      </c>
      <c r="O40" s="102" t="str">
        <f t="shared" si="19"/>
        <v>減少</v>
      </c>
      <c r="P40" s="102" t="str">
        <f t="shared" si="19"/>
        <v>減少</v>
      </c>
      <c r="Q40" s="102" t="str">
        <f t="shared" si="19"/>
        <v>増加</v>
      </c>
      <c r="R40" s="102" t="str">
        <f t="shared" si="19"/>
        <v>増加</v>
      </c>
      <c r="S40" s="102" t="str">
        <f t="shared" si="19"/>
        <v>増加</v>
      </c>
      <c r="T40" s="102" t="str">
        <f t="shared" si="19"/>
        <v>減少</v>
      </c>
      <c r="U40" s="102" t="str">
        <f t="shared" si="19"/>
        <v>減少</v>
      </c>
      <c r="V40" s="102" t="str">
        <f t="shared" si="19"/>
        <v>減少</v>
      </c>
      <c r="W40" s="102" t="str">
        <f t="shared" si="19"/>
        <v>増加</v>
      </c>
      <c r="X40" s="102" t="str">
        <f t="shared" si="19"/>
        <v>増加</v>
      </c>
      <c r="Y40" s="102" t="str">
        <f t="shared" si="19"/>
        <v>減少</v>
      </c>
      <c r="Z40" s="102" t="str">
        <f t="shared" si="19"/>
        <v>増加</v>
      </c>
      <c r="AA40" s="102" t="str">
        <f t="shared" si="19"/>
        <v>増加</v>
      </c>
      <c r="AB40" s="102" t="str">
        <f t="shared" si="19"/>
        <v>増加</v>
      </c>
      <c r="AC40" s="102" t="str">
        <f t="shared" si="19"/>
        <v>増加</v>
      </c>
      <c r="AD40" s="102" t="str">
        <f t="shared" si="19"/>
        <v>増加</v>
      </c>
      <c r="AE40" s="102" t="str">
        <f t="shared" si="19"/>
        <v>増加</v>
      </c>
      <c r="AF40" s="102" t="str">
        <f t="shared" si="19"/>
        <v>増加</v>
      </c>
      <c r="AG40" s="102" t="str">
        <f t="shared" si="19"/>
        <v>増加</v>
      </c>
      <c r="AH40" s="102" t="str">
        <f t="shared" si="19"/>
        <v>増加</v>
      </c>
      <c r="AI40" s="102" t="str">
        <f t="shared" si="19"/>
        <v>増加</v>
      </c>
      <c r="AJ40" s="102" t="str">
        <f t="shared" si="19"/>
        <v>増加</v>
      </c>
      <c r="AK40" s="102" t="str">
        <f t="shared" si="19"/>
        <v>増加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7:AK37">
    <cfRule type="cellIs" dxfId="673" priority="19" operator="greaterThanOrEqual">
      <formula>0.5</formula>
    </cfRule>
  </conditionalFormatting>
  <conditionalFormatting sqref="G34:AK34">
    <cfRule type="cellIs" dxfId="672" priority="17" operator="greaterThanOrEqual">
      <formula>25</formula>
    </cfRule>
    <cfRule type="cellIs" dxfId="671" priority="18" operator="greaterThanOrEqual">
      <formula>15</formula>
    </cfRule>
  </conditionalFormatting>
  <conditionalFormatting sqref="G33:AK33">
    <cfRule type="cellIs" dxfId="670" priority="1" operator="greaterThanOrEqual">
      <formula>0.1</formula>
    </cfRule>
    <cfRule type="cellIs" dxfId="669" priority="16" operator="greaterThanOrEqual">
      <formula>0.05</formula>
    </cfRule>
  </conditionalFormatting>
  <conditionalFormatting sqref="G32:AK32">
    <cfRule type="cellIs" dxfId="668" priority="14" operator="greaterThanOrEqual">
      <formula>30</formula>
    </cfRule>
    <cfRule type="cellIs" dxfId="667" priority="15" operator="greaterThanOrEqual">
      <formula>20</formula>
    </cfRule>
  </conditionalFormatting>
  <conditionalFormatting sqref="G30:AK30">
    <cfRule type="cellIs" dxfId="666" priority="11" operator="greaterThanOrEqual">
      <formula>0.5</formula>
    </cfRule>
    <cfRule type="cellIs" dxfId="665" priority="12" operator="greaterThanOrEqual">
      <formula>0.2</formula>
    </cfRule>
  </conditionalFormatting>
  <conditionalFormatting sqref="G28:AK28">
    <cfRule type="cellIs" dxfId="664" priority="8" operator="greaterThanOrEqual">
      <formula>0.5</formula>
    </cfRule>
    <cfRule type="cellIs" dxfId="663" priority="9" operator="greaterThanOrEqual">
      <formula>0.2</formula>
    </cfRule>
  </conditionalFormatting>
  <conditionalFormatting sqref="G38:AK38">
    <cfRule type="cellIs" dxfId="662" priority="6" operator="greaterThanOrEqual">
      <formula>7.5</formula>
    </cfRule>
  </conditionalFormatting>
  <conditionalFormatting sqref="G38:AK38">
    <cfRule type="cellIs" dxfId="661" priority="7" operator="greaterThanOrEqual">
      <formula>12.5</formula>
    </cfRule>
  </conditionalFormatting>
  <conditionalFormatting sqref="G39:AK39">
    <cfRule type="cellIs" dxfId="660" priority="2" operator="greaterThanOrEqual">
      <formula>7.5</formula>
    </cfRule>
  </conditionalFormatting>
  <conditionalFormatting sqref="G39:AK39">
    <cfRule type="cellIs" dxfId="659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cellComments="asDisplayed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4:AN40"/>
  <sheetViews>
    <sheetView view="pageBreakPreview" topLeftCell="B4" zoomScale="80" zoomScaleNormal="100" zoomScaleSheetLayoutView="80" workbookViewId="0">
      <pane xSplit="5" ySplit="4" topLeftCell="G32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114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236"/>
      <c r="Y5" s="236"/>
      <c r="Z5" s="236"/>
      <c r="AA5" s="236"/>
      <c r="AB5" s="236"/>
      <c r="AC5" s="236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44409</v>
      </c>
      <c r="H6" s="26">
        <v>44410</v>
      </c>
      <c r="I6" s="26">
        <v>44411</v>
      </c>
      <c r="J6" s="26">
        <v>44412</v>
      </c>
      <c r="K6" s="26">
        <v>44413</v>
      </c>
      <c r="L6" s="26">
        <v>44414</v>
      </c>
      <c r="M6" s="26">
        <v>44415</v>
      </c>
      <c r="N6" s="26">
        <v>44416</v>
      </c>
      <c r="O6" s="26">
        <v>44417</v>
      </c>
      <c r="P6" s="26">
        <v>44418</v>
      </c>
      <c r="Q6" s="26">
        <v>44419</v>
      </c>
      <c r="R6" s="26">
        <v>44420</v>
      </c>
      <c r="S6" s="26">
        <v>44421</v>
      </c>
      <c r="T6" s="26">
        <v>44422</v>
      </c>
      <c r="U6" s="26">
        <v>44423</v>
      </c>
      <c r="V6" s="26">
        <v>44424</v>
      </c>
      <c r="W6" s="26">
        <v>44425</v>
      </c>
      <c r="X6" s="26">
        <v>44426</v>
      </c>
      <c r="Y6" s="26">
        <v>44427</v>
      </c>
      <c r="Z6" s="26">
        <v>44428</v>
      </c>
      <c r="AA6" s="26">
        <v>44429</v>
      </c>
      <c r="AB6" s="26">
        <v>44430</v>
      </c>
      <c r="AC6" s="26">
        <v>44431</v>
      </c>
      <c r="AD6" s="26">
        <v>44432</v>
      </c>
      <c r="AE6" s="26">
        <v>44433</v>
      </c>
      <c r="AF6" s="26">
        <v>44434</v>
      </c>
      <c r="AG6" s="26">
        <v>44435</v>
      </c>
      <c r="AH6" s="26">
        <v>44436</v>
      </c>
      <c r="AI6" s="26">
        <v>44437</v>
      </c>
      <c r="AJ6" s="26">
        <v>44438</v>
      </c>
      <c r="AK6" s="26">
        <v>44439</v>
      </c>
    </row>
    <row r="7" spans="4:38" ht="30" customHeight="1">
      <c r="D7" s="6"/>
      <c r="E7" s="7"/>
      <c r="F7" s="8"/>
      <c r="G7" s="27" t="s">
        <v>87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  <c r="AK7" s="27" t="s">
        <v>29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425</v>
      </c>
      <c r="H8" s="19">
        <v>425</v>
      </c>
      <c r="I8" s="19">
        <v>425</v>
      </c>
      <c r="J8" s="19">
        <v>425</v>
      </c>
      <c r="K8" s="19">
        <v>425</v>
      </c>
      <c r="L8" s="19">
        <v>425</v>
      </c>
      <c r="M8" s="19">
        <v>425</v>
      </c>
      <c r="N8" s="19">
        <v>425</v>
      </c>
      <c r="O8" s="19">
        <v>425</v>
      </c>
      <c r="P8" s="19">
        <v>425</v>
      </c>
      <c r="Q8" s="19">
        <v>425</v>
      </c>
      <c r="R8" s="19">
        <v>425</v>
      </c>
      <c r="S8" s="74">
        <v>458</v>
      </c>
      <c r="T8" s="19">
        <v>458</v>
      </c>
      <c r="U8" s="19">
        <v>458</v>
      </c>
      <c r="V8" s="19">
        <v>458</v>
      </c>
      <c r="W8" s="19">
        <v>458</v>
      </c>
      <c r="X8" s="19">
        <v>458</v>
      </c>
      <c r="Y8" s="74">
        <v>488</v>
      </c>
      <c r="Z8" s="19">
        <v>488</v>
      </c>
      <c r="AA8" s="19">
        <v>488</v>
      </c>
      <c r="AB8" s="19">
        <v>488</v>
      </c>
      <c r="AC8" s="19">
        <v>488</v>
      </c>
      <c r="AD8" s="19">
        <v>488</v>
      </c>
      <c r="AE8" s="19">
        <v>488</v>
      </c>
      <c r="AF8" s="19">
        <v>488</v>
      </c>
      <c r="AG8" s="74">
        <v>566</v>
      </c>
      <c r="AH8" s="19">
        <v>566</v>
      </c>
      <c r="AI8" s="19">
        <v>566</v>
      </c>
      <c r="AJ8" s="19">
        <v>566</v>
      </c>
      <c r="AK8" s="19">
        <v>566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425</v>
      </c>
      <c r="H9" s="21">
        <v>425</v>
      </c>
      <c r="I9" s="21">
        <v>425</v>
      </c>
      <c r="J9" s="21">
        <v>425</v>
      </c>
      <c r="K9" s="56">
        <v>425</v>
      </c>
      <c r="L9" s="56">
        <v>425</v>
      </c>
      <c r="M9" s="21">
        <v>425</v>
      </c>
      <c r="N9" s="21">
        <v>425</v>
      </c>
      <c r="O9" s="21">
        <v>425</v>
      </c>
      <c r="P9" s="21">
        <v>425</v>
      </c>
      <c r="Q9" s="21">
        <v>425</v>
      </c>
      <c r="R9" s="21">
        <v>425</v>
      </c>
      <c r="S9" s="21">
        <v>458</v>
      </c>
      <c r="T9" s="21">
        <v>458</v>
      </c>
      <c r="U9" s="21">
        <v>458</v>
      </c>
      <c r="V9" s="21">
        <v>458</v>
      </c>
      <c r="W9" s="21">
        <v>458</v>
      </c>
      <c r="X9" s="56">
        <v>458</v>
      </c>
      <c r="Y9" s="21">
        <v>488</v>
      </c>
      <c r="Z9" s="21">
        <v>488</v>
      </c>
      <c r="AA9" s="21">
        <v>488</v>
      </c>
      <c r="AB9" s="21">
        <v>488</v>
      </c>
      <c r="AC9" s="21">
        <v>488</v>
      </c>
      <c r="AD9" s="21">
        <v>488</v>
      </c>
      <c r="AE9" s="21">
        <v>488</v>
      </c>
      <c r="AF9" s="21">
        <v>488</v>
      </c>
      <c r="AG9" s="21">
        <v>566</v>
      </c>
      <c r="AH9" s="21">
        <v>566</v>
      </c>
      <c r="AI9" s="21">
        <v>566</v>
      </c>
      <c r="AJ9" s="21">
        <v>566</v>
      </c>
      <c r="AK9" s="21">
        <v>566</v>
      </c>
    </row>
    <row r="10" spans="4:38" ht="41.25" customHeight="1">
      <c r="D10" s="14" t="s">
        <v>45</v>
      </c>
      <c r="E10" s="2"/>
      <c r="F10" s="1" t="s">
        <v>47</v>
      </c>
      <c r="G10" s="19">
        <v>41</v>
      </c>
      <c r="H10" s="19">
        <v>41</v>
      </c>
      <c r="I10" s="19">
        <v>41</v>
      </c>
      <c r="J10" s="19">
        <v>41</v>
      </c>
      <c r="K10" s="19">
        <v>41</v>
      </c>
      <c r="L10" s="19">
        <v>41</v>
      </c>
      <c r="M10" s="19">
        <v>41</v>
      </c>
      <c r="N10" s="19">
        <v>41</v>
      </c>
      <c r="O10" s="19">
        <v>41</v>
      </c>
      <c r="P10" s="19">
        <v>41</v>
      </c>
      <c r="Q10" s="19">
        <v>41</v>
      </c>
      <c r="R10" s="19">
        <v>41</v>
      </c>
      <c r="S10" s="74">
        <v>39</v>
      </c>
      <c r="T10" s="19">
        <v>39</v>
      </c>
      <c r="U10" s="19">
        <v>39</v>
      </c>
      <c r="V10" s="19">
        <v>39</v>
      </c>
      <c r="W10" s="19">
        <v>39</v>
      </c>
      <c r="X10" s="19">
        <v>39</v>
      </c>
      <c r="Y10" s="19">
        <v>39</v>
      </c>
      <c r="Z10" s="19">
        <v>39</v>
      </c>
      <c r="AA10" s="19">
        <v>39</v>
      </c>
      <c r="AB10" s="19">
        <v>39</v>
      </c>
      <c r="AC10" s="19">
        <v>39</v>
      </c>
      <c r="AD10" s="19">
        <v>39</v>
      </c>
      <c r="AE10" s="19">
        <v>39</v>
      </c>
      <c r="AF10" s="19">
        <v>39</v>
      </c>
      <c r="AG10" s="19">
        <v>39</v>
      </c>
      <c r="AH10" s="19">
        <v>39</v>
      </c>
      <c r="AI10" s="19">
        <v>39</v>
      </c>
      <c r="AJ10" s="19">
        <v>39</v>
      </c>
      <c r="AK10" s="19">
        <v>39</v>
      </c>
    </row>
    <row r="11" spans="4:38" ht="41.25" customHeight="1">
      <c r="D11" s="14" t="s">
        <v>46</v>
      </c>
      <c r="E11" s="2"/>
      <c r="F11" s="1" t="s">
        <v>48</v>
      </c>
      <c r="G11" s="21">
        <v>41</v>
      </c>
      <c r="H11" s="21">
        <v>41</v>
      </c>
      <c r="I11" s="21">
        <v>41</v>
      </c>
      <c r="J11" s="21">
        <v>41</v>
      </c>
      <c r="K11" s="56">
        <v>41</v>
      </c>
      <c r="L11" s="56">
        <v>41</v>
      </c>
      <c r="M11" s="21">
        <v>41</v>
      </c>
      <c r="N11" s="21">
        <v>41</v>
      </c>
      <c r="O11" s="21">
        <v>41</v>
      </c>
      <c r="P11" s="21">
        <v>41</v>
      </c>
      <c r="Q11" s="21">
        <v>41</v>
      </c>
      <c r="R11" s="21">
        <v>41</v>
      </c>
      <c r="S11" s="21">
        <v>39</v>
      </c>
      <c r="T11" s="21">
        <v>39</v>
      </c>
      <c r="U11" s="21">
        <v>39</v>
      </c>
      <c r="V11" s="21">
        <v>39</v>
      </c>
      <c r="W11" s="21">
        <v>39</v>
      </c>
      <c r="X11" s="56">
        <v>39</v>
      </c>
      <c r="Y11" s="21">
        <v>39</v>
      </c>
      <c r="Z11" s="21">
        <v>39</v>
      </c>
      <c r="AA11" s="21">
        <v>39</v>
      </c>
      <c r="AB11" s="21">
        <v>39</v>
      </c>
      <c r="AC11" s="21">
        <v>39</v>
      </c>
      <c r="AD11" s="21">
        <v>39</v>
      </c>
      <c r="AE11" s="21">
        <v>39</v>
      </c>
      <c r="AF11" s="21">
        <v>39</v>
      </c>
      <c r="AG11" s="21">
        <v>39</v>
      </c>
      <c r="AH11" s="21">
        <v>39</v>
      </c>
      <c r="AI11" s="21">
        <v>39</v>
      </c>
      <c r="AJ11" s="21">
        <v>39</v>
      </c>
      <c r="AK11" s="21">
        <v>39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122</v>
      </c>
      <c r="H12" s="21">
        <v>129</v>
      </c>
      <c r="I12" s="21">
        <v>140</v>
      </c>
      <c r="J12" s="21">
        <v>158</v>
      </c>
      <c r="K12" s="21">
        <v>160</v>
      </c>
      <c r="L12" s="21">
        <v>173</v>
      </c>
      <c r="M12" s="21">
        <v>196</v>
      </c>
      <c r="N12" s="21">
        <v>210</v>
      </c>
      <c r="O12" s="21">
        <v>216</v>
      </c>
      <c r="P12" s="21">
        <v>223</v>
      </c>
      <c r="Q12" s="21">
        <v>244</v>
      </c>
      <c r="R12" s="21">
        <v>248</v>
      </c>
      <c r="S12" s="21">
        <v>266</v>
      </c>
      <c r="T12" s="21">
        <v>273</v>
      </c>
      <c r="U12" s="21">
        <v>296</v>
      </c>
      <c r="V12" s="21">
        <v>311</v>
      </c>
      <c r="W12" s="21">
        <v>327</v>
      </c>
      <c r="X12" s="21">
        <v>335</v>
      </c>
      <c r="Y12" s="21">
        <v>352</v>
      </c>
      <c r="Z12" s="21">
        <v>339</v>
      </c>
      <c r="AA12" s="21">
        <v>352</v>
      </c>
      <c r="AB12" s="21">
        <v>361</v>
      </c>
      <c r="AC12" s="21">
        <v>362</v>
      </c>
      <c r="AD12" s="21">
        <v>358</v>
      </c>
      <c r="AE12" s="21">
        <v>354</v>
      </c>
      <c r="AF12" s="21">
        <v>374</v>
      </c>
      <c r="AG12" s="21">
        <v>402</v>
      </c>
      <c r="AH12" s="21">
        <v>381</v>
      </c>
      <c r="AI12" s="21">
        <v>387</v>
      </c>
      <c r="AJ12" s="21">
        <v>372</v>
      </c>
      <c r="AK12" s="21">
        <v>343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1</v>
      </c>
      <c r="U13" s="21">
        <v>2</v>
      </c>
      <c r="V13" s="21">
        <v>2</v>
      </c>
      <c r="W13" s="21">
        <v>2</v>
      </c>
      <c r="X13" s="21">
        <v>2</v>
      </c>
      <c r="Y13" s="21">
        <v>3</v>
      </c>
      <c r="Z13" s="21">
        <v>3</v>
      </c>
      <c r="AA13" s="21">
        <v>3</v>
      </c>
      <c r="AB13" s="21">
        <v>4</v>
      </c>
      <c r="AC13" s="21">
        <v>3</v>
      </c>
      <c r="AD13" s="21">
        <v>3</v>
      </c>
      <c r="AE13" s="21">
        <v>3</v>
      </c>
      <c r="AF13" s="21">
        <v>5</v>
      </c>
      <c r="AG13" s="21">
        <v>5</v>
      </c>
      <c r="AH13" s="21">
        <v>5</v>
      </c>
      <c r="AI13" s="21">
        <v>5</v>
      </c>
      <c r="AJ13" s="21">
        <v>5</v>
      </c>
      <c r="AK13" s="21">
        <v>6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191</v>
      </c>
      <c r="H14" s="21">
        <v>200</v>
      </c>
      <c r="I14" s="21">
        <v>235</v>
      </c>
      <c r="J14" s="21">
        <v>264</v>
      </c>
      <c r="K14" s="21">
        <v>290</v>
      </c>
      <c r="L14" s="21">
        <v>354</v>
      </c>
      <c r="M14" s="21">
        <v>397</v>
      </c>
      <c r="N14" s="21">
        <v>483</v>
      </c>
      <c r="O14" s="21">
        <v>532</v>
      </c>
      <c r="P14" s="21">
        <v>583</v>
      </c>
      <c r="Q14" s="21">
        <v>648</v>
      </c>
      <c r="R14" s="21">
        <v>735</v>
      </c>
      <c r="S14" s="21">
        <v>840</v>
      </c>
      <c r="T14" s="21">
        <v>944</v>
      </c>
      <c r="U14" s="21">
        <v>1034</v>
      </c>
      <c r="V14" s="21">
        <v>1141</v>
      </c>
      <c r="W14" s="21">
        <v>1297</v>
      </c>
      <c r="X14" s="21">
        <v>1387</v>
      </c>
      <c r="Y14" s="21">
        <v>1549</v>
      </c>
      <c r="Z14" s="21">
        <v>1691</v>
      </c>
      <c r="AA14" s="21">
        <v>1856</v>
      </c>
      <c r="AB14" s="21">
        <v>1918</v>
      </c>
      <c r="AC14" s="21">
        <v>1962</v>
      </c>
      <c r="AD14" s="21">
        <v>1893</v>
      </c>
      <c r="AE14" s="21">
        <v>2020</v>
      </c>
      <c r="AF14" s="21">
        <v>2119</v>
      </c>
      <c r="AG14" s="21">
        <v>2081</v>
      </c>
      <c r="AH14" s="21">
        <v>1794</v>
      </c>
      <c r="AI14" s="21">
        <v>1733</v>
      </c>
      <c r="AJ14" s="21">
        <v>1544</v>
      </c>
      <c r="AK14" s="21">
        <v>1425</v>
      </c>
      <c r="AL14" s="59"/>
    </row>
    <row r="15" spans="4:38" ht="41.25" customHeight="1">
      <c r="D15" s="14" t="s">
        <v>2</v>
      </c>
      <c r="E15" s="39" t="s">
        <v>16</v>
      </c>
      <c r="F15" s="29"/>
      <c r="G15" s="77">
        <v>231</v>
      </c>
      <c r="H15" s="77">
        <v>391</v>
      </c>
      <c r="I15" s="77">
        <v>390</v>
      </c>
      <c r="J15" s="21">
        <v>547</v>
      </c>
      <c r="K15" s="21">
        <v>635</v>
      </c>
      <c r="L15" s="21">
        <v>594</v>
      </c>
      <c r="M15" s="77">
        <v>477</v>
      </c>
      <c r="N15" s="21">
        <v>400</v>
      </c>
      <c r="O15" s="21">
        <v>594</v>
      </c>
      <c r="P15" s="21">
        <v>847</v>
      </c>
      <c r="Q15" s="21">
        <v>1072</v>
      </c>
      <c r="R15" s="21">
        <v>878</v>
      </c>
      <c r="S15" s="21">
        <v>1186</v>
      </c>
      <c r="T15" s="21">
        <v>1067</v>
      </c>
      <c r="U15" s="77">
        <v>907</v>
      </c>
      <c r="V15" s="21">
        <v>1169</v>
      </c>
      <c r="W15" s="21">
        <v>1440</v>
      </c>
      <c r="X15" s="21">
        <v>1535</v>
      </c>
      <c r="Y15" s="21">
        <v>1409</v>
      </c>
      <c r="Z15" s="77">
        <v>1544</v>
      </c>
      <c r="AA15" s="77">
        <v>1625</v>
      </c>
      <c r="AB15" s="21">
        <v>813</v>
      </c>
      <c r="AC15" s="21">
        <v>1338</v>
      </c>
      <c r="AD15" s="21">
        <v>1911</v>
      </c>
      <c r="AE15" s="21">
        <v>1449</v>
      </c>
      <c r="AF15" s="21">
        <v>1491</v>
      </c>
      <c r="AG15" s="21">
        <v>1303</v>
      </c>
      <c r="AH15" s="77">
        <v>941</v>
      </c>
      <c r="AI15" s="21">
        <v>686</v>
      </c>
      <c r="AJ15" s="21">
        <v>947</v>
      </c>
      <c r="AK15" s="77">
        <v>898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G15+SUM('R3-07（入力用）'!AF15:AK15)</f>
        <v>2939</v>
      </c>
      <c r="H16" s="19">
        <f>SUM(G15:H15)+SUM('R3-07（入力用）'!AG15:AK15)</f>
        <v>3026</v>
      </c>
      <c r="I16" s="19">
        <f>SUM(G15:I15)+SUM('R3-07（入力用）'!AH15:AK15)</f>
        <v>3106</v>
      </c>
      <c r="J16" s="19">
        <f>SUM(G15:J15)+SUM('R3-07（入力用）'!AI15:AK15)</f>
        <v>2827</v>
      </c>
      <c r="K16" s="19">
        <f>SUM(G15:K15)+SUM('R3-07（入力用）'!AJ15:AK15)</f>
        <v>2994</v>
      </c>
      <c r="L16" s="19">
        <f>SUM(G15:L15)+'R3-07（入力用）'!AK15</f>
        <v>3148</v>
      </c>
      <c r="M16" s="19">
        <f>SUM(G15:M15)</f>
        <v>3265</v>
      </c>
      <c r="N16" s="19">
        <f t="shared" ref="N16:AK16" si="0">SUM(H15:N15)</f>
        <v>3434</v>
      </c>
      <c r="O16" s="19">
        <f t="shared" si="0"/>
        <v>3637</v>
      </c>
      <c r="P16" s="19">
        <f t="shared" si="0"/>
        <v>4094</v>
      </c>
      <c r="Q16" s="19">
        <f t="shared" si="0"/>
        <v>4619</v>
      </c>
      <c r="R16" s="19">
        <f t="shared" si="0"/>
        <v>4862</v>
      </c>
      <c r="S16" s="19">
        <f t="shared" si="0"/>
        <v>5454</v>
      </c>
      <c r="T16" s="19">
        <f t="shared" si="0"/>
        <v>6044</v>
      </c>
      <c r="U16" s="19">
        <f t="shared" si="0"/>
        <v>6551</v>
      </c>
      <c r="V16" s="19">
        <f t="shared" si="0"/>
        <v>7126</v>
      </c>
      <c r="W16" s="19">
        <f t="shared" si="0"/>
        <v>7719</v>
      </c>
      <c r="X16" s="19">
        <f t="shared" si="0"/>
        <v>8182</v>
      </c>
      <c r="Y16" s="19">
        <f t="shared" si="0"/>
        <v>8713</v>
      </c>
      <c r="Z16" s="19">
        <f t="shared" si="0"/>
        <v>9071</v>
      </c>
      <c r="AA16" s="19">
        <f t="shared" si="0"/>
        <v>9629</v>
      </c>
      <c r="AB16" s="19">
        <f t="shared" si="0"/>
        <v>9535</v>
      </c>
      <c r="AC16" s="19">
        <f t="shared" si="0"/>
        <v>9704</v>
      </c>
      <c r="AD16" s="19">
        <f t="shared" si="0"/>
        <v>10175</v>
      </c>
      <c r="AE16" s="19">
        <f t="shared" si="0"/>
        <v>10089</v>
      </c>
      <c r="AF16" s="19">
        <f t="shared" si="0"/>
        <v>10171</v>
      </c>
      <c r="AG16" s="19">
        <f t="shared" si="0"/>
        <v>9930</v>
      </c>
      <c r="AH16" s="19">
        <f t="shared" si="0"/>
        <v>9246</v>
      </c>
      <c r="AI16" s="19">
        <f t="shared" si="0"/>
        <v>9119</v>
      </c>
      <c r="AJ16" s="19">
        <f t="shared" si="0"/>
        <v>8728</v>
      </c>
      <c r="AK16" s="19">
        <f t="shared" si="0"/>
        <v>7715</v>
      </c>
    </row>
    <row r="17" spans="2:40" ht="41.25" customHeight="1">
      <c r="D17" s="14" t="s">
        <v>3</v>
      </c>
      <c r="E17" s="39" t="s">
        <v>16</v>
      </c>
      <c r="F17" s="29"/>
      <c r="G17" s="21">
        <v>21</v>
      </c>
      <c r="H17" s="21">
        <v>36</v>
      </c>
      <c r="I17" s="21">
        <v>41</v>
      </c>
      <c r="J17" s="21">
        <v>60</v>
      </c>
      <c r="K17" s="21">
        <v>88</v>
      </c>
      <c r="L17" s="21">
        <v>69</v>
      </c>
      <c r="M17" s="77">
        <v>99</v>
      </c>
      <c r="N17" s="77">
        <v>60</v>
      </c>
      <c r="O17" s="21">
        <v>84</v>
      </c>
      <c r="P17" s="21">
        <v>104</v>
      </c>
      <c r="Q17" s="21">
        <v>158</v>
      </c>
      <c r="R17" s="21">
        <v>156</v>
      </c>
      <c r="S17" s="21">
        <v>152</v>
      </c>
      <c r="T17" s="21">
        <v>140</v>
      </c>
      <c r="U17" s="77">
        <v>134</v>
      </c>
      <c r="V17" s="21">
        <v>244</v>
      </c>
      <c r="W17" s="21">
        <v>202</v>
      </c>
      <c r="X17" s="21">
        <v>251</v>
      </c>
      <c r="Y17" s="21">
        <v>242</v>
      </c>
      <c r="Z17" s="77">
        <v>242</v>
      </c>
      <c r="AA17" s="77">
        <v>231</v>
      </c>
      <c r="AB17" s="21">
        <v>147</v>
      </c>
      <c r="AC17" s="21">
        <v>270</v>
      </c>
      <c r="AD17" s="21">
        <v>240</v>
      </c>
      <c r="AE17" s="21">
        <v>192</v>
      </c>
      <c r="AF17" s="21">
        <v>148</v>
      </c>
      <c r="AG17" s="21">
        <v>157</v>
      </c>
      <c r="AH17" s="77">
        <v>129</v>
      </c>
      <c r="AI17" s="21">
        <v>49</v>
      </c>
      <c r="AJ17" s="21">
        <v>78</v>
      </c>
      <c r="AK17" s="77">
        <v>96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G17+SUM('R3-07（入力用）'!AF17:AK17)</f>
        <v>157</v>
      </c>
      <c r="H18" s="19">
        <f>SUM(G17:H17)+SUM('R3-07（入力用）'!AG17:AK17)</f>
        <v>179</v>
      </c>
      <c r="I18" s="19">
        <f>SUM(G17:I17)+SUM('R3-07（入力用）'!AH17:AK17)</f>
        <v>195</v>
      </c>
      <c r="J18" s="19">
        <f>SUM(G17:J17)+SUM('R3-07（入力用）'!AI17:AK17)</f>
        <v>231</v>
      </c>
      <c r="K18" s="19">
        <f>SUM(G17:K17)+SUM('R3-07（入力用）'!AJ17:AK17)</f>
        <v>297</v>
      </c>
      <c r="L18" s="19">
        <f>SUM(G17:L17)+'R3-07（入力用）'!AK17</f>
        <v>344</v>
      </c>
      <c r="M18" s="19">
        <f>SUM(G17:M17)</f>
        <v>414</v>
      </c>
      <c r="N18" s="19">
        <f t="shared" ref="N18:AK18" si="1">SUM(H17:N17)</f>
        <v>453</v>
      </c>
      <c r="O18" s="19">
        <f t="shared" si="1"/>
        <v>501</v>
      </c>
      <c r="P18" s="19">
        <f t="shared" si="1"/>
        <v>564</v>
      </c>
      <c r="Q18" s="19">
        <f t="shared" si="1"/>
        <v>662</v>
      </c>
      <c r="R18" s="19">
        <f t="shared" si="1"/>
        <v>730</v>
      </c>
      <c r="S18" s="19">
        <f t="shared" si="1"/>
        <v>813</v>
      </c>
      <c r="T18" s="19">
        <f t="shared" si="1"/>
        <v>854</v>
      </c>
      <c r="U18" s="19">
        <f t="shared" si="1"/>
        <v>928</v>
      </c>
      <c r="V18" s="19">
        <f t="shared" si="1"/>
        <v>1088</v>
      </c>
      <c r="W18" s="19">
        <f t="shared" si="1"/>
        <v>1186</v>
      </c>
      <c r="X18" s="19">
        <f t="shared" si="1"/>
        <v>1279</v>
      </c>
      <c r="Y18" s="19">
        <f t="shared" si="1"/>
        <v>1365</v>
      </c>
      <c r="Z18" s="19">
        <f t="shared" si="1"/>
        <v>1455</v>
      </c>
      <c r="AA18" s="19">
        <f t="shared" si="1"/>
        <v>1546</v>
      </c>
      <c r="AB18" s="19">
        <f t="shared" si="1"/>
        <v>1559</v>
      </c>
      <c r="AC18" s="19">
        <f t="shared" si="1"/>
        <v>1585</v>
      </c>
      <c r="AD18" s="19">
        <f t="shared" si="1"/>
        <v>1623</v>
      </c>
      <c r="AE18" s="19">
        <f t="shared" si="1"/>
        <v>1564</v>
      </c>
      <c r="AF18" s="19">
        <f t="shared" si="1"/>
        <v>1470</v>
      </c>
      <c r="AG18" s="19">
        <f t="shared" si="1"/>
        <v>1385</v>
      </c>
      <c r="AH18" s="19">
        <f t="shared" si="1"/>
        <v>1283</v>
      </c>
      <c r="AI18" s="19">
        <f t="shared" si="1"/>
        <v>1185</v>
      </c>
      <c r="AJ18" s="19">
        <f t="shared" si="1"/>
        <v>993</v>
      </c>
      <c r="AK18" s="19">
        <f t="shared" si="1"/>
        <v>849</v>
      </c>
    </row>
    <row r="19" spans="2:40" ht="41.25" customHeight="1">
      <c r="D19" s="15" t="s">
        <v>4</v>
      </c>
      <c r="E19" s="39" t="s">
        <v>16</v>
      </c>
      <c r="F19" s="29"/>
      <c r="G19" s="21">
        <v>31</v>
      </c>
      <c r="H19" s="21">
        <v>20</v>
      </c>
      <c r="I19" s="21">
        <v>45</v>
      </c>
      <c r="J19" s="21">
        <v>44</v>
      </c>
      <c r="K19" s="56">
        <v>51</v>
      </c>
      <c r="L19" s="56">
        <v>87</v>
      </c>
      <c r="M19" s="21">
        <v>71</v>
      </c>
      <c r="N19" s="21">
        <v>104</v>
      </c>
      <c r="O19" s="21">
        <v>66</v>
      </c>
      <c r="P19" s="21">
        <v>82</v>
      </c>
      <c r="Q19" s="21">
        <v>108</v>
      </c>
      <c r="R19" s="21">
        <v>154</v>
      </c>
      <c r="S19" s="21">
        <v>158</v>
      </c>
      <c r="T19" s="21">
        <v>164</v>
      </c>
      <c r="U19" s="21">
        <v>140</v>
      </c>
      <c r="V19" s="21">
        <v>151</v>
      </c>
      <c r="W19" s="21">
        <v>245</v>
      </c>
      <c r="X19" s="172">
        <v>201</v>
      </c>
      <c r="Y19" s="21">
        <v>251</v>
      </c>
      <c r="Z19" s="56">
        <v>242</v>
      </c>
      <c r="AA19" s="56">
        <v>231</v>
      </c>
      <c r="AB19" s="21">
        <v>160</v>
      </c>
      <c r="AC19" s="21">
        <v>147</v>
      </c>
      <c r="AD19" s="21">
        <v>191</v>
      </c>
      <c r="AE19" s="21">
        <v>240</v>
      </c>
      <c r="AF19" s="21">
        <v>192</v>
      </c>
      <c r="AG19" s="21">
        <v>148</v>
      </c>
      <c r="AH19" s="21">
        <v>157</v>
      </c>
      <c r="AI19" s="21">
        <v>128</v>
      </c>
      <c r="AJ19" s="21">
        <v>49</v>
      </c>
      <c r="AK19" s="21">
        <v>78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G19+SUM('R3-07（入力用）'!AF19:AK19)</f>
        <v>152</v>
      </c>
      <c r="H20" s="20">
        <f>SUM(G19:H19)+SUM('R3-07（入力用）'!AG19:AK19)</f>
        <v>159</v>
      </c>
      <c r="I20" s="20">
        <f>SUM(G19:I19)+SUM('R3-07（入力用）'!AH19:AK19)</f>
        <v>186</v>
      </c>
      <c r="J20" s="20">
        <f>SUM(G19:J19)+SUM('R3-07（入力用）'!AI19:AK19)</f>
        <v>206</v>
      </c>
      <c r="K20" s="20">
        <f>SUM(G19:K19)+SUM('R3-07（入力用）'!AJ19:AK19)</f>
        <v>235</v>
      </c>
      <c r="L20" s="20">
        <f>SUM(G19:L19)+'R3-07（入力用）'!AK19</f>
        <v>299</v>
      </c>
      <c r="M20" s="20">
        <f>SUM(G19:M19)</f>
        <v>349</v>
      </c>
      <c r="N20" s="20">
        <f t="shared" ref="N20:AK20" si="2">SUM(H19:N19)</f>
        <v>422</v>
      </c>
      <c r="O20" s="20">
        <f t="shared" si="2"/>
        <v>468</v>
      </c>
      <c r="P20" s="20">
        <f t="shared" si="2"/>
        <v>505</v>
      </c>
      <c r="Q20" s="20">
        <f t="shared" si="2"/>
        <v>569</v>
      </c>
      <c r="R20" s="20">
        <f t="shared" si="2"/>
        <v>672</v>
      </c>
      <c r="S20" s="20">
        <f t="shared" si="2"/>
        <v>743</v>
      </c>
      <c r="T20" s="20">
        <f t="shared" si="2"/>
        <v>836</v>
      </c>
      <c r="U20" s="20">
        <f t="shared" si="2"/>
        <v>872</v>
      </c>
      <c r="V20" s="20">
        <f t="shared" si="2"/>
        <v>957</v>
      </c>
      <c r="W20" s="20">
        <f t="shared" si="2"/>
        <v>1120</v>
      </c>
      <c r="X20" s="20">
        <f t="shared" si="2"/>
        <v>1213</v>
      </c>
      <c r="Y20" s="20">
        <f t="shared" si="2"/>
        <v>1310</v>
      </c>
      <c r="Z20" s="20">
        <f t="shared" si="2"/>
        <v>1394</v>
      </c>
      <c r="AA20" s="20">
        <f t="shared" si="2"/>
        <v>1461</v>
      </c>
      <c r="AB20" s="20">
        <f t="shared" si="2"/>
        <v>1481</v>
      </c>
      <c r="AC20" s="20">
        <f t="shared" si="2"/>
        <v>1477</v>
      </c>
      <c r="AD20" s="20">
        <f t="shared" si="2"/>
        <v>1423</v>
      </c>
      <c r="AE20" s="20">
        <f t="shared" si="2"/>
        <v>1462</v>
      </c>
      <c r="AF20" s="20">
        <f t="shared" si="2"/>
        <v>1403</v>
      </c>
      <c r="AG20" s="20">
        <f t="shared" si="2"/>
        <v>1309</v>
      </c>
      <c r="AH20" s="20">
        <f t="shared" si="2"/>
        <v>1235</v>
      </c>
      <c r="AI20" s="20">
        <f t="shared" si="2"/>
        <v>1203</v>
      </c>
      <c r="AJ20" s="20">
        <f t="shared" si="2"/>
        <v>1105</v>
      </c>
      <c r="AK20" s="20">
        <f t="shared" si="2"/>
        <v>992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152</v>
      </c>
      <c r="H21" s="20">
        <f t="shared" ref="H21:AJ21" si="3">H20</f>
        <v>159</v>
      </c>
      <c r="I21" s="20">
        <f t="shared" si="3"/>
        <v>186</v>
      </c>
      <c r="J21" s="20">
        <f t="shared" si="3"/>
        <v>206</v>
      </c>
      <c r="K21" s="20">
        <f t="shared" si="3"/>
        <v>235</v>
      </c>
      <c r="L21" s="20">
        <f t="shared" si="3"/>
        <v>299</v>
      </c>
      <c r="M21" s="20">
        <f t="shared" si="3"/>
        <v>349</v>
      </c>
      <c r="N21" s="20">
        <f t="shared" si="3"/>
        <v>422</v>
      </c>
      <c r="O21" s="20">
        <f t="shared" si="3"/>
        <v>468</v>
      </c>
      <c r="P21" s="20">
        <f t="shared" si="3"/>
        <v>505</v>
      </c>
      <c r="Q21" s="20">
        <f t="shared" si="3"/>
        <v>569</v>
      </c>
      <c r="R21" s="20">
        <f t="shared" si="3"/>
        <v>672</v>
      </c>
      <c r="S21" s="20">
        <f t="shared" si="3"/>
        <v>743</v>
      </c>
      <c r="T21" s="20">
        <f t="shared" si="3"/>
        <v>836</v>
      </c>
      <c r="U21" s="20">
        <f t="shared" si="3"/>
        <v>872</v>
      </c>
      <c r="V21" s="20">
        <f t="shared" si="3"/>
        <v>957</v>
      </c>
      <c r="W21" s="20">
        <f t="shared" si="3"/>
        <v>1120</v>
      </c>
      <c r="X21" s="20">
        <f t="shared" si="3"/>
        <v>1213</v>
      </c>
      <c r="Y21" s="20">
        <f t="shared" si="3"/>
        <v>1310</v>
      </c>
      <c r="Z21" s="20">
        <f t="shared" si="3"/>
        <v>1394</v>
      </c>
      <c r="AA21" s="20">
        <f t="shared" si="3"/>
        <v>1461</v>
      </c>
      <c r="AB21" s="20">
        <f t="shared" si="3"/>
        <v>1481</v>
      </c>
      <c r="AC21" s="20">
        <f t="shared" si="3"/>
        <v>1477</v>
      </c>
      <c r="AD21" s="20">
        <f t="shared" si="3"/>
        <v>1423</v>
      </c>
      <c r="AE21" s="20">
        <f t="shared" si="3"/>
        <v>1462</v>
      </c>
      <c r="AF21" s="20">
        <f t="shared" si="3"/>
        <v>1403</v>
      </c>
      <c r="AG21" s="20">
        <f t="shared" si="3"/>
        <v>1309</v>
      </c>
      <c r="AH21" s="20">
        <f t="shared" si="3"/>
        <v>1235</v>
      </c>
      <c r="AI21" s="20">
        <f t="shared" si="3"/>
        <v>1203</v>
      </c>
      <c r="AJ21" s="20">
        <f t="shared" si="3"/>
        <v>1105</v>
      </c>
      <c r="AK21" s="20">
        <f>AK20</f>
        <v>992</v>
      </c>
    </row>
    <row r="22" spans="2:40" ht="41.25" customHeight="1">
      <c r="D22" s="14" t="s">
        <v>6</v>
      </c>
      <c r="E22" s="2"/>
      <c r="F22" s="1" t="s">
        <v>49</v>
      </c>
      <c r="G22" s="20">
        <f>'R3-07（入力用）'!AE20</f>
        <v>71</v>
      </c>
      <c r="H22" s="20">
        <f>'R3-07（入力用）'!AF20</f>
        <v>82</v>
      </c>
      <c r="I22" s="20">
        <f>'R3-07（入力用）'!AG20</f>
        <v>94</v>
      </c>
      <c r="J22" s="20">
        <f>'R3-07（入力用）'!AH20</f>
        <v>113</v>
      </c>
      <c r="K22" s="20">
        <f>'R3-07（入力用）'!AI20</f>
        <v>126</v>
      </c>
      <c r="L22" s="20">
        <f>'R3-07（入力用）'!AJ20</f>
        <v>130</v>
      </c>
      <c r="M22" s="20">
        <f>'R3-07（入力用）'!AK20</f>
        <v>143</v>
      </c>
      <c r="N22" s="20">
        <f>G21</f>
        <v>152</v>
      </c>
      <c r="O22" s="20">
        <f t="shared" ref="O22:AK22" si="4">H21</f>
        <v>159</v>
      </c>
      <c r="P22" s="20">
        <f t="shared" si="4"/>
        <v>186</v>
      </c>
      <c r="Q22" s="20">
        <f t="shared" si="4"/>
        <v>206</v>
      </c>
      <c r="R22" s="20">
        <f t="shared" si="4"/>
        <v>235</v>
      </c>
      <c r="S22" s="20">
        <f t="shared" si="4"/>
        <v>299</v>
      </c>
      <c r="T22" s="20">
        <f t="shared" si="4"/>
        <v>349</v>
      </c>
      <c r="U22" s="20">
        <f t="shared" si="4"/>
        <v>422</v>
      </c>
      <c r="V22" s="20">
        <f t="shared" si="4"/>
        <v>468</v>
      </c>
      <c r="W22" s="20">
        <f t="shared" si="4"/>
        <v>505</v>
      </c>
      <c r="X22" s="20">
        <f t="shared" si="4"/>
        <v>569</v>
      </c>
      <c r="Y22" s="20">
        <f t="shared" si="4"/>
        <v>672</v>
      </c>
      <c r="Z22" s="20">
        <f t="shared" si="4"/>
        <v>743</v>
      </c>
      <c r="AA22" s="20">
        <f t="shared" si="4"/>
        <v>836</v>
      </c>
      <c r="AB22" s="20">
        <f t="shared" si="4"/>
        <v>872</v>
      </c>
      <c r="AC22" s="20">
        <f t="shared" si="4"/>
        <v>957</v>
      </c>
      <c r="AD22" s="20">
        <f t="shared" si="4"/>
        <v>1120</v>
      </c>
      <c r="AE22" s="20">
        <f t="shared" si="4"/>
        <v>1213</v>
      </c>
      <c r="AF22" s="20">
        <f t="shared" si="4"/>
        <v>1310</v>
      </c>
      <c r="AG22" s="20">
        <f t="shared" si="4"/>
        <v>1394</v>
      </c>
      <c r="AH22" s="20">
        <f t="shared" si="4"/>
        <v>1461</v>
      </c>
      <c r="AI22" s="20">
        <f t="shared" si="4"/>
        <v>1481</v>
      </c>
      <c r="AJ22" s="20">
        <f t="shared" si="4"/>
        <v>1477</v>
      </c>
      <c r="AK22" s="20">
        <f t="shared" si="4"/>
        <v>1423</v>
      </c>
    </row>
    <row r="23" spans="2:40" ht="41.25" customHeight="1">
      <c r="D23" s="14" t="s">
        <v>7</v>
      </c>
      <c r="E23" s="39" t="s">
        <v>16</v>
      </c>
      <c r="F23" s="29"/>
      <c r="G23" s="21">
        <v>17</v>
      </c>
      <c r="H23" s="21">
        <v>2</v>
      </c>
      <c r="I23" s="21">
        <v>13</v>
      </c>
      <c r="J23" s="77">
        <v>21</v>
      </c>
      <c r="K23" s="21">
        <v>18</v>
      </c>
      <c r="L23" s="21">
        <v>31</v>
      </c>
      <c r="M23" s="21">
        <v>24</v>
      </c>
      <c r="N23" s="21">
        <v>43</v>
      </c>
      <c r="O23" s="21">
        <v>17</v>
      </c>
      <c r="P23" s="21">
        <v>31</v>
      </c>
      <c r="Q23" s="77">
        <v>41</v>
      </c>
      <c r="R23" s="21">
        <v>55</v>
      </c>
      <c r="S23" s="21">
        <v>65</v>
      </c>
      <c r="T23" s="77">
        <v>59</v>
      </c>
      <c r="U23" s="21">
        <v>43</v>
      </c>
      <c r="V23" s="77">
        <v>52</v>
      </c>
      <c r="W23" s="77">
        <v>106</v>
      </c>
      <c r="X23" s="77">
        <v>66</v>
      </c>
      <c r="Y23" s="77">
        <v>128</v>
      </c>
      <c r="Z23" s="77">
        <v>91</v>
      </c>
      <c r="AA23" s="77">
        <v>113</v>
      </c>
      <c r="AB23" s="77">
        <v>49</v>
      </c>
      <c r="AC23" s="77">
        <v>68</v>
      </c>
      <c r="AD23" s="77">
        <v>59</v>
      </c>
      <c r="AE23" s="77">
        <v>62</v>
      </c>
      <c r="AF23" s="77">
        <v>46</v>
      </c>
      <c r="AG23" s="77">
        <v>48</v>
      </c>
      <c r="AH23" s="77">
        <v>60</v>
      </c>
      <c r="AI23" s="77">
        <v>20</v>
      </c>
      <c r="AJ23" s="21">
        <v>10</v>
      </c>
      <c r="AK23" s="21">
        <v>27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G23+SUM('R3-07（入力用）'!AF23:AK23)</f>
        <v>65</v>
      </c>
      <c r="H24" s="21">
        <f>SUM(G23:H23)+SUM('R3-07（入力用）'!AG23:AK23)</f>
        <v>66</v>
      </c>
      <c r="I24" s="21">
        <f>SUM(G23:I23)+SUM('R3-07（入力用）'!AH23:AK23)</f>
        <v>72</v>
      </c>
      <c r="J24" s="21">
        <f>SUM(G23:J23)+SUM('R3-07（入力用）'!AI23:AK23)</f>
        <v>84</v>
      </c>
      <c r="K24" s="21">
        <f>SUM(G23:K23)+SUM('R3-07（入力用）'!AJ23:AK23)</f>
        <v>91</v>
      </c>
      <c r="L24" s="21">
        <f>SUM(G23:L23)+'R3-07（入力用）'!AK23</f>
        <v>115</v>
      </c>
      <c r="M24" s="21">
        <f>SUM(G23:M23)</f>
        <v>126</v>
      </c>
      <c r="N24" s="21">
        <f t="shared" ref="N24:AK24" si="5">SUM(H23:N23)</f>
        <v>152</v>
      </c>
      <c r="O24" s="21">
        <f t="shared" si="5"/>
        <v>167</v>
      </c>
      <c r="P24" s="21">
        <f t="shared" si="5"/>
        <v>185</v>
      </c>
      <c r="Q24" s="21">
        <f t="shared" si="5"/>
        <v>205</v>
      </c>
      <c r="R24" s="21">
        <f t="shared" si="5"/>
        <v>242</v>
      </c>
      <c r="S24" s="21">
        <f t="shared" si="5"/>
        <v>276</v>
      </c>
      <c r="T24" s="21">
        <f t="shared" si="5"/>
        <v>311</v>
      </c>
      <c r="U24" s="21">
        <f t="shared" si="5"/>
        <v>311</v>
      </c>
      <c r="V24" s="21">
        <f t="shared" si="5"/>
        <v>346</v>
      </c>
      <c r="W24" s="21">
        <f t="shared" si="5"/>
        <v>421</v>
      </c>
      <c r="X24" s="21">
        <f t="shared" si="5"/>
        <v>446</v>
      </c>
      <c r="Y24" s="21">
        <f t="shared" si="5"/>
        <v>519</v>
      </c>
      <c r="Z24" s="21">
        <f t="shared" si="5"/>
        <v>545</v>
      </c>
      <c r="AA24" s="21">
        <f t="shared" si="5"/>
        <v>599</v>
      </c>
      <c r="AB24" s="21">
        <f t="shared" si="5"/>
        <v>605</v>
      </c>
      <c r="AC24" s="21">
        <f t="shared" si="5"/>
        <v>621</v>
      </c>
      <c r="AD24" s="21">
        <f t="shared" si="5"/>
        <v>574</v>
      </c>
      <c r="AE24" s="21">
        <f t="shared" si="5"/>
        <v>570</v>
      </c>
      <c r="AF24" s="21">
        <f t="shared" si="5"/>
        <v>488</v>
      </c>
      <c r="AG24" s="21">
        <f t="shared" si="5"/>
        <v>445</v>
      </c>
      <c r="AH24" s="21">
        <f t="shared" si="5"/>
        <v>392</v>
      </c>
      <c r="AI24" s="21">
        <f t="shared" si="5"/>
        <v>363</v>
      </c>
      <c r="AJ24" s="21">
        <f t="shared" si="5"/>
        <v>305</v>
      </c>
      <c r="AK24" s="21">
        <f t="shared" si="5"/>
        <v>273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44409</v>
      </c>
      <c r="H26" s="26">
        <f t="shared" ref="H26:AJ27" si="6">H6</f>
        <v>44410</v>
      </c>
      <c r="I26" s="26">
        <f t="shared" si="6"/>
        <v>44411</v>
      </c>
      <c r="J26" s="26">
        <f t="shared" si="6"/>
        <v>44412</v>
      </c>
      <c r="K26" s="26">
        <f t="shared" si="6"/>
        <v>44413</v>
      </c>
      <c r="L26" s="26">
        <f t="shared" si="6"/>
        <v>44414</v>
      </c>
      <c r="M26" s="26">
        <f t="shared" si="6"/>
        <v>44415</v>
      </c>
      <c r="N26" s="26">
        <f t="shared" si="6"/>
        <v>44416</v>
      </c>
      <c r="O26" s="26">
        <f t="shared" si="6"/>
        <v>44417</v>
      </c>
      <c r="P26" s="26">
        <f t="shared" si="6"/>
        <v>44418</v>
      </c>
      <c r="Q26" s="26">
        <f t="shared" si="6"/>
        <v>44419</v>
      </c>
      <c r="R26" s="26">
        <f t="shared" si="6"/>
        <v>44420</v>
      </c>
      <c r="S26" s="26">
        <f t="shared" si="6"/>
        <v>44421</v>
      </c>
      <c r="T26" s="26">
        <f t="shared" si="6"/>
        <v>44422</v>
      </c>
      <c r="U26" s="26">
        <f t="shared" si="6"/>
        <v>44423</v>
      </c>
      <c r="V26" s="26">
        <f t="shared" si="6"/>
        <v>44424</v>
      </c>
      <c r="W26" s="26">
        <f t="shared" si="6"/>
        <v>44425</v>
      </c>
      <c r="X26" s="26">
        <f t="shared" si="6"/>
        <v>44426</v>
      </c>
      <c r="Y26" s="26">
        <f t="shared" si="6"/>
        <v>44427</v>
      </c>
      <c r="Z26" s="26">
        <f t="shared" si="6"/>
        <v>44428</v>
      </c>
      <c r="AA26" s="26">
        <f t="shared" si="6"/>
        <v>44429</v>
      </c>
      <c r="AB26" s="26">
        <f t="shared" si="6"/>
        <v>44430</v>
      </c>
      <c r="AC26" s="26">
        <f t="shared" si="6"/>
        <v>44431</v>
      </c>
      <c r="AD26" s="26">
        <f t="shared" si="6"/>
        <v>44432</v>
      </c>
      <c r="AE26" s="26">
        <f t="shared" si="6"/>
        <v>44433</v>
      </c>
      <c r="AF26" s="26">
        <f t="shared" si="6"/>
        <v>44434</v>
      </c>
      <c r="AG26" s="26">
        <f t="shared" si="6"/>
        <v>44435</v>
      </c>
      <c r="AH26" s="26">
        <f t="shared" si="6"/>
        <v>44436</v>
      </c>
      <c r="AI26" s="26">
        <f t="shared" si="6"/>
        <v>44437</v>
      </c>
      <c r="AJ26" s="26">
        <f t="shared" si="6"/>
        <v>44438</v>
      </c>
      <c r="AK26" s="26">
        <f>AK6</f>
        <v>44439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日</v>
      </c>
      <c r="H27" s="27" t="str">
        <f t="shared" si="6"/>
        <v>月</v>
      </c>
      <c r="I27" s="27" t="str">
        <f t="shared" si="6"/>
        <v>火</v>
      </c>
      <c r="J27" s="27" t="str">
        <f t="shared" si="6"/>
        <v>水</v>
      </c>
      <c r="K27" s="27" t="str">
        <f t="shared" si="6"/>
        <v>木</v>
      </c>
      <c r="L27" s="27" t="str">
        <f t="shared" si="6"/>
        <v>金</v>
      </c>
      <c r="M27" s="27" t="str">
        <f t="shared" si="6"/>
        <v>土</v>
      </c>
      <c r="N27" s="27" t="str">
        <f t="shared" si="6"/>
        <v>日</v>
      </c>
      <c r="O27" s="27" t="str">
        <f t="shared" si="6"/>
        <v>月</v>
      </c>
      <c r="P27" s="27" t="str">
        <f t="shared" si="6"/>
        <v>火</v>
      </c>
      <c r="Q27" s="27" t="str">
        <f t="shared" si="6"/>
        <v>水</v>
      </c>
      <c r="R27" s="27" t="str">
        <f t="shared" si="6"/>
        <v>木</v>
      </c>
      <c r="S27" s="27" t="str">
        <f t="shared" si="6"/>
        <v>金</v>
      </c>
      <c r="T27" s="27" t="str">
        <f t="shared" si="6"/>
        <v>土</v>
      </c>
      <c r="U27" s="27" t="str">
        <f t="shared" si="6"/>
        <v>日</v>
      </c>
      <c r="V27" s="27" t="str">
        <f t="shared" si="6"/>
        <v>月</v>
      </c>
      <c r="W27" s="27" t="str">
        <f t="shared" si="6"/>
        <v>火</v>
      </c>
      <c r="X27" s="27" t="str">
        <f t="shared" si="6"/>
        <v>水</v>
      </c>
      <c r="Y27" s="27" t="str">
        <f t="shared" si="6"/>
        <v>木</v>
      </c>
      <c r="Z27" s="27" t="str">
        <f t="shared" si="6"/>
        <v>金</v>
      </c>
      <c r="AA27" s="27" t="str">
        <f t="shared" si="6"/>
        <v>土</v>
      </c>
      <c r="AB27" s="27" t="str">
        <f t="shared" si="6"/>
        <v>日</v>
      </c>
      <c r="AC27" s="27" t="str">
        <f t="shared" si="6"/>
        <v>月</v>
      </c>
      <c r="AD27" s="27" t="str">
        <f t="shared" si="6"/>
        <v>火</v>
      </c>
      <c r="AE27" s="27" t="str">
        <f t="shared" si="6"/>
        <v>水</v>
      </c>
      <c r="AF27" s="27" t="str">
        <f t="shared" si="6"/>
        <v>木</v>
      </c>
      <c r="AG27" s="27" t="str">
        <f t="shared" si="6"/>
        <v>金</v>
      </c>
      <c r="AH27" s="27" t="str">
        <f t="shared" si="6"/>
        <v>土</v>
      </c>
      <c r="AI27" s="27" t="str">
        <f t="shared" si="6"/>
        <v>日</v>
      </c>
      <c r="AJ27" s="27" t="str">
        <f t="shared" si="6"/>
        <v>月</v>
      </c>
      <c r="AK27" s="27" t="str">
        <f>AK7</f>
        <v>火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0.28705882352941176</v>
      </c>
      <c r="H28" s="22">
        <f t="shared" ref="H28:AK28" si="7">IFERROR(H12/H8,0)</f>
        <v>0.30352941176470588</v>
      </c>
      <c r="I28" s="22">
        <f t="shared" si="7"/>
        <v>0.32941176470588235</v>
      </c>
      <c r="J28" s="22">
        <f t="shared" si="7"/>
        <v>0.37176470588235294</v>
      </c>
      <c r="K28" s="22">
        <f t="shared" si="7"/>
        <v>0.37647058823529411</v>
      </c>
      <c r="L28" s="22">
        <f t="shared" si="7"/>
        <v>0.40705882352941175</v>
      </c>
      <c r="M28" s="22">
        <f t="shared" si="7"/>
        <v>0.4611764705882353</v>
      </c>
      <c r="N28" s="22">
        <f t="shared" si="7"/>
        <v>0.49411764705882355</v>
      </c>
      <c r="O28" s="168">
        <f t="shared" si="7"/>
        <v>0.50823529411764701</v>
      </c>
      <c r="P28" s="168">
        <f t="shared" si="7"/>
        <v>0.52470588235294113</v>
      </c>
      <c r="Q28" s="168">
        <f t="shared" si="7"/>
        <v>0.57411764705882351</v>
      </c>
      <c r="R28" s="168">
        <f t="shared" si="7"/>
        <v>0.58352941176470585</v>
      </c>
      <c r="S28" s="168">
        <f t="shared" si="7"/>
        <v>0.58078602620087338</v>
      </c>
      <c r="T28" s="168">
        <f t="shared" si="7"/>
        <v>0.59606986899563319</v>
      </c>
      <c r="U28" s="168">
        <f t="shared" si="7"/>
        <v>0.64628820960698685</v>
      </c>
      <c r="V28" s="168">
        <f t="shared" si="7"/>
        <v>0.67903930131004364</v>
      </c>
      <c r="W28" s="168">
        <f t="shared" si="7"/>
        <v>0.71397379912663761</v>
      </c>
      <c r="X28" s="168">
        <f t="shared" si="7"/>
        <v>0.73144104803493448</v>
      </c>
      <c r="Y28" s="168">
        <f t="shared" si="7"/>
        <v>0.72131147540983609</v>
      </c>
      <c r="Z28" s="168">
        <f t="shared" si="7"/>
        <v>0.69467213114754101</v>
      </c>
      <c r="AA28" s="168">
        <f t="shared" si="7"/>
        <v>0.72131147540983609</v>
      </c>
      <c r="AB28" s="168">
        <f t="shared" si="7"/>
        <v>0.73975409836065575</v>
      </c>
      <c r="AC28" s="168">
        <f t="shared" si="7"/>
        <v>0.74180327868852458</v>
      </c>
      <c r="AD28" s="168">
        <f t="shared" si="7"/>
        <v>0.73360655737704916</v>
      </c>
      <c r="AE28" s="168">
        <f t="shared" si="7"/>
        <v>0.72540983606557374</v>
      </c>
      <c r="AF28" s="168">
        <f t="shared" si="7"/>
        <v>0.76639344262295084</v>
      </c>
      <c r="AG28" s="168">
        <f t="shared" si="7"/>
        <v>0.71024734982332161</v>
      </c>
      <c r="AH28" s="168">
        <f t="shared" si="7"/>
        <v>0.67314487632508835</v>
      </c>
      <c r="AI28" s="168">
        <f t="shared" si="7"/>
        <v>0.68374558303886923</v>
      </c>
      <c r="AJ28" s="168">
        <f t="shared" si="7"/>
        <v>0.65724381625441697</v>
      </c>
      <c r="AK28" s="168">
        <f t="shared" si="7"/>
        <v>0.60600706713780916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0.28705882352941176</v>
      </c>
      <c r="H29" s="22">
        <f t="shared" ref="H29:AK29" si="8">IFERROR(H12/H9,0)</f>
        <v>0.30352941176470588</v>
      </c>
      <c r="I29" s="22">
        <f t="shared" si="8"/>
        <v>0.32941176470588235</v>
      </c>
      <c r="J29" s="22">
        <f t="shared" si="8"/>
        <v>0.37176470588235294</v>
      </c>
      <c r="K29" s="22">
        <f t="shared" si="8"/>
        <v>0.37647058823529411</v>
      </c>
      <c r="L29" s="22">
        <f t="shared" si="8"/>
        <v>0.40705882352941175</v>
      </c>
      <c r="M29" s="22">
        <f t="shared" si="8"/>
        <v>0.4611764705882353</v>
      </c>
      <c r="N29" s="22">
        <f t="shared" si="8"/>
        <v>0.49411764705882355</v>
      </c>
      <c r="O29" s="22">
        <f t="shared" si="8"/>
        <v>0.50823529411764701</v>
      </c>
      <c r="P29" s="22">
        <f t="shared" si="8"/>
        <v>0.52470588235294113</v>
      </c>
      <c r="Q29" s="22">
        <f t="shared" si="8"/>
        <v>0.57411764705882351</v>
      </c>
      <c r="R29" s="22">
        <f t="shared" si="8"/>
        <v>0.58352941176470585</v>
      </c>
      <c r="S29" s="22">
        <f t="shared" si="8"/>
        <v>0.58078602620087338</v>
      </c>
      <c r="T29" s="22">
        <f t="shared" si="8"/>
        <v>0.59606986899563319</v>
      </c>
      <c r="U29" s="22">
        <f t="shared" si="8"/>
        <v>0.64628820960698685</v>
      </c>
      <c r="V29" s="22">
        <f t="shared" si="8"/>
        <v>0.67903930131004364</v>
      </c>
      <c r="W29" s="22">
        <f t="shared" si="8"/>
        <v>0.71397379912663761</v>
      </c>
      <c r="X29" s="22">
        <f t="shared" si="8"/>
        <v>0.73144104803493448</v>
      </c>
      <c r="Y29" s="22">
        <f t="shared" si="8"/>
        <v>0.72131147540983609</v>
      </c>
      <c r="Z29" s="22">
        <f t="shared" si="8"/>
        <v>0.69467213114754101</v>
      </c>
      <c r="AA29" s="22">
        <f t="shared" si="8"/>
        <v>0.72131147540983609</v>
      </c>
      <c r="AB29" s="22">
        <f t="shared" si="8"/>
        <v>0.73975409836065575</v>
      </c>
      <c r="AC29" s="22">
        <f t="shared" si="8"/>
        <v>0.74180327868852458</v>
      </c>
      <c r="AD29" s="22">
        <f t="shared" si="8"/>
        <v>0.73360655737704916</v>
      </c>
      <c r="AE29" s="22">
        <f t="shared" si="8"/>
        <v>0.72540983606557374</v>
      </c>
      <c r="AF29" s="22">
        <f t="shared" si="8"/>
        <v>0.76639344262295084</v>
      </c>
      <c r="AG29" s="22">
        <f t="shared" si="8"/>
        <v>0.71024734982332161</v>
      </c>
      <c r="AH29" s="22">
        <f t="shared" si="8"/>
        <v>0.67314487632508835</v>
      </c>
      <c r="AI29" s="22">
        <f t="shared" si="8"/>
        <v>0.68374558303886923</v>
      </c>
      <c r="AJ29" s="22">
        <f t="shared" si="8"/>
        <v>0.65724381625441697</v>
      </c>
      <c r="AK29" s="22">
        <f t="shared" si="8"/>
        <v>0.60600706713780916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2.564102564102564E-2</v>
      </c>
      <c r="U30" s="22">
        <f t="shared" si="9"/>
        <v>5.128205128205128E-2</v>
      </c>
      <c r="V30" s="22">
        <f t="shared" si="9"/>
        <v>5.128205128205128E-2</v>
      </c>
      <c r="W30" s="22">
        <f t="shared" si="9"/>
        <v>5.128205128205128E-2</v>
      </c>
      <c r="X30" s="22">
        <f t="shared" si="9"/>
        <v>5.128205128205128E-2</v>
      </c>
      <c r="Y30" s="22">
        <f t="shared" si="9"/>
        <v>7.6923076923076927E-2</v>
      </c>
      <c r="Z30" s="22">
        <f t="shared" si="9"/>
        <v>7.6923076923076927E-2</v>
      </c>
      <c r="AA30" s="22">
        <f t="shared" si="9"/>
        <v>7.6923076923076927E-2</v>
      </c>
      <c r="AB30" s="22">
        <f t="shared" si="9"/>
        <v>0.10256410256410256</v>
      </c>
      <c r="AC30" s="22">
        <f t="shared" si="9"/>
        <v>7.6923076923076927E-2</v>
      </c>
      <c r="AD30" s="22">
        <f t="shared" si="9"/>
        <v>7.6923076923076927E-2</v>
      </c>
      <c r="AE30" s="22">
        <f t="shared" si="9"/>
        <v>7.6923076923076927E-2</v>
      </c>
      <c r="AF30" s="22">
        <f t="shared" si="9"/>
        <v>0.12820512820512819</v>
      </c>
      <c r="AG30" s="22">
        <f t="shared" si="9"/>
        <v>0.12820512820512819</v>
      </c>
      <c r="AH30" s="22">
        <f t="shared" si="9"/>
        <v>0.12820512820512819</v>
      </c>
      <c r="AI30" s="22">
        <f t="shared" si="9"/>
        <v>0.12820512820512819</v>
      </c>
      <c r="AJ30" s="22">
        <f t="shared" si="9"/>
        <v>0.12820512820512819</v>
      </c>
      <c r="AK30" s="22">
        <f t="shared" si="9"/>
        <v>0.15384615384615385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2.564102564102564E-2</v>
      </c>
      <c r="U31" s="22">
        <f t="shared" si="10"/>
        <v>5.128205128205128E-2</v>
      </c>
      <c r="V31" s="22">
        <f t="shared" si="10"/>
        <v>5.128205128205128E-2</v>
      </c>
      <c r="W31" s="22">
        <f t="shared" si="10"/>
        <v>5.128205128205128E-2</v>
      </c>
      <c r="X31" s="22">
        <f t="shared" si="10"/>
        <v>5.128205128205128E-2</v>
      </c>
      <c r="Y31" s="22">
        <f t="shared" si="10"/>
        <v>7.6923076923076927E-2</v>
      </c>
      <c r="Z31" s="22">
        <f t="shared" si="10"/>
        <v>7.6923076923076927E-2</v>
      </c>
      <c r="AA31" s="22">
        <f t="shared" si="10"/>
        <v>7.6923076923076927E-2</v>
      </c>
      <c r="AB31" s="22">
        <f t="shared" si="10"/>
        <v>0.10256410256410256</v>
      </c>
      <c r="AC31" s="22">
        <f t="shared" si="10"/>
        <v>7.6923076923076927E-2</v>
      </c>
      <c r="AD31" s="22">
        <f t="shared" si="10"/>
        <v>7.6923076923076927E-2</v>
      </c>
      <c r="AE31" s="22">
        <f t="shared" si="10"/>
        <v>7.6923076923076927E-2</v>
      </c>
      <c r="AF31" s="22">
        <f t="shared" si="10"/>
        <v>0.12820512820512819</v>
      </c>
      <c r="AG31" s="22">
        <f t="shared" si="10"/>
        <v>0.12820512820512819</v>
      </c>
      <c r="AH31" s="22">
        <f t="shared" si="10"/>
        <v>0.12820512820512819</v>
      </c>
      <c r="AI31" s="22">
        <f t="shared" si="10"/>
        <v>0.12820512820512819</v>
      </c>
      <c r="AJ31" s="22">
        <f t="shared" si="10"/>
        <v>0.12820512820512819</v>
      </c>
      <c r="AK31" s="22">
        <f t="shared" si="10"/>
        <v>0.15384615384615385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11.924747972636762</v>
      </c>
      <c r="H32" s="23">
        <f t="shared" ref="H32:AK32" si="11">IFERROR(H14*100000/1601711,0)</f>
        <v>12.486647091766242</v>
      </c>
      <c r="I32" s="23">
        <f t="shared" si="11"/>
        <v>14.671810332825334</v>
      </c>
      <c r="J32" s="23">
        <f t="shared" si="11"/>
        <v>16.482374161131439</v>
      </c>
      <c r="K32" s="23">
        <f t="shared" si="11"/>
        <v>18.105638283061051</v>
      </c>
      <c r="L32" s="23">
        <f t="shared" si="11"/>
        <v>22.101365352426249</v>
      </c>
      <c r="M32" s="23">
        <f t="shared" si="11"/>
        <v>24.785994477155992</v>
      </c>
      <c r="N32" s="169">
        <f t="shared" si="11"/>
        <v>30.155252726615476</v>
      </c>
      <c r="O32" s="169">
        <f t="shared" si="11"/>
        <v>33.214481264098204</v>
      </c>
      <c r="P32" s="169">
        <f t="shared" si="11"/>
        <v>36.398576272498595</v>
      </c>
      <c r="Q32" s="169">
        <f t="shared" si="11"/>
        <v>40.456736577322623</v>
      </c>
      <c r="R32" s="169">
        <f t="shared" si="11"/>
        <v>45.888428062240941</v>
      </c>
      <c r="S32" s="169">
        <f t="shared" si="11"/>
        <v>52.443917785418222</v>
      </c>
      <c r="T32" s="169">
        <f t="shared" si="11"/>
        <v>58.936974273136663</v>
      </c>
      <c r="U32" s="169">
        <f t="shared" si="11"/>
        <v>64.55596546443148</v>
      </c>
      <c r="V32" s="169">
        <f t="shared" si="11"/>
        <v>71.236321658526407</v>
      </c>
      <c r="W32" s="169">
        <f t="shared" si="11"/>
        <v>80.975906390104086</v>
      </c>
      <c r="X32" s="169">
        <f t="shared" si="11"/>
        <v>86.594897581398897</v>
      </c>
      <c r="Y32" s="169">
        <f t="shared" si="11"/>
        <v>96.709081725729547</v>
      </c>
      <c r="Z32" s="169">
        <f t="shared" si="11"/>
        <v>105.57460116088357</v>
      </c>
      <c r="AA32" s="169">
        <f t="shared" si="11"/>
        <v>115.87608501159073</v>
      </c>
      <c r="AB32" s="169">
        <f t="shared" si="11"/>
        <v>119.74694561003827</v>
      </c>
      <c r="AC32" s="169">
        <f t="shared" si="11"/>
        <v>122.49400797022683</v>
      </c>
      <c r="AD32" s="169">
        <f t="shared" si="11"/>
        <v>118.18611472356748</v>
      </c>
      <c r="AE32" s="169">
        <f t="shared" si="11"/>
        <v>126.11513562683905</v>
      </c>
      <c r="AF32" s="169">
        <f t="shared" si="11"/>
        <v>132.29602593726335</v>
      </c>
      <c r="AG32" s="169">
        <f t="shared" si="11"/>
        <v>129.92356298982776</v>
      </c>
      <c r="AH32" s="169">
        <f t="shared" si="11"/>
        <v>112.0052244131432</v>
      </c>
      <c r="AI32" s="169">
        <f t="shared" si="11"/>
        <v>108.19679705015449</v>
      </c>
      <c r="AJ32" s="169">
        <f t="shared" si="11"/>
        <v>96.396915548435388</v>
      </c>
      <c r="AK32" s="169">
        <f t="shared" si="11"/>
        <v>88.967360528834476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5.3419530452534877E-2</v>
      </c>
      <c r="H33" s="22">
        <f t="shared" ref="H33:AK33" si="12">IFERROR(H18/H16,0)</f>
        <v>5.9153998678122932E-2</v>
      </c>
      <c r="I33" s="22">
        <f t="shared" si="12"/>
        <v>6.2781712813908569E-2</v>
      </c>
      <c r="J33" s="22">
        <f t="shared" si="12"/>
        <v>8.171206225680934E-2</v>
      </c>
      <c r="K33" s="22">
        <f t="shared" si="12"/>
        <v>9.9198396793587176E-2</v>
      </c>
      <c r="L33" s="168">
        <f t="shared" si="12"/>
        <v>0.10927573062261753</v>
      </c>
      <c r="M33" s="168">
        <f t="shared" si="12"/>
        <v>0.12679938744257274</v>
      </c>
      <c r="N33" s="168">
        <f t="shared" si="12"/>
        <v>0.13191613278974956</v>
      </c>
      <c r="O33" s="168">
        <f t="shared" si="12"/>
        <v>0.13775089359362111</v>
      </c>
      <c r="P33" s="168">
        <f t="shared" si="12"/>
        <v>0.13776257938446507</v>
      </c>
      <c r="Q33" s="168">
        <f t="shared" si="12"/>
        <v>0.14332106516562026</v>
      </c>
      <c r="R33" s="168">
        <f t="shared" si="12"/>
        <v>0.15014397367338544</v>
      </c>
      <c r="S33" s="168">
        <f t="shared" si="12"/>
        <v>0.14906490649064907</v>
      </c>
      <c r="T33" s="168">
        <f t="shared" si="12"/>
        <v>0.1412971542025149</v>
      </c>
      <c r="U33" s="168">
        <f t="shared" si="12"/>
        <v>0.14165776217371392</v>
      </c>
      <c r="V33" s="168">
        <f t="shared" si="12"/>
        <v>0.1526803255683413</v>
      </c>
      <c r="W33" s="168">
        <f t="shared" si="12"/>
        <v>0.15364684544630133</v>
      </c>
      <c r="X33" s="168">
        <f t="shared" si="12"/>
        <v>0.15631874847225616</v>
      </c>
      <c r="Y33" s="168">
        <f t="shared" si="12"/>
        <v>0.15666245839550097</v>
      </c>
      <c r="Z33" s="168">
        <f t="shared" si="12"/>
        <v>0.16040127880057325</v>
      </c>
      <c r="AA33" s="168">
        <f t="shared" si="12"/>
        <v>0.160556651781078</v>
      </c>
      <c r="AB33" s="168">
        <f t="shared" si="12"/>
        <v>0.16350288411116937</v>
      </c>
      <c r="AC33" s="168">
        <f t="shared" si="12"/>
        <v>0.16333470733718056</v>
      </c>
      <c r="AD33" s="168">
        <f t="shared" si="12"/>
        <v>0.1595085995085995</v>
      </c>
      <c r="AE33" s="168">
        <f t="shared" si="12"/>
        <v>0.15502031915948061</v>
      </c>
      <c r="AF33" s="168">
        <f t="shared" si="12"/>
        <v>0.1445285615966965</v>
      </c>
      <c r="AG33" s="168">
        <f t="shared" si="12"/>
        <v>0.13947633434038267</v>
      </c>
      <c r="AH33" s="168">
        <f t="shared" si="12"/>
        <v>0.13876270819813974</v>
      </c>
      <c r="AI33" s="168">
        <f t="shared" si="12"/>
        <v>0.12994845926088386</v>
      </c>
      <c r="AJ33" s="168">
        <f t="shared" si="12"/>
        <v>0.11377176901924839</v>
      </c>
      <c r="AK33" s="168">
        <f t="shared" si="12"/>
        <v>0.1100453661697991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9.4898517897423442</v>
      </c>
      <c r="H34" s="105">
        <f t="shared" ref="H34:AK34" si="13">IFERROR(H20*100000/1601711,0)</f>
        <v>9.926884437954163</v>
      </c>
      <c r="I34" s="105">
        <f t="shared" si="13"/>
        <v>11.612581795342605</v>
      </c>
      <c r="J34" s="105">
        <f t="shared" si="13"/>
        <v>12.861246504519229</v>
      </c>
      <c r="K34" s="105">
        <f t="shared" si="13"/>
        <v>14.671810332825334</v>
      </c>
      <c r="L34" s="105">
        <f t="shared" si="13"/>
        <v>18.667537402190533</v>
      </c>
      <c r="M34" s="105">
        <f t="shared" si="13"/>
        <v>21.789199175132094</v>
      </c>
      <c r="N34" s="170">
        <f t="shared" si="13"/>
        <v>26.34682536362677</v>
      </c>
      <c r="O34" s="170">
        <f t="shared" si="13"/>
        <v>29.218754194733009</v>
      </c>
      <c r="P34" s="170">
        <f t="shared" si="13"/>
        <v>31.528783906709762</v>
      </c>
      <c r="Q34" s="170">
        <f t="shared" si="13"/>
        <v>35.524510976074957</v>
      </c>
      <c r="R34" s="170">
        <f t="shared" si="13"/>
        <v>41.955134228334572</v>
      </c>
      <c r="S34" s="170">
        <f t="shared" si="13"/>
        <v>46.387893945911593</v>
      </c>
      <c r="T34" s="170">
        <f t="shared" si="13"/>
        <v>52.194184843582896</v>
      </c>
      <c r="U34" s="170">
        <f t="shared" si="13"/>
        <v>54.441781320100816</v>
      </c>
      <c r="V34" s="170">
        <f t="shared" si="13"/>
        <v>59.748606334101467</v>
      </c>
      <c r="W34" s="170">
        <f t="shared" si="13"/>
        <v>69.925223713890958</v>
      </c>
      <c r="X34" s="170">
        <f t="shared" si="13"/>
        <v>75.731514611562261</v>
      </c>
      <c r="Y34" s="170">
        <f t="shared" si="13"/>
        <v>81.787538451068883</v>
      </c>
      <c r="Z34" s="170">
        <f t="shared" si="13"/>
        <v>87.031930229610708</v>
      </c>
      <c r="AA34" s="170">
        <f t="shared" si="13"/>
        <v>91.214957005352403</v>
      </c>
      <c r="AB34" s="170">
        <f t="shared" si="13"/>
        <v>92.463621714529026</v>
      </c>
      <c r="AC34" s="170">
        <f t="shared" si="13"/>
        <v>92.213888772693707</v>
      </c>
      <c r="AD34" s="170">
        <f t="shared" si="13"/>
        <v>88.842494057916809</v>
      </c>
      <c r="AE34" s="170">
        <f t="shared" si="13"/>
        <v>91.277390240811229</v>
      </c>
      <c r="AF34" s="170">
        <f t="shared" si="13"/>
        <v>87.593829348740186</v>
      </c>
      <c r="AG34" s="170">
        <f t="shared" si="13"/>
        <v>81.725105215610057</v>
      </c>
      <c r="AH34" s="170">
        <f t="shared" si="13"/>
        <v>77.105045791656551</v>
      </c>
      <c r="AI34" s="170">
        <f t="shared" si="13"/>
        <v>75.107182256973942</v>
      </c>
      <c r="AJ34" s="170">
        <f t="shared" si="13"/>
        <v>68.988725182008494</v>
      </c>
      <c r="AK34" s="170">
        <f t="shared" si="13"/>
        <v>61.933769575160561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81</v>
      </c>
      <c r="H35" s="24">
        <f t="shared" ref="H35:AK35" si="14">H21-H22</f>
        <v>77</v>
      </c>
      <c r="I35" s="24">
        <f t="shared" si="14"/>
        <v>92</v>
      </c>
      <c r="J35" s="24">
        <f t="shared" si="14"/>
        <v>93</v>
      </c>
      <c r="K35" s="24">
        <f t="shared" si="14"/>
        <v>109</v>
      </c>
      <c r="L35" s="24">
        <f t="shared" si="14"/>
        <v>169</v>
      </c>
      <c r="M35" s="24">
        <f t="shared" si="14"/>
        <v>206</v>
      </c>
      <c r="N35" s="24">
        <f t="shared" si="14"/>
        <v>270</v>
      </c>
      <c r="O35" s="24">
        <f t="shared" si="14"/>
        <v>309</v>
      </c>
      <c r="P35" s="24">
        <f t="shared" si="14"/>
        <v>319</v>
      </c>
      <c r="Q35" s="24">
        <f t="shared" si="14"/>
        <v>363</v>
      </c>
      <c r="R35" s="24">
        <f t="shared" si="14"/>
        <v>437</v>
      </c>
      <c r="S35" s="24">
        <f t="shared" si="14"/>
        <v>444</v>
      </c>
      <c r="T35" s="24">
        <f t="shared" si="14"/>
        <v>487</v>
      </c>
      <c r="U35" s="24">
        <f t="shared" si="14"/>
        <v>450</v>
      </c>
      <c r="V35" s="24">
        <f t="shared" si="14"/>
        <v>489</v>
      </c>
      <c r="W35" s="24">
        <f t="shared" si="14"/>
        <v>615</v>
      </c>
      <c r="X35" s="24">
        <f t="shared" si="14"/>
        <v>644</v>
      </c>
      <c r="Y35" s="24">
        <f t="shared" si="14"/>
        <v>638</v>
      </c>
      <c r="Z35" s="24">
        <f t="shared" si="14"/>
        <v>651</v>
      </c>
      <c r="AA35" s="24">
        <f t="shared" si="14"/>
        <v>625</v>
      </c>
      <c r="AB35" s="24">
        <f t="shared" si="14"/>
        <v>609</v>
      </c>
      <c r="AC35" s="24">
        <f t="shared" si="14"/>
        <v>520</v>
      </c>
      <c r="AD35" s="24">
        <f t="shared" si="14"/>
        <v>303</v>
      </c>
      <c r="AE35" s="24">
        <f t="shared" si="14"/>
        <v>249</v>
      </c>
      <c r="AF35" s="24">
        <f t="shared" si="14"/>
        <v>93</v>
      </c>
      <c r="AG35" s="24">
        <f t="shared" si="14"/>
        <v>-85</v>
      </c>
      <c r="AH35" s="24">
        <f t="shared" si="14"/>
        <v>-226</v>
      </c>
      <c r="AI35" s="24">
        <f t="shared" si="14"/>
        <v>-278</v>
      </c>
      <c r="AJ35" s="24">
        <f t="shared" si="14"/>
        <v>-372</v>
      </c>
      <c r="AK35" s="24">
        <f t="shared" si="14"/>
        <v>-431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2.140845070422535</v>
      </c>
      <c r="H36" s="124">
        <f t="shared" ref="H36:AK36" si="15">IFERROR(H21/H22,0)</f>
        <v>1.9390243902439024</v>
      </c>
      <c r="I36" s="124">
        <f t="shared" si="15"/>
        <v>1.9787234042553192</v>
      </c>
      <c r="J36" s="124">
        <f t="shared" si="15"/>
        <v>1.8230088495575221</v>
      </c>
      <c r="K36" s="124">
        <f t="shared" si="15"/>
        <v>1.8650793650793651</v>
      </c>
      <c r="L36" s="124">
        <f t="shared" si="15"/>
        <v>2.2999999999999998</v>
      </c>
      <c r="M36" s="124">
        <f t="shared" si="15"/>
        <v>2.4405594405594404</v>
      </c>
      <c r="N36" s="124">
        <f t="shared" si="15"/>
        <v>2.7763157894736841</v>
      </c>
      <c r="O36" s="124">
        <f t="shared" si="15"/>
        <v>2.9433962264150941</v>
      </c>
      <c r="P36" s="124">
        <f t="shared" si="15"/>
        <v>2.71505376344086</v>
      </c>
      <c r="Q36" s="124">
        <f t="shared" si="15"/>
        <v>2.762135922330097</v>
      </c>
      <c r="R36" s="124">
        <f t="shared" si="15"/>
        <v>2.8595744680851065</v>
      </c>
      <c r="S36" s="124">
        <f t="shared" si="15"/>
        <v>2.4849498327759196</v>
      </c>
      <c r="T36" s="124">
        <f t="shared" si="15"/>
        <v>2.3954154727793697</v>
      </c>
      <c r="U36" s="124">
        <f t="shared" si="15"/>
        <v>2.066350710900474</v>
      </c>
      <c r="V36" s="124">
        <f t="shared" si="15"/>
        <v>2.0448717948717947</v>
      </c>
      <c r="W36" s="124">
        <f t="shared" si="15"/>
        <v>2.217821782178218</v>
      </c>
      <c r="X36" s="124">
        <f t="shared" si="15"/>
        <v>2.1318101933216167</v>
      </c>
      <c r="Y36" s="124">
        <f t="shared" si="15"/>
        <v>1.9494047619047619</v>
      </c>
      <c r="Z36" s="124">
        <f t="shared" si="15"/>
        <v>1.8761776581426648</v>
      </c>
      <c r="AA36" s="124">
        <f t="shared" si="15"/>
        <v>1.7476076555023923</v>
      </c>
      <c r="AB36" s="124">
        <f t="shared" si="15"/>
        <v>1.698394495412844</v>
      </c>
      <c r="AC36" s="124">
        <f t="shared" si="15"/>
        <v>1.5433646812957158</v>
      </c>
      <c r="AD36" s="124">
        <f t="shared" si="15"/>
        <v>1.2705357142857143</v>
      </c>
      <c r="AE36" s="124">
        <f t="shared" si="15"/>
        <v>1.2052761747732894</v>
      </c>
      <c r="AF36" s="124">
        <f t="shared" si="15"/>
        <v>1.0709923664122138</v>
      </c>
      <c r="AG36" s="124">
        <f t="shared" si="15"/>
        <v>0.93902439024390238</v>
      </c>
      <c r="AH36" s="124">
        <f t="shared" si="15"/>
        <v>0.84531143052703628</v>
      </c>
      <c r="AI36" s="124">
        <f t="shared" si="15"/>
        <v>0.812288993923025</v>
      </c>
      <c r="AJ36" s="124">
        <f t="shared" si="15"/>
        <v>0.7481381178063643</v>
      </c>
      <c r="AK36" s="124">
        <f t="shared" si="15"/>
        <v>0.69711876317638788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0.42763157894736842</v>
      </c>
      <c r="H37" s="22">
        <f t="shared" ref="H37:AK37" si="16">IFERROR(H24/H20,0)</f>
        <v>0.41509433962264153</v>
      </c>
      <c r="I37" s="22">
        <f t="shared" si="16"/>
        <v>0.38709677419354838</v>
      </c>
      <c r="J37" s="22">
        <f t="shared" si="16"/>
        <v>0.40776699029126212</v>
      </c>
      <c r="K37" s="22">
        <f t="shared" si="16"/>
        <v>0.38723404255319149</v>
      </c>
      <c r="L37" s="22">
        <f t="shared" si="16"/>
        <v>0.38461538461538464</v>
      </c>
      <c r="M37" s="22">
        <f t="shared" si="16"/>
        <v>0.36103151862464183</v>
      </c>
      <c r="N37" s="22">
        <f t="shared" si="16"/>
        <v>0.36018957345971564</v>
      </c>
      <c r="O37" s="22">
        <f t="shared" si="16"/>
        <v>0.35683760683760685</v>
      </c>
      <c r="P37" s="22">
        <f t="shared" si="16"/>
        <v>0.36633663366336633</v>
      </c>
      <c r="Q37" s="22">
        <f t="shared" si="16"/>
        <v>0.36028119507908613</v>
      </c>
      <c r="R37" s="22">
        <f t="shared" si="16"/>
        <v>0.36011904761904762</v>
      </c>
      <c r="S37" s="22">
        <f t="shared" si="16"/>
        <v>0.37146702557200539</v>
      </c>
      <c r="T37" s="22">
        <f t="shared" si="16"/>
        <v>0.37200956937799046</v>
      </c>
      <c r="U37" s="22">
        <f t="shared" si="16"/>
        <v>0.35665137614678899</v>
      </c>
      <c r="V37" s="22">
        <f t="shared" si="16"/>
        <v>0.36154649947753398</v>
      </c>
      <c r="W37" s="22">
        <f t="shared" si="16"/>
        <v>0.37589285714285714</v>
      </c>
      <c r="X37" s="22">
        <f t="shared" si="16"/>
        <v>0.36768342951360261</v>
      </c>
      <c r="Y37" s="22">
        <f t="shared" si="16"/>
        <v>0.39618320610687024</v>
      </c>
      <c r="Z37" s="22">
        <f t="shared" si="16"/>
        <v>0.39096126255380204</v>
      </c>
      <c r="AA37" s="22">
        <f t="shared" si="16"/>
        <v>0.40999315537303216</v>
      </c>
      <c r="AB37" s="22">
        <f t="shared" si="16"/>
        <v>0.40850776502363267</v>
      </c>
      <c r="AC37" s="22">
        <f t="shared" si="16"/>
        <v>0.42044685172647256</v>
      </c>
      <c r="AD37" s="22">
        <f t="shared" si="16"/>
        <v>0.40337315530569218</v>
      </c>
      <c r="AE37" s="22">
        <f t="shared" si="16"/>
        <v>0.3898768809849521</v>
      </c>
      <c r="AF37" s="22">
        <f t="shared" si="16"/>
        <v>0.34782608695652173</v>
      </c>
      <c r="AG37" s="22">
        <f t="shared" si="16"/>
        <v>0.33995416348357527</v>
      </c>
      <c r="AH37" s="22">
        <f t="shared" si="16"/>
        <v>0.3174089068825911</v>
      </c>
      <c r="AI37" s="22">
        <f t="shared" si="16"/>
        <v>0.30174563591022446</v>
      </c>
      <c r="AJ37" s="22">
        <f t="shared" si="16"/>
        <v>0.27601809954751133</v>
      </c>
      <c r="AK37" s="22">
        <f t="shared" si="16"/>
        <v>0.27520161290322581</v>
      </c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103</v>
      </c>
      <c r="E38" s="2" t="s">
        <v>17</v>
      </c>
      <c r="F38" s="1"/>
      <c r="G38" s="110">
        <f>IFERROR(G24*100000/1601711,0)</f>
        <v>4.0581603048240291</v>
      </c>
      <c r="H38" s="110">
        <f t="shared" ref="H38:AK38" si="17">IFERROR(H24*100000/1601711,0)</f>
        <v>4.1205935402828597</v>
      </c>
      <c r="I38" s="110">
        <f t="shared" si="17"/>
        <v>4.495192953035847</v>
      </c>
      <c r="J38" s="110">
        <f t="shared" si="17"/>
        <v>5.2443917785418215</v>
      </c>
      <c r="K38" s="110">
        <f t="shared" si="17"/>
        <v>5.6814244267536402</v>
      </c>
      <c r="L38" s="110">
        <f t="shared" si="17"/>
        <v>7.1798220777655892</v>
      </c>
      <c r="M38" s="110">
        <f t="shared" si="17"/>
        <v>7.8665876678127331</v>
      </c>
      <c r="N38" s="110">
        <f t="shared" si="17"/>
        <v>9.4898517897423442</v>
      </c>
      <c r="O38" s="110">
        <f t="shared" si="17"/>
        <v>10.426350321624813</v>
      </c>
      <c r="P38" s="110">
        <f t="shared" si="17"/>
        <v>11.550148559883775</v>
      </c>
      <c r="Q38" s="110">
        <f t="shared" si="17"/>
        <v>12.798813269060398</v>
      </c>
      <c r="R38" s="110">
        <f t="shared" si="17"/>
        <v>15.108842981037153</v>
      </c>
      <c r="S38" s="110">
        <f t="shared" si="17"/>
        <v>17.231572986637413</v>
      </c>
      <c r="T38" s="110">
        <f t="shared" si="17"/>
        <v>19.416736227696507</v>
      </c>
      <c r="U38" s="110">
        <f t="shared" si="17"/>
        <v>19.416736227696507</v>
      </c>
      <c r="V38" s="110">
        <f t="shared" si="17"/>
        <v>21.601899468755601</v>
      </c>
      <c r="W38" s="110">
        <f t="shared" si="17"/>
        <v>26.284392128167941</v>
      </c>
      <c r="X38" s="110">
        <f t="shared" si="17"/>
        <v>27.845223014638719</v>
      </c>
      <c r="Y38" s="110">
        <f t="shared" si="17"/>
        <v>32.4028492031334</v>
      </c>
      <c r="Z38" s="110">
        <f t="shared" si="17"/>
        <v>34.026113325063008</v>
      </c>
      <c r="AA38" s="110">
        <f t="shared" si="17"/>
        <v>37.397508039839899</v>
      </c>
      <c r="AB38" s="110">
        <f t="shared" si="17"/>
        <v>37.772107452592884</v>
      </c>
      <c r="AC38" s="110">
        <f t="shared" si="17"/>
        <v>38.771039219934181</v>
      </c>
      <c r="AD38" s="110">
        <f t="shared" si="17"/>
        <v>35.836677153369116</v>
      </c>
      <c r="AE38" s="110">
        <f t="shared" si="17"/>
        <v>35.58694421153379</v>
      </c>
      <c r="AF38" s="110">
        <f t="shared" si="17"/>
        <v>30.467418903909632</v>
      </c>
      <c r="AG38" s="110">
        <f t="shared" si="17"/>
        <v>27.78278977917989</v>
      </c>
      <c r="AH38" s="110">
        <f t="shared" si="17"/>
        <v>24.473828299861836</v>
      </c>
      <c r="AI38" s="110">
        <f t="shared" si="17"/>
        <v>22.663264471555731</v>
      </c>
      <c r="AJ38" s="110">
        <f t="shared" si="17"/>
        <v>19.042136814943518</v>
      </c>
      <c r="AK38" s="110">
        <f t="shared" si="17"/>
        <v>17.044273280260921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0.63874345549738221</v>
      </c>
      <c r="H39" s="22">
        <f>IFERROR(H12/H14,0)</f>
        <v>0.64500000000000002</v>
      </c>
      <c r="I39" s="22">
        <f t="shared" ref="I39:AK39" si="18">IFERROR(I12/I14,0)</f>
        <v>0.5957446808510638</v>
      </c>
      <c r="J39" s="22">
        <f t="shared" si="18"/>
        <v>0.59848484848484851</v>
      </c>
      <c r="K39" s="22">
        <f t="shared" si="18"/>
        <v>0.55172413793103448</v>
      </c>
      <c r="L39" s="22">
        <f t="shared" si="18"/>
        <v>0.48870056497175141</v>
      </c>
      <c r="M39" s="22">
        <f t="shared" si="18"/>
        <v>0.49370277078085645</v>
      </c>
      <c r="N39" s="22">
        <f t="shared" si="18"/>
        <v>0.43478260869565216</v>
      </c>
      <c r="O39" s="22">
        <f t="shared" si="18"/>
        <v>0.40601503759398494</v>
      </c>
      <c r="P39" s="22">
        <f t="shared" si="18"/>
        <v>0.38250428816466553</v>
      </c>
      <c r="Q39" s="22">
        <f t="shared" si="18"/>
        <v>0.37654320987654322</v>
      </c>
      <c r="R39" s="22">
        <f t="shared" si="18"/>
        <v>0.33741496598639453</v>
      </c>
      <c r="S39" s="22">
        <f t="shared" si="18"/>
        <v>0.31666666666666665</v>
      </c>
      <c r="T39" s="22">
        <f t="shared" si="18"/>
        <v>0.28919491525423729</v>
      </c>
      <c r="U39" s="22">
        <f t="shared" si="18"/>
        <v>0.28626692456479691</v>
      </c>
      <c r="V39" s="22">
        <f t="shared" si="18"/>
        <v>0.27256792287467135</v>
      </c>
      <c r="W39" s="22">
        <f t="shared" si="18"/>
        <v>0.25212027756360833</v>
      </c>
      <c r="X39" s="22">
        <f t="shared" si="18"/>
        <v>0.24152847873107425</v>
      </c>
      <c r="Y39" s="22">
        <f t="shared" si="18"/>
        <v>0.22724338282763074</v>
      </c>
      <c r="Z39" s="22">
        <f t="shared" si="18"/>
        <v>0.20047309284447073</v>
      </c>
      <c r="AA39" s="22">
        <f t="shared" si="18"/>
        <v>0.18965517241379309</v>
      </c>
      <c r="AB39" s="22">
        <f t="shared" si="18"/>
        <v>0.18821689259645463</v>
      </c>
      <c r="AC39" s="22">
        <f t="shared" si="18"/>
        <v>0.18450560652395515</v>
      </c>
      <c r="AD39" s="22">
        <f t="shared" si="18"/>
        <v>0.18911780243000528</v>
      </c>
      <c r="AE39" s="22">
        <f t="shared" si="18"/>
        <v>0.17524752475247524</v>
      </c>
      <c r="AF39" s="22">
        <f t="shared" si="18"/>
        <v>0.17649834827748939</v>
      </c>
      <c r="AG39" s="22">
        <f t="shared" si="18"/>
        <v>0.19317635752042286</v>
      </c>
      <c r="AH39" s="22">
        <f t="shared" si="18"/>
        <v>0.21237458193979933</v>
      </c>
      <c r="AI39" s="22">
        <f t="shared" si="18"/>
        <v>0.22331217541834969</v>
      </c>
      <c r="AJ39" s="22">
        <f t="shared" si="18"/>
        <v>0.24093264248704663</v>
      </c>
      <c r="AK39" s="22">
        <f t="shared" si="18"/>
        <v>0.24070175438596492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増加</v>
      </c>
      <c r="H40" s="102" t="str">
        <f t="shared" si="19"/>
        <v>増加</v>
      </c>
      <c r="I40" s="102" t="str">
        <f t="shared" si="19"/>
        <v>増加</v>
      </c>
      <c r="J40" s="102" t="str">
        <f t="shared" si="19"/>
        <v>増加</v>
      </c>
      <c r="K40" s="102" t="str">
        <f t="shared" si="19"/>
        <v>増加</v>
      </c>
      <c r="L40" s="102" t="str">
        <f t="shared" si="19"/>
        <v>増加</v>
      </c>
      <c r="M40" s="102" t="str">
        <f t="shared" si="19"/>
        <v>増加</v>
      </c>
      <c r="N40" s="102" t="str">
        <f t="shared" si="19"/>
        <v>増加</v>
      </c>
      <c r="O40" s="102" t="str">
        <f t="shared" si="19"/>
        <v>増加</v>
      </c>
      <c r="P40" s="102" t="str">
        <f t="shared" si="19"/>
        <v>増加</v>
      </c>
      <c r="Q40" s="102" t="str">
        <f t="shared" si="19"/>
        <v>増加</v>
      </c>
      <c r="R40" s="102" t="str">
        <f t="shared" si="19"/>
        <v>増加</v>
      </c>
      <c r="S40" s="102" t="str">
        <f t="shared" si="19"/>
        <v>増加</v>
      </c>
      <c r="T40" s="102" t="str">
        <f t="shared" si="19"/>
        <v>増加</v>
      </c>
      <c r="U40" s="102" t="str">
        <f t="shared" si="19"/>
        <v>増加</v>
      </c>
      <c r="V40" s="102" t="str">
        <f t="shared" si="19"/>
        <v>増加</v>
      </c>
      <c r="W40" s="102" t="str">
        <f t="shared" si="19"/>
        <v>増加</v>
      </c>
      <c r="X40" s="102" t="str">
        <f t="shared" si="19"/>
        <v>増加</v>
      </c>
      <c r="Y40" s="102" t="str">
        <f t="shared" si="19"/>
        <v>増加</v>
      </c>
      <c r="Z40" s="102" t="str">
        <f t="shared" si="19"/>
        <v>増加</v>
      </c>
      <c r="AA40" s="102" t="str">
        <f t="shared" si="19"/>
        <v>増加</v>
      </c>
      <c r="AB40" s="102" t="str">
        <f t="shared" si="19"/>
        <v>増加</v>
      </c>
      <c r="AC40" s="102" t="str">
        <f t="shared" si="19"/>
        <v>増加</v>
      </c>
      <c r="AD40" s="102" t="str">
        <f t="shared" si="19"/>
        <v>増加</v>
      </c>
      <c r="AE40" s="102" t="str">
        <f t="shared" si="19"/>
        <v>増加</v>
      </c>
      <c r="AF40" s="102" t="str">
        <f t="shared" si="19"/>
        <v>増加</v>
      </c>
      <c r="AG40" s="102" t="str">
        <f t="shared" si="19"/>
        <v>減少</v>
      </c>
      <c r="AH40" s="102" t="str">
        <f t="shared" si="19"/>
        <v>減少</v>
      </c>
      <c r="AI40" s="102" t="str">
        <f t="shared" si="19"/>
        <v>減少</v>
      </c>
      <c r="AJ40" s="102" t="str">
        <f t="shared" si="19"/>
        <v>減少</v>
      </c>
      <c r="AK40" s="102" t="str">
        <f t="shared" si="19"/>
        <v>減少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658" priority="14" operator="greaterThanOrEqual">
      <formula>7.5</formula>
    </cfRule>
  </conditionalFormatting>
  <conditionalFormatting sqref="G39:AK39">
    <cfRule type="cellIs" dxfId="657" priority="15" operator="greaterThanOrEqual">
      <formula>12.5</formula>
    </cfRule>
  </conditionalFormatting>
  <conditionalFormatting sqref="G37:AK37">
    <cfRule type="cellIs" dxfId="656" priority="13" operator="greaterThanOrEqual">
      <formula>0.5</formula>
    </cfRule>
  </conditionalFormatting>
  <conditionalFormatting sqref="G34:AK34">
    <cfRule type="cellIs" dxfId="655" priority="11" operator="greaterThanOrEqual">
      <formula>25</formula>
    </cfRule>
    <cfRule type="cellIs" dxfId="654" priority="12" operator="greaterThanOrEqual">
      <formula>15</formula>
    </cfRule>
  </conditionalFormatting>
  <conditionalFormatting sqref="G33:AK33">
    <cfRule type="cellIs" dxfId="653" priority="1" operator="greaterThanOrEqual">
      <formula>0.1</formula>
    </cfRule>
    <cfRule type="cellIs" dxfId="652" priority="10" operator="greaterThanOrEqual">
      <formula>0.05</formula>
    </cfRule>
  </conditionalFormatting>
  <conditionalFormatting sqref="G32:AK32">
    <cfRule type="cellIs" dxfId="651" priority="8" operator="greaterThanOrEqual">
      <formula>30</formula>
    </cfRule>
    <cfRule type="cellIs" dxfId="650" priority="9" operator="greaterThanOrEqual">
      <formula>20</formula>
    </cfRule>
  </conditionalFormatting>
  <conditionalFormatting sqref="G30:AK30">
    <cfRule type="cellIs" dxfId="649" priority="6" operator="greaterThanOrEqual">
      <formula>0.5</formula>
    </cfRule>
    <cfRule type="cellIs" dxfId="648" priority="7" operator="greaterThanOrEqual">
      <formula>0.2</formula>
    </cfRule>
  </conditionalFormatting>
  <conditionalFormatting sqref="G28:AK28">
    <cfRule type="cellIs" dxfId="647" priority="4" operator="greaterThanOrEqual">
      <formula>0.5</formula>
    </cfRule>
    <cfRule type="cellIs" dxfId="646" priority="5" operator="greaterThanOrEqual">
      <formula>0.2</formula>
    </cfRule>
  </conditionalFormatting>
  <conditionalFormatting sqref="G38:AK38">
    <cfRule type="cellIs" dxfId="645" priority="2" operator="greaterThanOrEqual">
      <formula>7.5</formula>
    </cfRule>
  </conditionalFormatting>
  <conditionalFormatting sqref="G38:AK38">
    <cfRule type="cellIs" dxfId="644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cellComments="asDisplayed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B4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115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44440</v>
      </c>
      <c r="H6" s="26">
        <v>44441</v>
      </c>
      <c r="I6" s="26">
        <v>44442</v>
      </c>
      <c r="J6" s="26">
        <v>44443</v>
      </c>
      <c r="K6" s="26">
        <v>44444</v>
      </c>
      <c r="L6" s="26">
        <v>44445</v>
      </c>
      <c r="M6" s="26">
        <v>44446</v>
      </c>
      <c r="N6" s="26">
        <v>44447</v>
      </c>
      <c r="O6" s="26">
        <v>44448</v>
      </c>
      <c r="P6" s="26">
        <v>44449</v>
      </c>
      <c r="Q6" s="26">
        <v>44450</v>
      </c>
      <c r="R6" s="26">
        <v>44451</v>
      </c>
      <c r="S6" s="26">
        <v>44452</v>
      </c>
      <c r="T6" s="26">
        <v>44453</v>
      </c>
      <c r="U6" s="26">
        <v>44454</v>
      </c>
      <c r="V6" s="26">
        <v>44455</v>
      </c>
      <c r="W6" s="26">
        <v>44456</v>
      </c>
      <c r="X6" s="26">
        <v>44457</v>
      </c>
      <c r="Y6" s="26">
        <v>44458</v>
      </c>
      <c r="Z6" s="26">
        <v>44459</v>
      </c>
      <c r="AA6" s="26">
        <v>44460</v>
      </c>
      <c r="AB6" s="26">
        <v>44461</v>
      </c>
      <c r="AC6" s="26">
        <v>44462</v>
      </c>
      <c r="AD6" s="26">
        <v>44463</v>
      </c>
      <c r="AE6" s="26">
        <v>44464</v>
      </c>
      <c r="AF6" s="26">
        <v>44465</v>
      </c>
      <c r="AG6" s="26">
        <v>44466</v>
      </c>
      <c r="AH6" s="26">
        <v>44467</v>
      </c>
      <c r="AI6" s="26">
        <v>44468</v>
      </c>
      <c r="AJ6" s="26">
        <v>44469</v>
      </c>
      <c r="AK6" s="26"/>
    </row>
    <row r="7" spans="4:38" ht="30" customHeight="1">
      <c r="D7" s="6"/>
      <c r="E7" s="7"/>
      <c r="F7" s="8"/>
      <c r="G7" s="27" t="s">
        <v>116</v>
      </c>
      <c r="H7" s="27" t="s">
        <v>31</v>
      </c>
      <c r="I7" s="27" t="s">
        <v>32</v>
      </c>
      <c r="J7" s="27" t="s">
        <v>25</v>
      </c>
      <c r="K7" s="27" t="s">
        <v>27</v>
      </c>
      <c r="L7" s="27" t="s">
        <v>28</v>
      </c>
      <c r="M7" s="27" t="s">
        <v>29</v>
      </c>
      <c r="N7" s="27" t="s">
        <v>30</v>
      </c>
      <c r="O7" s="27" t="s">
        <v>31</v>
      </c>
      <c r="P7" s="27" t="s">
        <v>32</v>
      </c>
      <c r="Q7" s="27" t="s">
        <v>25</v>
      </c>
      <c r="R7" s="27" t="s">
        <v>27</v>
      </c>
      <c r="S7" s="27" t="s">
        <v>28</v>
      </c>
      <c r="T7" s="27" t="s">
        <v>29</v>
      </c>
      <c r="U7" s="27" t="s">
        <v>30</v>
      </c>
      <c r="V7" s="27" t="s">
        <v>31</v>
      </c>
      <c r="W7" s="27" t="s">
        <v>32</v>
      </c>
      <c r="X7" s="27" t="s">
        <v>25</v>
      </c>
      <c r="Y7" s="27" t="s">
        <v>27</v>
      </c>
      <c r="Z7" s="27" t="s">
        <v>28</v>
      </c>
      <c r="AA7" s="27" t="s">
        <v>29</v>
      </c>
      <c r="AB7" s="27" t="s">
        <v>30</v>
      </c>
      <c r="AC7" s="27" t="s">
        <v>31</v>
      </c>
      <c r="AD7" s="27" t="s">
        <v>32</v>
      </c>
      <c r="AE7" s="27" t="s">
        <v>25</v>
      </c>
      <c r="AF7" s="27" t="s">
        <v>27</v>
      </c>
      <c r="AG7" s="27" t="s">
        <v>28</v>
      </c>
      <c r="AH7" s="27" t="s">
        <v>29</v>
      </c>
      <c r="AI7" s="27" t="s">
        <v>30</v>
      </c>
      <c r="AJ7" s="27" t="s">
        <v>31</v>
      </c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19">
        <v>566</v>
      </c>
      <c r="H8" s="74">
        <v>593</v>
      </c>
      <c r="I8" s="19">
        <v>593</v>
      </c>
      <c r="J8" s="19">
        <v>593</v>
      </c>
      <c r="K8" s="19">
        <v>593</v>
      </c>
      <c r="L8" s="19">
        <v>593</v>
      </c>
      <c r="M8" s="74">
        <v>622</v>
      </c>
      <c r="N8" s="19">
        <v>622</v>
      </c>
      <c r="O8" s="19">
        <v>622</v>
      </c>
      <c r="P8" s="19">
        <v>622</v>
      </c>
      <c r="Q8" s="19">
        <v>622</v>
      </c>
      <c r="R8" s="19">
        <v>622</v>
      </c>
      <c r="S8" s="19">
        <v>622</v>
      </c>
      <c r="T8" s="19">
        <v>622</v>
      </c>
      <c r="U8" s="19">
        <v>622</v>
      </c>
      <c r="V8" s="19">
        <v>622</v>
      </c>
      <c r="W8" s="19">
        <v>622</v>
      </c>
      <c r="X8" s="19">
        <v>622</v>
      </c>
      <c r="Y8" s="19">
        <v>622</v>
      </c>
      <c r="Z8" s="19">
        <v>622</v>
      </c>
      <c r="AA8" s="19">
        <v>622</v>
      </c>
      <c r="AB8" s="74">
        <v>474</v>
      </c>
      <c r="AC8" s="19">
        <v>474</v>
      </c>
      <c r="AD8" s="74">
        <v>475</v>
      </c>
      <c r="AE8" s="19">
        <v>475</v>
      </c>
      <c r="AF8" s="19">
        <v>475</v>
      </c>
      <c r="AG8" s="19">
        <v>475</v>
      </c>
      <c r="AH8" s="19">
        <v>475</v>
      </c>
      <c r="AI8" s="19">
        <v>475</v>
      </c>
      <c r="AJ8" s="19">
        <v>475</v>
      </c>
      <c r="AK8" s="19">
        <v>475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566</v>
      </c>
      <c r="H9" s="21">
        <v>593</v>
      </c>
      <c r="I9" s="21">
        <v>593</v>
      </c>
      <c r="J9" s="21">
        <v>593</v>
      </c>
      <c r="K9" s="21">
        <v>593</v>
      </c>
      <c r="L9" s="21">
        <v>593</v>
      </c>
      <c r="M9" s="21">
        <v>622</v>
      </c>
      <c r="N9" s="21">
        <v>622</v>
      </c>
      <c r="O9" s="21">
        <v>622</v>
      </c>
      <c r="P9" s="21">
        <v>622</v>
      </c>
      <c r="Q9" s="21">
        <v>622</v>
      </c>
      <c r="R9" s="21">
        <v>622</v>
      </c>
      <c r="S9" s="21">
        <v>622</v>
      </c>
      <c r="T9" s="21">
        <v>622</v>
      </c>
      <c r="U9" s="21">
        <v>622</v>
      </c>
      <c r="V9" s="21">
        <v>622</v>
      </c>
      <c r="W9" s="21">
        <v>622</v>
      </c>
      <c r="X9" s="21">
        <v>622</v>
      </c>
      <c r="Y9" s="21">
        <v>622</v>
      </c>
      <c r="Z9" s="21">
        <v>622</v>
      </c>
      <c r="AA9" s="21">
        <v>622</v>
      </c>
      <c r="AB9" s="21">
        <v>474</v>
      </c>
      <c r="AC9" s="21">
        <v>474</v>
      </c>
      <c r="AD9" s="21">
        <v>475</v>
      </c>
      <c r="AE9" s="21">
        <v>475</v>
      </c>
      <c r="AF9" s="21">
        <v>475</v>
      </c>
      <c r="AG9" s="21">
        <v>475</v>
      </c>
      <c r="AH9" s="21">
        <v>475</v>
      </c>
      <c r="AI9" s="21">
        <v>475</v>
      </c>
      <c r="AJ9" s="21">
        <v>475</v>
      </c>
      <c r="AK9" s="40"/>
    </row>
    <row r="10" spans="4:38" ht="41.25" customHeight="1">
      <c r="D10" s="14" t="s">
        <v>45</v>
      </c>
      <c r="E10" s="2"/>
      <c r="F10" s="1" t="s">
        <v>47</v>
      </c>
      <c r="G10" s="19">
        <v>39</v>
      </c>
      <c r="H10" s="19">
        <v>39</v>
      </c>
      <c r="I10" s="19">
        <v>39</v>
      </c>
      <c r="J10" s="19">
        <v>39</v>
      </c>
      <c r="K10" s="19">
        <v>39</v>
      </c>
      <c r="L10" s="19">
        <v>39</v>
      </c>
      <c r="M10" s="19">
        <v>39</v>
      </c>
      <c r="N10" s="19">
        <v>39</v>
      </c>
      <c r="O10" s="19">
        <v>39</v>
      </c>
      <c r="P10" s="19">
        <v>39</v>
      </c>
      <c r="Q10" s="19">
        <v>39</v>
      </c>
      <c r="R10" s="19">
        <v>39</v>
      </c>
      <c r="S10" s="19">
        <v>39</v>
      </c>
      <c r="T10" s="19">
        <v>39</v>
      </c>
      <c r="U10" s="19">
        <v>39</v>
      </c>
      <c r="V10" s="19">
        <v>39</v>
      </c>
      <c r="W10" s="19">
        <v>39</v>
      </c>
      <c r="X10" s="19">
        <v>39</v>
      </c>
      <c r="Y10" s="19">
        <v>39</v>
      </c>
      <c r="Z10" s="19">
        <v>39</v>
      </c>
      <c r="AA10" s="19">
        <v>39</v>
      </c>
      <c r="AB10" s="74">
        <v>34</v>
      </c>
      <c r="AC10" s="19">
        <v>34</v>
      </c>
      <c r="AD10" s="19">
        <v>34</v>
      </c>
      <c r="AE10" s="19">
        <v>34</v>
      </c>
      <c r="AF10" s="19">
        <v>34</v>
      </c>
      <c r="AG10" s="19">
        <v>34</v>
      </c>
      <c r="AH10" s="19">
        <v>34</v>
      </c>
      <c r="AI10" s="19">
        <v>34</v>
      </c>
      <c r="AJ10" s="19">
        <v>34</v>
      </c>
      <c r="AK10" s="19">
        <v>34</v>
      </c>
    </row>
    <row r="11" spans="4:38" ht="41.25" customHeight="1">
      <c r="D11" s="14" t="s">
        <v>46</v>
      </c>
      <c r="E11" s="2"/>
      <c r="F11" s="1" t="s">
        <v>48</v>
      </c>
      <c r="G11" s="21">
        <v>39</v>
      </c>
      <c r="H11" s="21">
        <v>39</v>
      </c>
      <c r="I11" s="21">
        <v>39</v>
      </c>
      <c r="J11" s="21">
        <v>39</v>
      </c>
      <c r="K11" s="21">
        <v>39</v>
      </c>
      <c r="L11" s="21">
        <v>39</v>
      </c>
      <c r="M11" s="21">
        <v>39</v>
      </c>
      <c r="N11" s="21">
        <v>39</v>
      </c>
      <c r="O11" s="21">
        <v>39</v>
      </c>
      <c r="P11" s="21">
        <v>39</v>
      </c>
      <c r="Q11" s="21">
        <v>39</v>
      </c>
      <c r="R11" s="21">
        <v>39</v>
      </c>
      <c r="S11" s="21">
        <v>39</v>
      </c>
      <c r="T11" s="21">
        <v>39</v>
      </c>
      <c r="U11" s="21">
        <v>39</v>
      </c>
      <c r="V11" s="21">
        <v>39</v>
      </c>
      <c r="W11" s="21">
        <v>39</v>
      </c>
      <c r="X11" s="21">
        <v>39</v>
      </c>
      <c r="Y11" s="21">
        <v>39</v>
      </c>
      <c r="Z11" s="21">
        <v>39</v>
      </c>
      <c r="AA11" s="21">
        <v>39</v>
      </c>
      <c r="AB11" s="21">
        <v>34</v>
      </c>
      <c r="AC11" s="21">
        <v>34</v>
      </c>
      <c r="AD11" s="21">
        <v>34</v>
      </c>
      <c r="AE11" s="21">
        <v>34</v>
      </c>
      <c r="AF11" s="21">
        <v>34</v>
      </c>
      <c r="AG11" s="21">
        <v>34</v>
      </c>
      <c r="AH11" s="21">
        <v>34</v>
      </c>
      <c r="AI11" s="21">
        <v>34</v>
      </c>
      <c r="AJ11" s="21">
        <v>34</v>
      </c>
      <c r="AK11" s="40"/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330</v>
      </c>
      <c r="H12" s="21">
        <v>335</v>
      </c>
      <c r="I12" s="21">
        <v>322</v>
      </c>
      <c r="J12" s="21">
        <v>305</v>
      </c>
      <c r="K12" s="21">
        <v>312</v>
      </c>
      <c r="L12" s="21">
        <v>285</v>
      </c>
      <c r="M12" s="21">
        <v>273</v>
      </c>
      <c r="N12" s="21">
        <v>261</v>
      </c>
      <c r="O12" s="21">
        <v>243</v>
      </c>
      <c r="P12" s="21">
        <v>237</v>
      </c>
      <c r="Q12" s="21">
        <v>226</v>
      </c>
      <c r="R12" s="21">
        <v>214</v>
      </c>
      <c r="S12" s="21">
        <v>191</v>
      </c>
      <c r="T12" s="21">
        <v>184</v>
      </c>
      <c r="U12" s="21">
        <v>175</v>
      </c>
      <c r="V12" s="21">
        <v>166</v>
      </c>
      <c r="W12" s="21">
        <v>153</v>
      </c>
      <c r="X12" s="21">
        <v>143</v>
      </c>
      <c r="Y12" s="21">
        <v>134</v>
      </c>
      <c r="Z12" s="21">
        <v>130</v>
      </c>
      <c r="AA12" s="21">
        <v>110</v>
      </c>
      <c r="AB12" s="21">
        <v>87</v>
      </c>
      <c r="AC12" s="21">
        <v>82</v>
      </c>
      <c r="AD12" s="21">
        <v>71</v>
      </c>
      <c r="AE12" s="21">
        <v>60</v>
      </c>
      <c r="AF12" s="21">
        <v>56</v>
      </c>
      <c r="AG12" s="21">
        <v>44</v>
      </c>
      <c r="AH12" s="21">
        <v>42</v>
      </c>
      <c r="AI12" s="21">
        <v>35</v>
      </c>
      <c r="AJ12" s="21">
        <v>32</v>
      </c>
      <c r="AK12" s="40"/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6</v>
      </c>
      <c r="H13" s="21">
        <v>6</v>
      </c>
      <c r="I13" s="21">
        <v>6</v>
      </c>
      <c r="J13" s="21">
        <v>7</v>
      </c>
      <c r="K13" s="21">
        <v>6</v>
      </c>
      <c r="L13" s="21">
        <v>6</v>
      </c>
      <c r="M13" s="21">
        <v>5</v>
      </c>
      <c r="N13" s="21">
        <v>5</v>
      </c>
      <c r="O13" s="21">
        <v>5</v>
      </c>
      <c r="P13" s="21">
        <v>5</v>
      </c>
      <c r="Q13" s="77">
        <v>6</v>
      </c>
      <c r="R13" s="21">
        <v>6</v>
      </c>
      <c r="S13" s="21">
        <v>6</v>
      </c>
      <c r="T13" s="21">
        <v>6</v>
      </c>
      <c r="U13" s="21">
        <v>6</v>
      </c>
      <c r="V13" s="21">
        <v>4</v>
      </c>
      <c r="W13" s="21">
        <v>5</v>
      </c>
      <c r="X13" s="21">
        <v>5</v>
      </c>
      <c r="Y13" s="21">
        <v>5</v>
      </c>
      <c r="Z13" s="21">
        <v>5</v>
      </c>
      <c r="AA13" s="21">
        <v>4</v>
      </c>
      <c r="AB13" s="21">
        <v>3</v>
      </c>
      <c r="AC13" s="21">
        <v>3</v>
      </c>
      <c r="AD13" s="21">
        <v>3</v>
      </c>
      <c r="AE13" s="21">
        <v>3</v>
      </c>
      <c r="AF13" s="21">
        <v>3</v>
      </c>
      <c r="AG13" s="21">
        <v>2</v>
      </c>
      <c r="AH13" s="21">
        <v>2</v>
      </c>
      <c r="AI13" s="21">
        <v>1</v>
      </c>
      <c r="AJ13" s="21">
        <v>0</v>
      </c>
      <c r="AK13" s="40"/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1309</v>
      </c>
      <c r="H14" s="21">
        <v>1169</v>
      </c>
      <c r="I14" s="21">
        <v>1010</v>
      </c>
      <c r="J14" s="21">
        <v>894</v>
      </c>
      <c r="K14" s="21">
        <v>824</v>
      </c>
      <c r="L14" s="21">
        <v>740</v>
      </c>
      <c r="M14" s="21">
        <v>686</v>
      </c>
      <c r="N14" s="21">
        <v>639</v>
      </c>
      <c r="O14" s="21">
        <v>612</v>
      </c>
      <c r="P14" s="21">
        <v>584</v>
      </c>
      <c r="Q14" s="21">
        <v>553</v>
      </c>
      <c r="R14" s="21">
        <v>512</v>
      </c>
      <c r="S14" s="21">
        <v>455</v>
      </c>
      <c r="T14" s="21">
        <v>439</v>
      </c>
      <c r="U14" s="21">
        <v>431</v>
      </c>
      <c r="V14" s="21">
        <v>418</v>
      </c>
      <c r="W14" s="21">
        <v>363</v>
      </c>
      <c r="X14" s="21">
        <v>318</v>
      </c>
      <c r="Y14" s="21">
        <v>291</v>
      </c>
      <c r="Z14" s="21">
        <v>272</v>
      </c>
      <c r="AA14" s="21">
        <v>217</v>
      </c>
      <c r="AB14" s="21">
        <v>178</v>
      </c>
      <c r="AC14" s="21">
        <v>158</v>
      </c>
      <c r="AD14" s="21">
        <v>123</v>
      </c>
      <c r="AE14" s="21">
        <v>98</v>
      </c>
      <c r="AF14" s="21">
        <v>86</v>
      </c>
      <c r="AG14" s="21">
        <v>73</v>
      </c>
      <c r="AH14" s="21">
        <v>67</v>
      </c>
      <c r="AI14" s="21">
        <v>56</v>
      </c>
      <c r="AJ14" s="21">
        <v>51</v>
      </c>
      <c r="AK14" s="40"/>
      <c r="AL14" s="59"/>
    </row>
    <row r="15" spans="4:38" ht="41.25" customHeight="1">
      <c r="D15" s="14" t="s">
        <v>2</v>
      </c>
      <c r="E15" s="39" t="s">
        <v>16</v>
      </c>
      <c r="F15" s="29"/>
      <c r="G15" s="21">
        <v>716</v>
      </c>
      <c r="H15" s="21">
        <v>1081</v>
      </c>
      <c r="I15" s="77">
        <v>1083</v>
      </c>
      <c r="J15" s="21">
        <v>934</v>
      </c>
      <c r="K15" s="21">
        <v>606</v>
      </c>
      <c r="L15" s="21">
        <v>531</v>
      </c>
      <c r="M15" s="21">
        <v>791</v>
      </c>
      <c r="N15" s="21">
        <v>1133</v>
      </c>
      <c r="O15" s="21">
        <v>595</v>
      </c>
      <c r="P15" s="21">
        <v>851</v>
      </c>
      <c r="Q15" s="77">
        <v>670</v>
      </c>
      <c r="R15" s="21">
        <v>771</v>
      </c>
      <c r="S15" s="21">
        <v>474</v>
      </c>
      <c r="T15" s="21">
        <v>693</v>
      </c>
      <c r="U15" s="21">
        <v>446</v>
      </c>
      <c r="V15" s="21">
        <v>468</v>
      </c>
      <c r="W15" s="21">
        <v>601</v>
      </c>
      <c r="X15" s="21">
        <v>368</v>
      </c>
      <c r="Y15" s="21">
        <v>226</v>
      </c>
      <c r="Z15" s="21">
        <v>90</v>
      </c>
      <c r="AA15" s="21">
        <v>288</v>
      </c>
      <c r="AB15" s="21">
        <v>530</v>
      </c>
      <c r="AC15" s="21">
        <v>146</v>
      </c>
      <c r="AD15" s="21">
        <v>322</v>
      </c>
      <c r="AE15" s="21">
        <v>470</v>
      </c>
      <c r="AF15" s="21">
        <v>89</v>
      </c>
      <c r="AG15" s="77">
        <v>241</v>
      </c>
      <c r="AH15" s="21">
        <v>246</v>
      </c>
      <c r="AI15" s="21">
        <v>221</v>
      </c>
      <c r="AJ15" s="21">
        <v>180</v>
      </c>
      <c r="AK15" s="40"/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G15+SUM('R3-08（入力用）'!AF15:AK15)</f>
        <v>6982</v>
      </c>
      <c r="H16" s="19">
        <f>SUM(G15:H15)+SUM('R3-08（入力用）'!AG15:AK15)</f>
        <v>6572</v>
      </c>
      <c r="I16" s="19">
        <f>SUM(G15:I15)+SUM('R3-08（入力用）'!AH15:AK15)</f>
        <v>6352</v>
      </c>
      <c r="J16" s="19">
        <f>SUM(G15:J15)+SUM('R3-08（入力用）'!AI15:AK15)</f>
        <v>6345</v>
      </c>
      <c r="K16" s="19">
        <f>SUM(G15:K15)+SUM('R3-08（入力用）'!AJ15:AK15)</f>
        <v>6265</v>
      </c>
      <c r="L16" s="19">
        <f>SUM(G15:L15)+'R3-08（入力用）'!AK15</f>
        <v>5849</v>
      </c>
      <c r="M16" s="19">
        <f>SUM(G15:M15)</f>
        <v>5742</v>
      </c>
      <c r="N16" s="19">
        <f t="shared" ref="N16:AJ16" si="0">SUM(H15:N15)</f>
        <v>6159</v>
      </c>
      <c r="O16" s="19">
        <f t="shared" si="0"/>
        <v>5673</v>
      </c>
      <c r="P16" s="19">
        <f t="shared" si="0"/>
        <v>5441</v>
      </c>
      <c r="Q16" s="19">
        <f t="shared" si="0"/>
        <v>5177</v>
      </c>
      <c r="R16" s="19">
        <f t="shared" si="0"/>
        <v>5342</v>
      </c>
      <c r="S16" s="19">
        <f t="shared" si="0"/>
        <v>5285</v>
      </c>
      <c r="T16" s="19">
        <f t="shared" si="0"/>
        <v>5187</v>
      </c>
      <c r="U16" s="19">
        <f t="shared" si="0"/>
        <v>4500</v>
      </c>
      <c r="V16" s="19">
        <f t="shared" si="0"/>
        <v>4373</v>
      </c>
      <c r="W16" s="19">
        <f t="shared" si="0"/>
        <v>4123</v>
      </c>
      <c r="X16" s="19">
        <f t="shared" si="0"/>
        <v>3821</v>
      </c>
      <c r="Y16" s="19">
        <f t="shared" si="0"/>
        <v>3276</v>
      </c>
      <c r="Z16" s="19">
        <f t="shared" si="0"/>
        <v>2892</v>
      </c>
      <c r="AA16" s="19">
        <f t="shared" si="0"/>
        <v>2487</v>
      </c>
      <c r="AB16" s="19">
        <f t="shared" si="0"/>
        <v>2571</v>
      </c>
      <c r="AC16" s="19">
        <f t="shared" si="0"/>
        <v>2249</v>
      </c>
      <c r="AD16" s="19">
        <f t="shared" si="0"/>
        <v>1970</v>
      </c>
      <c r="AE16" s="19">
        <f t="shared" si="0"/>
        <v>2072</v>
      </c>
      <c r="AF16" s="19">
        <f t="shared" si="0"/>
        <v>1935</v>
      </c>
      <c r="AG16" s="19">
        <f t="shared" si="0"/>
        <v>2086</v>
      </c>
      <c r="AH16" s="19">
        <f t="shared" si="0"/>
        <v>2044</v>
      </c>
      <c r="AI16" s="19">
        <f t="shared" si="0"/>
        <v>1735</v>
      </c>
      <c r="AJ16" s="19">
        <f t="shared" si="0"/>
        <v>1769</v>
      </c>
      <c r="AK16" s="19"/>
    </row>
    <row r="17" spans="2:40" ht="41.25" customHeight="1">
      <c r="D17" s="14" t="s">
        <v>3</v>
      </c>
      <c r="E17" s="39" t="s">
        <v>16</v>
      </c>
      <c r="F17" s="29"/>
      <c r="G17" s="21">
        <v>91</v>
      </c>
      <c r="H17" s="21">
        <v>86</v>
      </c>
      <c r="I17" s="77">
        <v>67</v>
      </c>
      <c r="J17" s="21">
        <v>55</v>
      </c>
      <c r="K17" s="21">
        <v>43</v>
      </c>
      <c r="L17" s="21">
        <v>56</v>
      </c>
      <c r="M17" s="21">
        <v>53</v>
      </c>
      <c r="N17" s="21">
        <v>50</v>
      </c>
      <c r="O17" s="21">
        <v>59</v>
      </c>
      <c r="P17" s="21">
        <v>46</v>
      </c>
      <c r="Q17" s="77">
        <v>36</v>
      </c>
      <c r="R17" s="21">
        <v>21</v>
      </c>
      <c r="S17" s="21">
        <v>36</v>
      </c>
      <c r="T17" s="21">
        <v>30</v>
      </c>
      <c r="U17" s="21">
        <v>30</v>
      </c>
      <c r="V17" s="21">
        <v>25</v>
      </c>
      <c r="W17" s="21">
        <v>15</v>
      </c>
      <c r="X17" s="21">
        <v>15</v>
      </c>
      <c r="Y17" s="21">
        <v>4</v>
      </c>
      <c r="Z17" s="21">
        <v>4</v>
      </c>
      <c r="AA17" s="21">
        <v>4</v>
      </c>
      <c r="AB17" s="21">
        <v>5</v>
      </c>
      <c r="AC17" s="21">
        <v>2</v>
      </c>
      <c r="AD17" s="21">
        <v>4</v>
      </c>
      <c r="AE17" s="21">
        <v>3</v>
      </c>
      <c r="AF17" s="21">
        <v>2</v>
      </c>
      <c r="AG17" s="77">
        <v>7</v>
      </c>
      <c r="AH17" s="21">
        <v>1</v>
      </c>
      <c r="AI17" s="21">
        <v>2</v>
      </c>
      <c r="AJ17" s="21">
        <v>5</v>
      </c>
      <c r="AK17" s="40"/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G17+SUM('R3-08（入力用）'!AF17:AK17)</f>
        <v>748</v>
      </c>
      <c r="H18" s="19">
        <f>SUM(G17:H17)+SUM('R3-08（入力用）'!AG17:AK17)</f>
        <v>686</v>
      </c>
      <c r="I18" s="19">
        <f>SUM(G17:I17)+SUM('R3-08（入力用）'!AH17:AK17)</f>
        <v>596</v>
      </c>
      <c r="J18" s="19">
        <f>SUM(G17:J17)+SUM('R3-08（入力用）'!AI17:AK17)</f>
        <v>522</v>
      </c>
      <c r="K18" s="19">
        <f>SUM(G17:K17)+SUM('R3-08（入力用）'!AJ17:AK17)</f>
        <v>516</v>
      </c>
      <c r="L18" s="19">
        <f>SUM(G17:L17)+'R3-08（入力用）'!AK17</f>
        <v>494</v>
      </c>
      <c r="M18" s="19">
        <f>SUM(G17:M17)</f>
        <v>451</v>
      </c>
      <c r="N18" s="19">
        <f t="shared" ref="N18:AJ18" si="1">SUM(H17:N17)</f>
        <v>410</v>
      </c>
      <c r="O18" s="19">
        <f t="shared" si="1"/>
        <v>383</v>
      </c>
      <c r="P18" s="19">
        <f t="shared" si="1"/>
        <v>362</v>
      </c>
      <c r="Q18" s="19">
        <f t="shared" si="1"/>
        <v>343</v>
      </c>
      <c r="R18" s="19">
        <f t="shared" si="1"/>
        <v>321</v>
      </c>
      <c r="S18" s="19">
        <f t="shared" si="1"/>
        <v>301</v>
      </c>
      <c r="T18" s="19">
        <f t="shared" si="1"/>
        <v>278</v>
      </c>
      <c r="U18" s="19">
        <f t="shared" si="1"/>
        <v>258</v>
      </c>
      <c r="V18" s="19">
        <f t="shared" si="1"/>
        <v>224</v>
      </c>
      <c r="W18" s="19">
        <f t="shared" si="1"/>
        <v>193</v>
      </c>
      <c r="X18" s="19">
        <f t="shared" si="1"/>
        <v>172</v>
      </c>
      <c r="Y18" s="19">
        <f t="shared" si="1"/>
        <v>155</v>
      </c>
      <c r="Z18" s="19">
        <f t="shared" si="1"/>
        <v>123</v>
      </c>
      <c r="AA18" s="19">
        <f t="shared" si="1"/>
        <v>97</v>
      </c>
      <c r="AB18" s="19">
        <f t="shared" si="1"/>
        <v>72</v>
      </c>
      <c r="AC18" s="19">
        <f t="shared" si="1"/>
        <v>49</v>
      </c>
      <c r="AD18" s="19">
        <f t="shared" si="1"/>
        <v>38</v>
      </c>
      <c r="AE18" s="19">
        <f t="shared" si="1"/>
        <v>26</v>
      </c>
      <c r="AF18" s="19">
        <f t="shared" si="1"/>
        <v>24</v>
      </c>
      <c r="AG18" s="19">
        <f t="shared" si="1"/>
        <v>27</v>
      </c>
      <c r="AH18" s="19">
        <f t="shared" si="1"/>
        <v>24</v>
      </c>
      <c r="AI18" s="19">
        <f t="shared" si="1"/>
        <v>21</v>
      </c>
      <c r="AJ18" s="19">
        <f t="shared" si="1"/>
        <v>24</v>
      </c>
      <c r="AK18" s="19"/>
    </row>
    <row r="19" spans="2:40" ht="41.25" customHeight="1">
      <c r="D19" s="15" t="s">
        <v>4</v>
      </c>
      <c r="E19" s="39" t="s">
        <v>16</v>
      </c>
      <c r="F19" s="29"/>
      <c r="G19" s="21">
        <v>96</v>
      </c>
      <c r="H19" s="21">
        <v>91</v>
      </c>
      <c r="I19" s="21">
        <v>86</v>
      </c>
      <c r="J19" s="21">
        <v>67</v>
      </c>
      <c r="K19" s="21">
        <v>54</v>
      </c>
      <c r="L19" s="21">
        <v>43</v>
      </c>
      <c r="M19" s="21">
        <v>56</v>
      </c>
      <c r="N19" s="21">
        <v>53</v>
      </c>
      <c r="O19" s="21">
        <v>50</v>
      </c>
      <c r="P19" s="21">
        <v>59</v>
      </c>
      <c r="Q19" s="21">
        <v>46</v>
      </c>
      <c r="R19" s="21">
        <v>36</v>
      </c>
      <c r="S19" s="21">
        <v>21</v>
      </c>
      <c r="T19" s="21">
        <v>36</v>
      </c>
      <c r="U19" s="21">
        <v>30</v>
      </c>
      <c r="V19" s="21">
        <v>30</v>
      </c>
      <c r="W19" s="21">
        <v>25</v>
      </c>
      <c r="X19" s="21">
        <v>15</v>
      </c>
      <c r="Y19" s="21">
        <v>15</v>
      </c>
      <c r="Z19" s="21">
        <v>4</v>
      </c>
      <c r="AA19" s="21">
        <v>4</v>
      </c>
      <c r="AB19" s="21">
        <v>4</v>
      </c>
      <c r="AC19" s="21">
        <v>5</v>
      </c>
      <c r="AD19" s="21">
        <v>2</v>
      </c>
      <c r="AE19" s="21">
        <v>5</v>
      </c>
      <c r="AF19" s="21">
        <v>2</v>
      </c>
      <c r="AG19" s="21">
        <v>2</v>
      </c>
      <c r="AH19" s="78">
        <v>7</v>
      </c>
      <c r="AI19" s="21">
        <v>1</v>
      </c>
      <c r="AJ19" s="21">
        <v>2</v>
      </c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G19+SUM('R3-08（入力用）'!AF19:AK19)</f>
        <v>848</v>
      </c>
      <c r="H20" s="20">
        <f>SUM(G19:H19)+SUM('R3-08（入力用）'!AG19:AK19)</f>
        <v>747</v>
      </c>
      <c r="I20" s="20">
        <f>SUM(G19:I19)+SUM('R3-08（入力用）'!AH19:AK19)</f>
        <v>685</v>
      </c>
      <c r="J20" s="20">
        <f>SUM(G19:J19)+SUM('R3-08（入力用）'!AI19:AK19)</f>
        <v>595</v>
      </c>
      <c r="K20" s="20">
        <f>SUM(G19:K19)+SUM('R3-08（入力用）'!AJ19:AK19)</f>
        <v>521</v>
      </c>
      <c r="L20" s="20">
        <f>SUM(G19:L19)+'R3-08（入力用）'!AK19</f>
        <v>515</v>
      </c>
      <c r="M20" s="20">
        <f>SUM(G19:M19)</f>
        <v>493</v>
      </c>
      <c r="N20" s="20">
        <f t="shared" ref="N20:AJ20" si="2">SUM(H19:N19)</f>
        <v>450</v>
      </c>
      <c r="O20" s="20">
        <f t="shared" si="2"/>
        <v>409</v>
      </c>
      <c r="P20" s="20">
        <f t="shared" si="2"/>
        <v>382</v>
      </c>
      <c r="Q20" s="20">
        <f t="shared" si="2"/>
        <v>361</v>
      </c>
      <c r="R20" s="20">
        <f t="shared" si="2"/>
        <v>343</v>
      </c>
      <c r="S20" s="20">
        <f t="shared" si="2"/>
        <v>321</v>
      </c>
      <c r="T20" s="20">
        <f t="shared" si="2"/>
        <v>301</v>
      </c>
      <c r="U20" s="20">
        <f t="shared" si="2"/>
        <v>278</v>
      </c>
      <c r="V20" s="20">
        <f t="shared" si="2"/>
        <v>258</v>
      </c>
      <c r="W20" s="20">
        <f t="shared" si="2"/>
        <v>224</v>
      </c>
      <c r="X20" s="20">
        <f t="shared" si="2"/>
        <v>193</v>
      </c>
      <c r="Y20" s="20">
        <f t="shared" si="2"/>
        <v>172</v>
      </c>
      <c r="Z20" s="20">
        <f t="shared" si="2"/>
        <v>155</v>
      </c>
      <c r="AA20" s="20">
        <f t="shared" si="2"/>
        <v>123</v>
      </c>
      <c r="AB20" s="20">
        <f t="shared" si="2"/>
        <v>97</v>
      </c>
      <c r="AC20" s="20">
        <f t="shared" si="2"/>
        <v>72</v>
      </c>
      <c r="AD20" s="20">
        <f t="shared" si="2"/>
        <v>49</v>
      </c>
      <c r="AE20" s="20">
        <f t="shared" si="2"/>
        <v>39</v>
      </c>
      <c r="AF20" s="20">
        <f t="shared" si="2"/>
        <v>26</v>
      </c>
      <c r="AG20" s="20">
        <f t="shared" si="2"/>
        <v>24</v>
      </c>
      <c r="AH20" s="20">
        <f t="shared" si="2"/>
        <v>27</v>
      </c>
      <c r="AI20" s="20">
        <f t="shared" si="2"/>
        <v>24</v>
      </c>
      <c r="AJ20" s="20">
        <f t="shared" si="2"/>
        <v>21</v>
      </c>
      <c r="AK20" s="20"/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848</v>
      </c>
      <c r="H21" s="20">
        <f t="shared" ref="H21:AJ21" si="3">H20</f>
        <v>747</v>
      </c>
      <c r="I21" s="20">
        <f t="shared" si="3"/>
        <v>685</v>
      </c>
      <c r="J21" s="20">
        <f t="shared" si="3"/>
        <v>595</v>
      </c>
      <c r="K21" s="20">
        <f t="shared" si="3"/>
        <v>521</v>
      </c>
      <c r="L21" s="20">
        <f t="shared" si="3"/>
        <v>515</v>
      </c>
      <c r="M21" s="20">
        <f t="shared" si="3"/>
        <v>493</v>
      </c>
      <c r="N21" s="20">
        <f t="shared" si="3"/>
        <v>450</v>
      </c>
      <c r="O21" s="20">
        <f t="shared" si="3"/>
        <v>409</v>
      </c>
      <c r="P21" s="20">
        <f t="shared" si="3"/>
        <v>382</v>
      </c>
      <c r="Q21" s="20">
        <f t="shared" si="3"/>
        <v>361</v>
      </c>
      <c r="R21" s="20">
        <f t="shared" si="3"/>
        <v>343</v>
      </c>
      <c r="S21" s="20">
        <f t="shared" si="3"/>
        <v>321</v>
      </c>
      <c r="T21" s="20">
        <f t="shared" si="3"/>
        <v>301</v>
      </c>
      <c r="U21" s="20">
        <f t="shared" si="3"/>
        <v>278</v>
      </c>
      <c r="V21" s="20">
        <f t="shared" si="3"/>
        <v>258</v>
      </c>
      <c r="W21" s="20">
        <f t="shared" si="3"/>
        <v>224</v>
      </c>
      <c r="X21" s="20">
        <f t="shared" si="3"/>
        <v>193</v>
      </c>
      <c r="Y21" s="20">
        <f t="shared" si="3"/>
        <v>172</v>
      </c>
      <c r="Z21" s="20">
        <f t="shared" si="3"/>
        <v>155</v>
      </c>
      <c r="AA21" s="20">
        <f t="shared" si="3"/>
        <v>123</v>
      </c>
      <c r="AB21" s="20">
        <f t="shared" si="3"/>
        <v>97</v>
      </c>
      <c r="AC21" s="20">
        <f t="shared" si="3"/>
        <v>72</v>
      </c>
      <c r="AD21" s="20">
        <f t="shared" si="3"/>
        <v>49</v>
      </c>
      <c r="AE21" s="20">
        <f t="shared" si="3"/>
        <v>39</v>
      </c>
      <c r="AF21" s="20">
        <f t="shared" si="3"/>
        <v>26</v>
      </c>
      <c r="AG21" s="20">
        <f t="shared" si="3"/>
        <v>24</v>
      </c>
      <c r="AH21" s="20">
        <f t="shared" si="3"/>
        <v>27</v>
      </c>
      <c r="AI21" s="20">
        <f t="shared" si="3"/>
        <v>24</v>
      </c>
      <c r="AJ21" s="20">
        <f t="shared" si="3"/>
        <v>21</v>
      </c>
      <c r="AK21" s="20"/>
    </row>
    <row r="22" spans="2:40" ht="41.25" customHeight="1">
      <c r="D22" s="14" t="s">
        <v>6</v>
      </c>
      <c r="E22" s="2"/>
      <c r="F22" s="1" t="s">
        <v>49</v>
      </c>
      <c r="G22" s="20">
        <f>'R3-08（入力用）'!AE20</f>
        <v>1462</v>
      </c>
      <c r="H22" s="20">
        <f>'R3-08（入力用）'!AF20</f>
        <v>1403</v>
      </c>
      <c r="I22" s="20">
        <f>'R3-08（入力用）'!AG20</f>
        <v>1309</v>
      </c>
      <c r="J22" s="20">
        <f>'R3-08（入力用）'!AH20</f>
        <v>1235</v>
      </c>
      <c r="K22" s="20">
        <f>'R3-08（入力用）'!AI20</f>
        <v>1203</v>
      </c>
      <c r="L22" s="20">
        <f>'R3-08（入力用）'!AJ20</f>
        <v>1105</v>
      </c>
      <c r="M22" s="20">
        <f>'R3-08（入力用）'!AK20</f>
        <v>992</v>
      </c>
      <c r="N22" s="20">
        <f>G21</f>
        <v>848</v>
      </c>
      <c r="O22" s="20">
        <f t="shared" ref="O22:AJ22" si="4">H21</f>
        <v>747</v>
      </c>
      <c r="P22" s="20">
        <f t="shared" si="4"/>
        <v>685</v>
      </c>
      <c r="Q22" s="20">
        <f t="shared" si="4"/>
        <v>595</v>
      </c>
      <c r="R22" s="20">
        <f t="shared" si="4"/>
        <v>521</v>
      </c>
      <c r="S22" s="20">
        <f t="shared" si="4"/>
        <v>515</v>
      </c>
      <c r="T22" s="20">
        <f t="shared" si="4"/>
        <v>493</v>
      </c>
      <c r="U22" s="20">
        <f t="shared" si="4"/>
        <v>450</v>
      </c>
      <c r="V22" s="20">
        <f t="shared" si="4"/>
        <v>409</v>
      </c>
      <c r="W22" s="20">
        <f t="shared" si="4"/>
        <v>382</v>
      </c>
      <c r="X22" s="20">
        <f t="shared" si="4"/>
        <v>361</v>
      </c>
      <c r="Y22" s="20">
        <f t="shared" si="4"/>
        <v>343</v>
      </c>
      <c r="Z22" s="20">
        <f t="shared" si="4"/>
        <v>321</v>
      </c>
      <c r="AA22" s="20">
        <f t="shared" si="4"/>
        <v>301</v>
      </c>
      <c r="AB22" s="20">
        <f t="shared" si="4"/>
        <v>278</v>
      </c>
      <c r="AC22" s="20">
        <f t="shared" si="4"/>
        <v>258</v>
      </c>
      <c r="AD22" s="20">
        <f t="shared" si="4"/>
        <v>224</v>
      </c>
      <c r="AE22" s="20">
        <f t="shared" si="4"/>
        <v>193</v>
      </c>
      <c r="AF22" s="20">
        <f t="shared" si="4"/>
        <v>172</v>
      </c>
      <c r="AG22" s="20">
        <f t="shared" si="4"/>
        <v>155</v>
      </c>
      <c r="AH22" s="20">
        <f t="shared" si="4"/>
        <v>123</v>
      </c>
      <c r="AI22" s="20">
        <f t="shared" si="4"/>
        <v>97</v>
      </c>
      <c r="AJ22" s="20">
        <f t="shared" si="4"/>
        <v>72</v>
      </c>
      <c r="AK22" s="20"/>
    </row>
    <row r="23" spans="2:40" ht="41.25" customHeight="1">
      <c r="D23" s="14" t="s">
        <v>7</v>
      </c>
      <c r="E23" s="39" t="s">
        <v>16</v>
      </c>
      <c r="F23" s="29"/>
      <c r="G23" s="77">
        <v>17</v>
      </c>
      <c r="H23" s="77">
        <v>24</v>
      </c>
      <c r="I23" s="77">
        <v>22</v>
      </c>
      <c r="J23" s="77">
        <v>14</v>
      </c>
      <c r="K23" s="77">
        <v>11</v>
      </c>
      <c r="L23" s="21">
        <v>4</v>
      </c>
      <c r="M23" s="77">
        <v>26</v>
      </c>
      <c r="N23" s="77">
        <v>18</v>
      </c>
      <c r="O23" s="77">
        <v>10</v>
      </c>
      <c r="P23" s="77">
        <v>15</v>
      </c>
      <c r="Q23" s="77">
        <v>13</v>
      </c>
      <c r="R23" s="21">
        <v>6</v>
      </c>
      <c r="S23" s="77">
        <v>6</v>
      </c>
      <c r="T23" s="77">
        <v>17</v>
      </c>
      <c r="U23" s="77">
        <v>6</v>
      </c>
      <c r="V23" s="21">
        <v>6</v>
      </c>
      <c r="W23" s="21">
        <v>7</v>
      </c>
      <c r="X23" s="21">
        <v>6</v>
      </c>
      <c r="Y23" s="21">
        <v>6</v>
      </c>
      <c r="Z23" s="21">
        <v>1</v>
      </c>
      <c r="AA23" s="21">
        <v>1</v>
      </c>
      <c r="AB23" s="21">
        <v>1</v>
      </c>
      <c r="AC23" s="21">
        <v>3</v>
      </c>
      <c r="AD23" s="21">
        <v>0</v>
      </c>
      <c r="AE23" s="21">
        <v>4</v>
      </c>
      <c r="AF23" s="21">
        <v>1</v>
      </c>
      <c r="AG23" s="21">
        <v>0</v>
      </c>
      <c r="AH23" s="21">
        <v>3</v>
      </c>
      <c r="AI23" s="21">
        <v>1</v>
      </c>
      <c r="AJ23" s="21">
        <v>2</v>
      </c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G23+SUM('R3-08（入力用）'!AF23:AK23)</f>
        <v>228</v>
      </c>
      <c r="H24" s="21">
        <f>SUM(G23:H23)+SUM('R3-08（入力用）'!AG23:AK23)</f>
        <v>206</v>
      </c>
      <c r="I24" s="21">
        <f>SUM(G23:I23)+SUM('R3-08（入力用）'!AH23:AK23)</f>
        <v>180</v>
      </c>
      <c r="J24" s="21">
        <f>SUM(G23:J23)+SUM('R3-08（入力用）'!AI23:AK23)</f>
        <v>134</v>
      </c>
      <c r="K24" s="21">
        <f>SUM(G23:K23)+SUM('R3-08（入力用）'!AJ23:AK23)</f>
        <v>125</v>
      </c>
      <c r="L24" s="21">
        <f>SUM(G23:L23)+'R3-08（入力用）'!AK23</f>
        <v>119</v>
      </c>
      <c r="M24" s="21">
        <f>SUM(G23:M23)</f>
        <v>118</v>
      </c>
      <c r="N24" s="21">
        <f t="shared" ref="N24:AJ24" si="5">SUM(H23:N23)</f>
        <v>119</v>
      </c>
      <c r="O24" s="21">
        <f t="shared" si="5"/>
        <v>105</v>
      </c>
      <c r="P24" s="21">
        <f t="shared" si="5"/>
        <v>98</v>
      </c>
      <c r="Q24" s="21">
        <f t="shared" si="5"/>
        <v>97</v>
      </c>
      <c r="R24" s="21">
        <f t="shared" si="5"/>
        <v>92</v>
      </c>
      <c r="S24" s="21">
        <f t="shared" si="5"/>
        <v>94</v>
      </c>
      <c r="T24" s="21">
        <f t="shared" si="5"/>
        <v>85</v>
      </c>
      <c r="U24" s="21">
        <f t="shared" si="5"/>
        <v>73</v>
      </c>
      <c r="V24" s="21">
        <f t="shared" si="5"/>
        <v>69</v>
      </c>
      <c r="W24" s="21">
        <f t="shared" si="5"/>
        <v>61</v>
      </c>
      <c r="X24" s="21">
        <f t="shared" si="5"/>
        <v>54</v>
      </c>
      <c r="Y24" s="21">
        <f t="shared" si="5"/>
        <v>54</v>
      </c>
      <c r="Z24" s="21">
        <f t="shared" si="5"/>
        <v>49</v>
      </c>
      <c r="AA24" s="21">
        <f t="shared" si="5"/>
        <v>33</v>
      </c>
      <c r="AB24" s="21">
        <f t="shared" si="5"/>
        <v>28</v>
      </c>
      <c r="AC24" s="21">
        <f t="shared" si="5"/>
        <v>25</v>
      </c>
      <c r="AD24" s="21">
        <f t="shared" si="5"/>
        <v>18</v>
      </c>
      <c r="AE24" s="21">
        <f t="shared" si="5"/>
        <v>16</v>
      </c>
      <c r="AF24" s="21">
        <f t="shared" si="5"/>
        <v>11</v>
      </c>
      <c r="AG24" s="21">
        <f t="shared" si="5"/>
        <v>10</v>
      </c>
      <c r="AH24" s="21">
        <f t="shared" si="5"/>
        <v>12</v>
      </c>
      <c r="AI24" s="21">
        <f t="shared" si="5"/>
        <v>12</v>
      </c>
      <c r="AJ24" s="21">
        <f t="shared" si="5"/>
        <v>11</v>
      </c>
      <c r="AK24" s="21"/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44440</v>
      </c>
      <c r="H26" s="26">
        <f t="shared" ref="H26:AJ27" si="6">H6</f>
        <v>44441</v>
      </c>
      <c r="I26" s="26">
        <f t="shared" si="6"/>
        <v>44442</v>
      </c>
      <c r="J26" s="26">
        <f t="shared" si="6"/>
        <v>44443</v>
      </c>
      <c r="K26" s="26">
        <f t="shared" si="6"/>
        <v>44444</v>
      </c>
      <c r="L26" s="26">
        <f t="shared" si="6"/>
        <v>44445</v>
      </c>
      <c r="M26" s="26">
        <f t="shared" si="6"/>
        <v>44446</v>
      </c>
      <c r="N26" s="26">
        <f t="shared" si="6"/>
        <v>44447</v>
      </c>
      <c r="O26" s="26">
        <f t="shared" si="6"/>
        <v>44448</v>
      </c>
      <c r="P26" s="26">
        <f t="shared" si="6"/>
        <v>44449</v>
      </c>
      <c r="Q26" s="26">
        <f t="shared" si="6"/>
        <v>44450</v>
      </c>
      <c r="R26" s="26">
        <f t="shared" si="6"/>
        <v>44451</v>
      </c>
      <c r="S26" s="26">
        <f t="shared" si="6"/>
        <v>44452</v>
      </c>
      <c r="T26" s="26">
        <f t="shared" si="6"/>
        <v>44453</v>
      </c>
      <c r="U26" s="26">
        <f t="shared" si="6"/>
        <v>44454</v>
      </c>
      <c r="V26" s="26">
        <f t="shared" si="6"/>
        <v>44455</v>
      </c>
      <c r="W26" s="26">
        <f t="shared" si="6"/>
        <v>44456</v>
      </c>
      <c r="X26" s="26">
        <f t="shared" si="6"/>
        <v>44457</v>
      </c>
      <c r="Y26" s="26">
        <f t="shared" si="6"/>
        <v>44458</v>
      </c>
      <c r="Z26" s="26">
        <f t="shared" si="6"/>
        <v>44459</v>
      </c>
      <c r="AA26" s="26">
        <f t="shared" si="6"/>
        <v>44460</v>
      </c>
      <c r="AB26" s="26">
        <f t="shared" si="6"/>
        <v>44461</v>
      </c>
      <c r="AC26" s="26">
        <f t="shared" si="6"/>
        <v>44462</v>
      </c>
      <c r="AD26" s="26">
        <f t="shared" si="6"/>
        <v>44463</v>
      </c>
      <c r="AE26" s="26">
        <f t="shared" si="6"/>
        <v>44464</v>
      </c>
      <c r="AF26" s="26">
        <f t="shared" si="6"/>
        <v>44465</v>
      </c>
      <c r="AG26" s="26">
        <f t="shared" si="6"/>
        <v>44466</v>
      </c>
      <c r="AH26" s="26">
        <f t="shared" si="6"/>
        <v>44467</v>
      </c>
      <c r="AI26" s="26">
        <f t="shared" si="6"/>
        <v>44468</v>
      </c>
      <c r="AJ26" s="26">
        <f t="shared" si="6"/>
        <v>44469</v>
      </c>
      <c r="AK26" s="26"/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水</v>
      </c>
      <c r="H27" s="27" t="str">
        <f t="shared" si="6"/>
        <v>木</v>
      </c>
      <c r="I27" s="27" t="str">
        <f t="shared" si="6"/>
        <v>金</v>
      </c>
      <c r="J27" s="27" t="str">
        <f t="shared" si="6"/>
        <v>土</v>
      </c>
      <c r="K27" s="27" t="str">
        <f t="shared" si="6"/>
        <v>日</v>
      </c>
      <c r="L27" s="27" t="str">
        <f t="shared" si="6"/>
        <v>月</v>
      </c>
      <c r="M27" s="27" t="str">
        <f t="shared" si="6"/>
        <v>火</v>
      </c>
      <c r="N27" s="27" t="str">
        <f t="shared" si="6"/>
        <v>水</v>
      </c>
      <c r="O27" s="27" t="str">
        <f t="shared" si="6"/>
        <v>木</v>
      </c>
      <c r="P27" s="27" t="str">
        <f t="shared" si="6"/>
        <v>金</v>
      </c>
      <c r="Q27" s="27" t="str">
        <f t="shared" si="6"/>
        <v>土</v>
      </c>
      <c r="R27" s="27" t="str">
        <f t="shared" si="6"/>
        <v>日</v>
      </c>
      <c r="S27" s="27" t="str">
        <f t="shared" si="6"/>
        <v>月</v>
      </c>
      <c r="T27" s="27" t="str">
        <f t="shared" si="6"/>
        <v>火</v>
      </c>
      <c r="U27" s="27" t="str">
        <f t="shared" si="6"/>
        <v>水</v>
      </c>
      <c r="V27" s="27" t="str">
        <f t="shared" si="6"/>
        <v>木</v>
      </c>
      <c r="W27" s="27" t="str">
        <f t="shared" si="6"/>
        <v>金</v>
      </c>
      <c r="X27" s="27" t="str">
        <f t="shared" si="6"/>
        <v>土</v>
      </c>
      <c r="Y27" s="27" t="str">
        <f t="shared" si="6"/>
        <v>日</v>
      </c>
      <c r="Z27" s="27" t="str">
        <f t="shared" si="6"/>
        <v>月</v>
      </c>
      <c r="AA27" s="27" t="str">
        <f t="shared" si="6"/>
        <v>火</v>
      </c>
      <c r="AB27" s="27" t="str">
        <f t="shared" si="6"/>
        <v>水</v>
      </c>
      <c r="AC27" s="27" t="str">
        <f t="shared" si="6"/>
        <v>木</v>
      </c>
      <c r="AD27" s="27" t="str">
        <f t="shared" si="6"/>
        <v>金</v>
      </c>
      <c r="AE27" s="27" t="str">
        <f t="shared" si="6"/>
        <v>土</v>
      </c>
      <c r="AF27" s="27" t="str">
        <f t="shared" si="6"/>
        <v>日</v>
      </c>
      <c r="AG27" s="27" t="str">
        <f t="shared" si="6"/>
        <v>月</v>
      </c>
      <c r="AH27" s="27" t="str">
        <f t="shared" si="6"/>
        <v>火</v>
      </c>
      <c r="AI27" s="27" t="str">
        <f t="shared" si="6"/>
        <v>水</v>
      </c>
      <c r="AJ27" s="27" t="str">
        <f t="shared" si="6"/>
        <v>木</v>
      </c>
      <c r="AK27" s="27"/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168">
        <f>IFERROR(G12/G8,0)</f>
        <v>0.58303886925795056</v>
      </c>
      <c r="H28" s="168">
        <f t="shared" ref="H28:AJ28" si="7">IFERROR(H12/H8,0)</f>
        <v>0.56492411467116355</v>
      </c>
      <c r="I28" s="168">
        <f t="shared" si="7"/>
        <v>0.54300168634064083</v>
      </c>
      <c r="J28" s="168">
        <f t="shared" si="7"/>
        <v>0.51433389544688024</v>
      </c>
      <c r="K28" s="168">
        <f t="shared" si="7"/>
        <v>0.52613827993254636</v>
      </c>
      <c r="L28" s="22">
        <f t="shared" si="7"/>
        <v>0.48060708263069141</v>
      </c>
      <c r="M28" s="22">
        <f t="shared" si="7"/>
        <v>0.43890675241157556</v>
      </c>
      <c r="N28" s="22">
        <f t="shared" si="7"/>
        <v>0.41961414790996787</v>
      </c>
      <c r="O28" s="22">
        <f t="shared" si="7"/>
        <v>0.39067524115755625</v>
      </c>
      <c r="P28" s="22">
        <f t="shared" si="7"/>
        <v>0.38102893890675243</v>
      </c>
      <c r="Q28" s="22">
        <f t="shared" si="7"/>
        <v>0.36334405144694532</v>
      </c>
      <c r="R28" s="22">
        <f t="shared" si="7"/>
        <v>0.34405144694533762</v>
      </c>
      <c r="S28" s="22">
        <f t="shared" si="7"/>
        <v>0.30707395498392281</v>
      </c>
      <c r="T28" s="22">
        <f t="shared" si="7"/>
        <v>0.29581993569131831</v>
      </c>
      <c r="U28" s="22">
        <f t="shared" si="7"/>
        <v>0.28135048231511256</v>
      </c>
      <c r="V28" s="22">
        <f t="shared" si="7"/>
        <v>0.26688102893890675</v>
      </c>
      <c r="W28" s="22">
        <f t="shared" si="7"/>
        <v>0.2459807073954984</v>
      </c>
      <c r="X28" s="22">
        <f t="shared" si="7"/>
        <v>0.22990353697749197</v>
      </c>
      <c r="Y28" s="22">
        <f t="shared" si="7"/>
        <v>0.21543408360128619</v>
      </c>
      <c r="Z28" s="22">
        <f t="shared" si="7"/>
        <v>0.20900321543408359</v>
      </c>
      <c r="AA28" s="22">
        <f t="shared" si="7"/>
        <v>0.17684887459807075</v>
      </c>
      <c r="AB28" s="22">
        <f t="shared" si="7"/>
        <v>0.18354430379746836</v>
      </c>
      <c r="AC28" s="22">
        <f t="shared" si="7"/>
        <v>0.1729957805907173</v>
      </c>
      <c r="AD28" s="22">
        <f t="shared" si="7"/>
        <v>0.14947368421052631</v>
      </c>
      <c r="AE28" s="22">
        <f t="shared" si="7"/>
        <v>0.12631578947368421</v>
      </c>
      <c r="AF28" s="22">
        <f t="shared" si="7"/>
        <v>0.11789473684210526</v>
      </c>
      <c r="AG28" s="22">
        <f t="shared" si="7"/>
        <v>9.2631578947368426E-2</v>
      </c>
      <c r="AH28" s="22">
        <f t="shared" si="7"/>
        <v>8.8421052631578942E-2</v>
      </c>
      <c r="AI28" s="22">
        <f t="shared" si="7"/>
        <v>7.3684210526315783E-2</v>
      </c>
      <c r="AJ28" s="22">
        <f t="shared" si="7"/>
        <v>6.7368421052631577E-2</v>
      </c>
      <c r="AK28" s="22"/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0.58303886925795056</v>
      </c>
      <c r="H29" s="22">
        <f t="shared" ref="H29:AJ29" si="8">IFERROR(H12/H9,0)</f>
        <v>0.56492411467116355</v>
      </c>
      <c r="I29" s="22">
        <f t="shared" si="8"/>
        <v>0.54300168634064083</v>
      </c>
      <c r="J29" s="22">
        <f t="shared" si="8"/>
        <v>0.51433389544688024</v>
      </c>
      <c r="K29" s="22">
        <f t="shared" si="8"/>
        <v>0.52613827993254636</v>
      </c>
      <c r="L29" s="22">
        <f t="shared" si="8"/>
        <v>0.48060708263069141</v>
      </c>
      <c r="M29" s="22">
        <f t="shared" si="8"/>
        <v>0.43890675241157556</v>
      </c>
      <c r="N29" s="22">
        <f t="shared" si="8"/>
        <v>0.41961414790996787</v>
      </c>
      <c r="O29" s="22">
        <f t="shared" si="8"/>
        <v>0.39067524115755625</v>
      </c>
      <c r="P29" s="22">
        <f t="shared" si="8"/>
        <v>0.38102893890675243</v>
      </c>
      <c r="Q29" s="22">
        <f t="shared" si="8"/>
        <v>0.36334405144694532</v>
      </c>
      <c r="R29" s="22">
        <f t="shared" si="8"/>
        <v>0.34405144694533762</v>
      </c>
      <c r="S29" s="22">
        <f t="shared" si="8"/>
        <v>0.30707395498392281</v>
      </c>
      <c r="T29" s="22">
        <f t="shared" si="8"/>
        <v>0.29581993569131831</v>
      </c>
      <c r="U29" s="22">
        <f t="shared" si="8"/>
        <v>0.28135048231511256</v>
      </c>
      <c r="V29" s="22">
        <f t="shared" si="8"/>
        <v>0.26688102893890675</v>
      </c>
      <c r="W29" s="22">
        <f t="shared" si="8"/>
        <v>0.2459807073954984</v>
      </c>
      <c r="X29" s="22">
        <f t="shared" si="8"/>
        <v>0.22990353697749197</v>
      </c>
      <c r="Y29" s="22">
        <f t="shared" si="8"/>
        <v>0.21543408360128619</v>
      </c>
      <c r="Z29" s="22">
        <f t="shared" si="8"/>
        <v>0.20900321543408359</v>
      </c>
      <c r="AA29" s="22">
        <f t="shared" si="8"/>
        <v>0.17684887459807075</v>
      </c>
      <c r="AB29" s="22">
        <f t="shared" si="8"/>
        <v>0.18354430379746836</v>
      </c>
      <c r="AC29" s="22">
        <f t="shared" si="8"/>
        <v>0.1729957805907173</v>
      </c>
      <c r="AD29" s="22">
        <f t="shared" si="8"/>
        <v>0.14947368421052631</v>
      </c>
      <c r="AE29" s="22">
        <f t="shared" si="8"/>
        <v>0.12631578947368421</v>
      </c>
      <c r="AF29" s="22">
        <f t="shared" si="8"/>
        <v>0.11789473684210526</v>
      </c>
      <c r="AG29" s="22">
        <f t="shared" si="8"/>
        <v>9.2631578947368426E-2</v>
      </c>
      <c r="AH29" s="22">
        <f t="shared" si="8"/>
        <v>8.8421052631578942E-2</v>
      </c>
      <c r="AI29" s="22">
        <f t="shared" si="8"/>
        <v>7.3684210526315783E-2</v>
      </c>
      <c r="AJ29" s="22">
        <f t="shared" si="8"/>
        <v>6.7368421052631577E-2</v>
      </c>
      <c r="AK29" s="22"/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0.15384615384615385</v>
      </c>
      <c r="H30" s="22">
        <f t="shared" ref="H30:AJ30" si="9">IFERROR(H13/H10,0)</f>
        <v>0.15384615384615385</v>
      </c>
      <c r="I30" s="22">
        <f t="shared" si="9"/>
        <v>0.15384615384615385</v>
      </c>
      <c r="J30" s="22">
        <f t="shared" si="9"/>
        <v>0.17948717948717949</v>
      </c>
      <c r="K30" s="22">
        <f t="shared" si="9"/>
        <v>0.15384615384615385</v>
      </c>
      <c r="L30" s="22">
        <f t="shared" si="9"/>
        <v>0.15384615384615385</v>
      </c>
      <c r="M30" s="22">
        <f t="shared" si="9"/>
        <v>0.12820512820512819</v>
      </c>
      <c r="N30" s="22">
        <f t="shared" si="9"/>
        <v>0.12820512820512819</v>
      </c>
      <c r="O30" s="22">
        <f t="shared" si="9"/>
        <v>0.12820512820512819</v>
      </c>
      <c r="P30" s="22">
        <f t="shared" si="9"/>
        <v>0.12820512820512819</v>
      </c>
      <c r="Q30" s="22">
        <f t="shared" si="9"/>
        <v>0.15384615384615385</v>
      </c>
      <c r="R30" s="22">
        <f t="shared" si="9"/>
        <v>0.15384615384615385</v>
      </c>
      <c r="S30" s="22">
        <f t="shared" si="9"/>
        <v>0.15384615384615385</v>
      </c>
      <c r="T30" s="22">
        <f t="shared" si="9"/>
        <v>0.15384615384615385</v>
      </c>
      <c r="U30" s="22">
        <f t="shared" si="9"/>
        <v>0.15384615384615385</v>
      </c>
      <c r="V30" s="22">
        <f t="shared" si="9"/>
        <v>0.10256410256410256</v>
      </c>
      <c r="W30" s="22">
        <f t="shared" si="9"/>
        <v>0.12820512820512819</v>
      </c>
      <c r="X30" s="22">
        <f t="shared" si="9"/>
        <v>0.12820512820512819</v>
      </c>
      <c r="Y30" s="22">
        <f t="shared" si="9"/>
        <v>0.12820512820512819</v>
      </c>
      <c r="Z30" s="22">
        <f t="shared" si="9"/>
        <v>0.12820512820512819</v>
      </c>
      <c r="AA30" s="22">
        <f t="shared" si="9"/>
        <v>0.10256410256410256</v>
      </c>
      <c r="AB30" s="22">
        <f t="shared" si="9"/>
        <v>8.8235294117647065E-2</v>
      </c>
      <c r="AC30" s="22">
        <f t="shared" si="9"/>
        <v>8.8235294117647065E-2</v>
      </c>
      <c r="AD30" s="22">
        <f t="shared" si="9"/>
        <v>8.8235294117647065E-2</v>
      </c>
      <c r="AE30" s="22">
        <f t="shared" si="9"/>
        <v>8.8235294117647065E-2</v>
      </c>
      <c r="AF30" s="22">
        <f t="shared" si="9"/>
        <v>8.8235294117647065E-2</v>
      </c>
      <c r="AG30" s="22">
        <f t="shared" si="9"/>
        <v>5.8823529411764705E-2</v>
      </c>
      <c r="AH30" s="22">
        <f t="shared" si="9"/>
        <v>5.8823529411764705E-2</v>
      </c>
      <c r="AI30" s="22">
        <f t="shared" si="9"/>
        <v>2.9411764705882353E-2</v>
      </c>
      <c r="AJ30" s="22">
        <f t="shared" si="9"/>
        <v>0</v>
      </c>
      <c r="AK30" s="22"/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0.15384615384615385</v>
      </c>
      <c r="H31" s="22">
        <f t="shared" ref="H31:AJ31" si="10">IFERROR(H13/H11,0)</f>
        <v>0.15384615384615385</v>
      </c>
      <c r="I31" s="22">
        <f t="shared" si="10"/>
        <v>0.15384615384615385</v>
      </c>
      <c r="J31" s="22">
        <f t="shared" si="10"/>
        <v>0.17948717948717949</v>
      </c>
      <c r="K31" s="22">
        <f t="shared" si="10"/>
        <v>0.15384615384615385</v>
      </c>
      <c r="L31" s="22">
        <f t="shared" si="10"/>
        <v>0.15384615384615385</v>
      </c>
      <c r="M31" s="22">
        <f t="shared" si="10"/>
        <v>0.12820512820512819</v>
      </c>
      <c r="N31" s="22">
        <f t="shared" si="10"/>
        <v>0.12820512820512819</v>
      </c>
      <c r="O31" s="22">
        <f t="shared" si="10"/>
        <v>0.12820512820512819</v>
      </c>
      <c r="P31" s="22">
        <f t="shared" si="10"/>
        <v>0.12820512820512819</v>
      </c>
      <c r="Q31" s="22">
        <f t="shared" si="10"/>
        <v>0.15384615384615385</v>
      </c>
      <c r="R31" s="22">
        <f t="shared" si="10"/>
        <v>0.15384615384615385</v>
      </c>
      <c r="S31" s="22">
        <f t="shared" si="10"/>
        <v>0.15384615384615385</v>
      </c>
      <c r="T31" s="22">
        <f t="shared" si="10"/>
        <v>0.15384615384615385</v>
      </c>
      <c r="U31" s="22">
        <f t="shared" si="10"/>
        <v>0.15384615384615385</v>
      </c>
      <c r="V31" s="22">
        <f t="shared" si="10"/>
        <v>0.10256410256410256</v>
      </c>
      <c r="W31" s="22">
        <f t="shared" si="10"/>
        <v>0.12820512820512819</v>
      </c>
      <c r="X31" s="22">
        <f t="shared" si="10"/>
        <v>0.12820512820512819</v>
      </c>
      <c r="Y31" s="22">
        <f t="shared" si="10"/>
        <v>0.12820512820512819</v>
      </c>
      <c r="Z31" s="22">
        <f t="shared" si="10"/>
        <v>0.12820512820512819</v>
      </c>
      <c r="AA31" s="22">
        <f t="shared" si="10"/>
        <v>0.10256410256410256</v>
      </c>
      <c r="AB31" s="22">
        <f t="shared" si="10"/>
        <v>8.8235294117647065E-2</v>
      </c>
      <c r="AC31" s="22">
        <f t="shared" si="10"/>
        <v>8.8235294117647065E-2</v>
      </c>
      <c r="AD31" s="22">
        <f t="shared" si="10"/>
        <v>8.8235294117647065E-2</v>
      </c>
      <c r="AE31" s="22">
        <f t="shared" si="10"/>
        <v>8.8235294117647065E-2</v>
      </c>
      <c r="AF31" s="22">
        <f t="shared" si="10"/>
        <v>8.8235294117647065E-2</v>
      </c>
      <c r="AG31" s="22">
        <f t="shared" si="10"/>
        <v>5.8823529411764705E-2</v>
      </c>
      <c r="AH31" s="22">
        <f t="shared" si="10"/>
        <v>5.8823529411764705E-2</v>
      </c>
      <c r="AI31" s="22">
        <f t="shared" si="10"/>
        <v>2.9411764705882353E-2</v>
      </c>
      <c r="AJ31" s="22">
        <f t="shared" si="10"/>
        <v>0</v>
      </c>
      <c r="AK31" s="22"/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169">
        <f>IFERROR(G14*100000/1601711,0)</f>
        <v>81.725105215610057</v>
      </c>
      <c r="H32" s="169">
        <f t="shared" ref="H32:AJ32" si="11">IFERROR(H14*100000/1601711,0)</f>
        <v>72.984452251373682</v>
      </c>
      <c r="I32" s="169">
        <f t="shared" si="11"/>
        <v>63.057567813419524</v>
      </c>
      <c r="J32" s="169">
        <f t="shared" si="11"/>
        <v>55.815312500195105</v>
      </c>
      <c r="K32" s="169">
        <f t="shared" si="11"/>
        <v>51.444986018076918</v>
      </c>
      <c r="L32" s="169">
        <f t="shared" si="11"/>
        <v>46.2005942395351</v>
      </c>
      <c r="M32" s="169">
        <f t="shared" si="11"/>
        <v>42.829199524758209</v>
      </c>
      <c r="N32" s="169">
        <f t="shared" si="11"/>
        <v>39.894837458193145</v>
      </c>
      <c r="O32" s="169">
        <f t="shared" si="11"/>
        <v>38.209140100804703</v>
      </c>
      <c r="P32" s="169">
        <f t="shared" si="11"/>
        <v>36.461009507957428</v>
      </c>
      <c r="Q32" s="169">
        <f t="shared" si="11"/>
        <v>34.52557920873366</v>
      </c>
      <c r="R32" s="169">
        <f t="shared" si="11"/>
        <v>31.965816554921581</v>
      </c>
      <c r="S32" s="23">
        <f t="shared" si="11"/>
        <v>28.407122133768201</v>
      </c>
      <c r="T32" s="23">
        <f t="shared" si="11"/>
        <v>27.408190366426901</v>
      </c>
      <c r="U32" s="23">
        <f t="shared" si="11"/>
        <v>26.908724482756252</v>
      </c>
      <c r="V32" s="23">
        <f t="shared" si="11"/>
        <v>26.097092421791448</v>
      </c>
      <c r="W32" s="23">
        <f t="shared" si="11"/>
        <v>22.663264471555731</v>
      </c>
      <c r="X32" s="23">
        <f t="shared" si="11"/>
        <v>19.853768875908326</v>
      </c>
      <c r="Y32" s="23">
        <f t="shared" si="11"/>
        <v>18.168071518519884</v>
      </c>
      <c r="Z32" s="23">
        <f t="shared" si="11"/>
        <v>16.981840044802091</v>
      </c>
      <c r="AA32" s="23">
        <f t="shared" si="11"/>
        <v>13.548012094566372</v>
      </c>
      <c r="AB32" s="23">
        <f t="shared" si="11"/>
        <v>11.113115911671956</v>
      </c>
      <c r="AC32" s="23">
        <f t="shared" si="11"/>
        <v>9.8644512024953315</v>
      </c>
      <c r="AD32" s="23">
        <f t="shared" si="11"/>
        <v>7.6792879614362395</v>
      </c>
      <c r="AE32" s="23">
        <f t="shared" si="11"/>
        <v>6.118457074965459</v>
      </c>
      <c r="AF32" s="23">
        <f t="shared" si="11"/>
        <v>5.3692582494594845</v>
      </c>
      <c r="AG32" s="23">
        <f t="shared" si="11"/>
        <v>4.5576261884946785</v>
      </c>
      <c r="AH32" s="23">
        <f t="shared" si="11"/>
        <v>4.1830267757416912</v>
      </c>
      <c r="AI32" s="23">
        <f t="shared" si="11"/>
        <v>3.4962611856945478</v>
      </c>
      <c r="AJ32" s="23">
        <f t="shared" si="11"/>
        <v>3.1840950084003916</v>
      </c>
      <c r="AK32" s="23"/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168">
        <f>IFERROR(G18/G16,0)</f>
        <v>0.1071326267545116</v>
      </c>
      <c r="H33" s="168">
        <f t="shared" ref="H33:AJ33" si="12">IFERROR(H18/H16,0)</f>
        <v>0.1043822276323798</v>
      </c>
      <c r="I33" s="22">
        <f t="shared" si="12"/>
        <v>9.382871536523929E-2</v>
      </c>
      <c r="J33" s="22">
        <f t="shared" si="12"/>
        <v>8.2269503546099285E-2</v>
      </c>
      <c r="K33" s="22">
        <f t="shared" si="12"/>
        <v>8.2362330407023149E-2</v>
      </c>
      <c r="L33" s="22">
        <f t="shared" si="12"/>
        <v>8.4458881860147036E-2</v>
      </c>
      <c r="M33" s="22">
        <f t="shared" si="12"/>
        <v>7.8544061302681989E-2</v>
      </c>
      <c r="N33" s="22">
        <f t="shared" si="12"/>
        <v>6.656924825458678E-2</v>
      </c>
      <c r="O33" s="22">
        <f t="shared" si="12"/>
        <v>6.7512779834302844E-2</v>
      </c>
      <c r="P33" s="22">
        <f t="shared" si="12"/>
        <v>6.6531887520676347E-2</v>
      </c>
      <c r="Q33" s="22">
        <f t="shared" si="12"/>
        <v>6.6254587598995551E-2</v>
      </c>
      <c r="R33" s="22">
        <f t="shared" si="12"/>
        <v>6.0089853987270687E-2</v>
      </c>
      <c r="S33" s="22">
        <f t="shared" si="12"/>
        <v>5.6953642384105961E-2</v>
      </c>
      <c r="T33" s="22">
        <f t="shared" si="12"/>
        <v>5.3595527279737806E-2</v>
      </c>
      <c r="U33" s="22">
        <f t="shared" si="12"/>
        <v>5.7333333333333333E-2</v>
      </c>
      <c r="V33" s="22">
        <f t="shared" si="12"/>
        <v>5.1223416418934367E-2</v>
      </c>
      <c r="W33" s="22">
        <f t="shared" si="12"/>
        <v>4.6810574824157167E-2</v>
      </c>
      <c r="X33" s="22">
        <f t="shared" si="12"/>
        <v>4.5014394137660299E-2</v>
      </c>
      <c r="Y33" s="22">
        <f t="shared" si="12"/>
        <v>4.7313797313797312E-2</v>
      </c>
      <c r="Z33" s="22">
        <f t="shared" si="12"/>
        <v>4.2531120331950209E-2</v>
      </c>
      <c r="AA33" s="22">
        <f t="shared" si="12"/>
        <v>3.900281463610776E-2</v>
      </c>
      <c r="AB33" s="22">
        <f t="shared" si="12"/>
        <v>2.8004667444574097E-2</v>
      </c>
      <c r="AC33" s="22">
        <f t="shared" si="12"/>
        <v>2.1787461093819474E-2</v>
      </c>
      <c r="AD33" s="22">
        <f t="shared" si="12"/>
        <v>1.9289340101522844E-2</v>
      </c>
      <c r="AE33" s="22">
        <f t="shared" si="12"/>
        <v>1.2548262548262547E-2</v>
      </c>
      <c r="AF33" s="22">
        <f t="shared" si="12"/>
        <v>1.2403100775193798E-2</v>
      </c>
      <c r="AG33" s="22">
        <f t="shared" si="12"/>
        <v>1.2943432406519654E-2</v>
      </c>
      <c r="AH33" s="22">
        <f t="shared" si="12"/>
        <v>1.1741682974559686E-2</v>
      </c>
      <c r="AI33" s="22">
        <f t="shared" si="12"/>
        <v>1.2103746397694525E-2</v>
      </c>
      <c r="AJ33" s="22">
        <f t="shared" si="12"/>
        <v>1.3566986998304126E-2</v>
      </c>
      <c r="AK33" s="22"/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70">
        <f>IFERROR(G20*100000/1601711,0)</f>
        <v>52.943383669088867</v>
      </c>
      <c r="H34" s="170">
        <f t="shared" ref="H34:AJ34" si="13">IFERROR(H20*100000/1601711,0)</f>
        <v>46.637626887746919</v>
      </c>
      <c r="I34" s="170">
        <f t="shared" si="13"/>
        <v>42.766766289299383</v>
      </c>
      <c r="J34" s="170">
        <f t="shared" si="13"/>
        <v>37.147775098004573</v>
      </c>
      <c r="K34" s="170">
        <f t="shared" si="13"/>
        <v>32.527715674051059</v>
      </c>
      <c r="L34" s="170">
        <f t="shared" si="13"/>
        <v>32.153116261298074</v>
      </c>
      <c r="M34" s="170">
        <f t="shared" si="13"/>
        <v>30.779585081203788</v>
      </c>
      <c r="N34" s="170">
        <f t="shared" si="13"/>
        <v>28.094955956474045</v>
      </c>
      <c r="O34" s="170">
        <f t="shared" si="13"/>
        <v>25.535193302661966</v>
      </c>
      <c r="P34" s="105">
        <f t="shared" si="13"/>
        <v>23.849495945273524</v>
      </c>
      <c r="Q34" s="105">
        <f t="shared" si="13"/>
        <v>22.538398000638068</v>
      </c>
      <c r="R34" s="105">
        <f t="shared" si="13"/>
        <v>21.414599762379105</v>
      </c>
      <c r="S34" s="105">
        <f t="shared" si="13"/>
        <v>20.041068582284819</v>
      </c>
      <c r="T34" s="105">
        <f t="shared" si="13"/>
        <v>18.792403873108196</v>
      </c>
      <c r="U34" s="105">
        <f t="shared" si="13"/>
        <v>17.356439457555076</v>
      </c>
      <c r="V34" s="105">
        <f t="shared" si="13"/>
        <v>16.107774748378453</v>
      </c>
      <c r="W34" s="105">
        <f t="shared" si="13"/>
        <v>13.985044742778191</v>
      </c>
      <c r="X34" s="105">
        <f t="shared" si="13"/>
        <v>12.049614443554423</v>
      </c>
      <c r="Y34" s="105">
        <f t="shared" si="13"/>
        <v>10.738516498918969</v>
      </c>
      <c r="Z34" s="105">
        <f t="shared" si="13"/>
        <v>9.6771514961188387</v>
      </c>
      <c r="AA34" s="105">
        <f t="shared" si="13"/>
        <v>7.6792879614362395</v>
      </c>
      <c r="AB34" s="105">
        <f t="shared" si="13"/>
        <v>6.0560238395066275</v>
      </c>
      <c r="AC34" s="105">
        <f t="shared" si="13"/>
        <v>4.495192953035847</v>
      </c>
      <c r="AD34" s="105">
        <f t="shared" si="13"/>
        <v>3.0592285374827295</v>
      </c>
      <c r="AE34" s="105">
        <f t="shared" si="13"/>
        <v>2.4348961828944171</v>
      </c>
      <c r="AF34" s="105">
        <f t="shared" si="13"/>
        <v>1.6232641219296116</v>
      </c>
      <c r="AG34" s="105">
        <f t="shared" si="13"/>
        <v>1.498397651011949</v>
      </c>
      <c r="AH34" s="105">
        <f t="shared" si="13"/>
        <v>1.6856973573884428</v>
      </c>
      <c r="AI34" s="105">
        <f t="shared" si="13"/>
        <v>1.498397651011949</v>
      </c>
      <c r="AJ34" s="105">
        <f t="shared" si="13"/>
        <v>1.3110979446354554</v>
      </c>
      <c r="AK34" s="105"/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-614</v>
      </c>
      <c r="H35" s="24">
        <f t="shared" ref="H35:AJ35" si="14">H21-H22</f>
        <v>-656</v>
      </c>
      <c r="I35" s="24">
        <f t="shared" si="14"/>
        <v>-624</v>
      </c>
      <c r="J35" s="24">
        <f t="shared" si="14"/>
        <v>-640</v>
      </c>
      <c r="K35" s="24">
        <f t="shared" si="14"/>
        <v>-682</v>
      </c>
      <c r="L35" s="24">
        <f t="shared" si="14"/>
        <v>-590</v>
      </c>
      <c r="M35" s="24">
        <f t="shared" si="14"/>
        <v>-499</v>
      </c>
      <c r="N35" s="24">
        <f t="shared" si="14"/>
        <v>-398</v>
      </c>
      <c r="O35" s="24">
        <f t="shared" si="14"/>
        <v>-338</v>
      </c>
      <c r="P35" s="24">
        <f t="shared" si="14"/>
        <v>-303</v>
      </c>
      <c r="Q35" s="24">
        <f t="shared" si="14"/>
        <v>-234</v>
      </c>
      <c r="R35" s="24">
        <f t="shared" si="14"/>
        <v>-178</v>
      </c>
      <c r="S35" s="24">
        <f t="shared" si="14"/>
        <v>-194</v>
      </c>
      <c r="T35" s="24">
        <f t="shared" si="14"/>
        <v>-192</v>
      </c>
      <c r="U35" s="24">
        <f t="shared" si="14"/>
        <v>-172</v>
      </c>
      <c r="V35" s="24">
        <f t="shared" si="14"/>
        <v>-151</v>
      </c>
      <c r="W35" s="24">
        <f t="shared" si="14"/>
        <v>-158</v>
      </c>
      <c r="X35" s="24">
        <f t="shared" si="14"/>
        <v>-168</v>
      </c>
      <c r="Y35" s="24">
        <f t="shared" si="14"/>
        <v>-171</v>
      </c>
      <c r="Z35" s="24">
        <f t="shared" si="14"/>
        <v>-166</v>
      </c>
      <c r="AA35" s="24">
        <f t="shared" si="14"/>
        <v>-178</v>
      </c>
      <c r="AB35" s="24">
        <f t="shared" si="14"/>
        <v>-181</v>
      </c>
      <c r="AC35" s="24">
        <f t="shared" si="14"/>
        <v>-186</v>
      </c>
      <c r="AD35" s="24">
        <f t="shared" si="14"/>
        <v>-175</v>
      </c>
      <c r="AE35" s="24">
        <f t="shared" si="14"/>
        <v>-154</v>
      </c>
      <c r="AF35" s="24">
        <f t="shared" si="14"/>
        <v>-146</v>
      </c>
      <c r="AG35" s="24">
        <f t="shared" si="14"/>
        <v>-131</v>
      </c>
      <c r="AH35" s="24">
        <f t="shared" si="14"/>
        <v>-96</v>
      </c>
      <c r="AI35" s="24">
        <f t="shared" si="14"/>
        <v>-73</v>
      </c>
      <c r="AJ35" s="24">
        <f t="shared" si="14"/>
        <v>-51</v>
      </c>
      <c r="AK35" s="24"/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0.58002735978112174</v>
      </c>
      <c r="H36" s="124">
        <f t="shared" ref="H36:AJ36" si="15">IFERROR(H21/H22,0)</f>
        <v>0.53243050605844622</v>
      </c>
      <c r="I36" s="124">
        <f t="shared" si="15"/>
        <v>0.52330022918258212</v>
      </c>
      <c r="J36" s="124">
        <f t="shared" si="15"/>
        <v>0.48178137651821862</v>
      </c>
      <c r="K36" s="124">
        <f t="shared" si="15"/>
        <v>0.43308395677472983</v>
      </c>
      <c r="L36" s="124">
        <f t="shared" si="15"/>
        <v>0.4660633484162896</v>
      </c>
      <c r="M36" s="124">
        <f t="shared" si="15"/>
        <v>0.49697580645161288</v>
      </c>
      <c r="N36" s="124">
        <f t="shared" si="15"/>
        <v>0.53066037735849059</v>
      </c>
      <c r="O36" s="124">
        <f t="shared" si="15"/>
        <v>0.54752342704149937</v>
      </c>
      <c r="P36" s="124">
        <f t="shared" si="15"/>
        <v>0.5576642335766423</v>
      </c>
      <c r="Q36" s="124">
        <f t="shared" si="15"/>
        <v>0.60672268907563021</v>
      </c>
      <c r="R36" s="124">
        <f t="shared" si="15"/>
        <v>0.65834932821497116</v>
      </c>
      <c r="S36" s="124">
        <f t="shared" si="15"/>
        <v>0.62330097087378644</v>
      </c>
      <c r="T36" s="124">
        <f t="shared" si="15"/>
        <v>0.61054766734279919</v>
      </c>
      <c r="U36" s="124">
        <f t="shared" si="15"/>
        <v>0.61777777777777776</v>
      </c>
      <c r="V36" s="124">
        <f t="shared" si="15"/>
        <v>0.63080684596577019</v>
      </c>
      <c r="W36" s="124">
        <f t="shared" si="15"/>
        <v>0.58638743455497377</v>
      </c>
      <c r="X36" s="124">
        <f t="shared" si="15"/>
        <v>0.53462603878116344</v>
      </c>
      <c r="Y36" s="124">
        <f t="shared" si="15"/>
        <v>0.50145772594752192</v>
      </c>
      <c r="Z36" s="124">
        <f t="shared" si="15"/>
        <v>0.48286604361370716</v>
      </c>
      <c r="AA36" s="124">
        <f t="shared" si="15"/>
        <v>0.40863787375415284</v>
      </c>
      <c r="AB36" s="124">
        <f t="shared" si="15"/>
        <v>0.34892086330935251</v>
      </c>
      <c r="AC36" s="124">
        <f t="shared" si="15"/>
        <v>0.27906976744186046</v>
      </c>
      <c r="AD36" s="124">
        <f t="shared" si="15"/>
        <v>0.21875</v>
      </c>
      <c r="AE36" s="124">
        <f t="shared" si="15"/>
        <v>0.20207253886010362</v>
      </c>
      <c r="AF36" s="124">
        <f t="shared" si="15"/>
        <v>0.15116279069767441</v>
      </c>
      <c r="AG36" s="124">
        <f t="shared" si="15"/>
        <v>0.15483870967741936</v>
      </c>
      <c r="AH36" s="124">
        <f t="shared" si="15"/>
        <v>0.21951219512195122</v>
      </c>
      <c r="AI36" s="124">
        <f t="shared" si="15"/>
        <v>0.24742268041237114</v>
      </c>
      <c r="AJ36" s="124">
        <f t="shared" si="15"/>
        <v>0.29166666666666669</v>
      </c>
      <c r="AK36" s="124"/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0.26886792452830188</v>
      </c>
      <c r="H37" s="22">
        <f t="shared" ref="H37:AJ37" si="16">IFERROR(H24/H20,0)</f>
        <v>0.27576974564926371</v>
      </c>
      <c r="I37" s="22">
        <f t="shared" si="16"/>
        <v>0.26277372262773724</v>
      </c>
      <c r="J37" s="22">
        <f t="shared" si="16"/>
        <v>0.22521008403361345</v>
      </c>
      <c r="K37" s="22">
        <f t="shared" si="16"/>
        <v>0.23992322456813819</v>
      </c>
      <c r="L37" s="22">
        <f t="shared" si="16"/>
        <v>0.23106796116504855</v>
      </c>
      <c r="M37" s="22">
        <f t="shared" si="16"/>
        <v>0.23935091277890466</v>
      </c>
      <c r="N37" s="22">
        <f t="shared" si="16"/>
        <v>0.26444444444444443</v>
      </c>
      <c r="O37" s="22">
        <f t="shared" si="16"/>
        <v>0.25672371638141811</v>
      </c>
      <c r="P37" s="22">
        <f t="shared" si="16"/>
        <v>0.25654450261780104</v>
      </c>
      <c r="Q37" s="22">
        <f t="shared" si="16"/>
        <v>0.26869806094182824</v>
      </c>
      <c r="R37" s="22">
        <f t="shared" si="16"/>
        <v>0.26822157434402333</v>
      </c>
      <c r="S37" s="22">
        <f t="shared" si="16"/>
        <v>0.29283489096573206</v>
      </c>
      <c r="T37" s="22">
        <f t="shared" si="16"/>
        <v>0.28239202657807311</v>
      </c>
      <c r="U37" s="22">
        <f t="shared" si="16"/>
        <v>0.26258992805755393</v>
      </c>
      <c r="V37" s="22">
        <f t="shared" si="16"/>
        <v>0.26744186046511625</v>
      </c>
      <c r="W37" s="22">
        <f t="shared" si="16"/>
        <v>0.27232142857142855</v>
      </c>
      <c r="X37" s="22">
        <f t="shared" si="16"/>
        <v>0.27979274611398963</v>
      </c>
      <c r="Y37" s="22">
        <f t="shared" si="16"/>
        <v>0.31395348837209303</v>
      </c>
      <c r="Z37" s="22">
        <f t="shared" si="16"/>
        <v>0.31612903225806449</v>
      </c>
      <c r="AA37" s="22">
        <f t="shared" si="16"/>
        <v>0.26829268292682928</v>
      </c>
      <c r="AB37" s="22">
        <f t="shared" si="16"/>
        <v>0.28865979381443296</v>
      </c>
      <c r="AC37" s="22">
        <f t="shared" si="16"/>
        <v>0.34722222222222221</v>
      </c>
      <c r="AD37" s="22">
        <f t="shared" si="16"/>
        <v>0.36734693877551022</v>
      </c>
      <c r="AE37" s="22">
        <f t="shared" si="16"/>
        <v>0.41025641025641024</v>
      </c>
      <c r="AF37" s="22">
        <f t="shared" si="16"/>
        <v>0.42307692307692307</v>
      </c>
      <c r="AG37" s="22">
        <f t="shared" si="16"/>
        <v>0.41666666666666669</v>
      </c>
      <c r="AH37" s="22">
        <f t="shared" si="16"/>
        <v>0.44444444444444442</v>
      </c>
      <c r="AI37" s="22">
        <f t="shared" si="16"/>
        <v>0.5</v>
      </c>
      <c r="AJ37" s="22">
        <f t="shared" si="16"/>
        <v>0.52380952380952384</v>
      </c>
      <c r="AK37" s="22"/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103</v>
      </c>
      <c r="E38" s="2" t="s">
        <v>17</v>
      </c>
      <c r="F38" s="1"/>
      <c r="G38" s="110">
        <f>IFERROR(G24*100000/1601711,0)</f>
        <v>14.234777684613517</v>
      </c>
      <c r="H38" s="110">
        <f t="shared" ref="H38:AJ38" si="17">IFERROR(H24*100000/1601711,0)</f>
        <v>12.861246504519229</v>
      </c>
      <c r="I38" s="110">
        <f t="shared" si="17"/>
        <v>11.237982382589617</v>
      </c>
      <c r="J38" s="110">
        <f t="shared" si="17"/>
        <v>8.3660535514833825</v>
      </c>
      <c r="K38" s="110">
        <f t="shared" si="17"/>
        <v>7.8041544323539016</v>
      </c>
      <c r="L38" s="110">
        <f t="shared" si="17"/>
        <v>7.4295550196009144</v>
      </c>
      <c r="M38" s="110">
        <f t="shared" si="17"/>
        <v>7.3671217841420829</v>
      </c>
      <c r="N38" s="110">
        <f t="shared" si="17"/>
        <v>7.4295550196009144</v>
      </c>
      <c r="O38" s="110">
        <f t="shared" si="17"/>
        <v>6.5554897231772777</v>
      </c>
      <c r="P38" s="110">
        <f t="shared" si="17"/>
        <v>6.118457074965459</v>
      </c>
      <c r="Q38" s="110">
        <f t="shared" si="17"/>
        <v>6.0560238395066275</v>
      </c>
      <c r="R38" s="110">
        <f t="shared" si="17"/>
        <v>5.7438576622124717</v>
      </c>
      <c r="S38" s="110">
        <f t="shared" si="17"/>
        <v>5.8687241331301339</v>
      </c>
      <c r="T38" s="110">
        <f t="shared" si="17"/>
        <v>5.306825014000653</v>
      </c>
      <c r="U38" s="110">
        <f t="shared" si="17"/>
        <v>4.5576261884946785</v>
      </c>
      <c r="V38" s="110">
        <f t="shared" si="17"/>
        <v>4.3078932466593534</v>
      </c>
      <c r="W38" s="110">
        <f t="shared" si="17"/>
        <v>3.808427362988704</v>
      </c>
      <c r="X38" s="110">
        <f t="shared" si="17"/>
        <v>3.3713947147768857</v>
      </c>
      <c r="Y38" s="110">
        <f t="shared" si="17"/>
        <v>3.3713947147768857</v>
      </c>
      <c r="Z38" s="110">
        <f t="shared" si="17"/>
        <v>3.0592285374827295</v>
      </c>
      <c r="AA38" s="110">
        <f t="shared" si="17"/>
        <v>2.0602967701414299</v>
      </c>
      <c r="AB38" s="110">
        <f t="shared" si="17"/>
        <v>1.7481305928472739</v>
      </c>
      <c r="AC38" s="110">
        <f t="shared" si="17"/>
        <v>1.5608308864707803</v>
      </c>
      <c r="AD38" s="110">
        <f t="shared" si="17"/>
        <v>1.1237982382589617</v>
      </c>
      <c r="AE38" s="110">
        <f t="shared" si="17"/>
        <v>0.9989317673412994</v>
      </c>
      <c r="AF38" s="110">
        <f t="shared" si="17"/>
        <v>0.68676559004714333</v>
      </c>
      <c r="AG38" s="110">
        <f t="shared" si="17"/>
        <v>0.62433235458831216</v>
      </c>
      <c r="AH38" s="110">
        <f t="shared" si="17"/>
        <v>0.7491988255059745</v>
      </c>
      <c r="AI38" s="110">
        <f t="shared" si="17"/>
        <v>0.7491988255059745</v>
      </c>
      <c r="AJ38" s="110">
        <f t="shared" si="17"/>
        <v>0.68676559004714333</v>
      </c>
      <c r="AK38" s="110"/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0.25210084033613445</v>
      </c>
      <c r="H39" s="22">
        <f>IFERROR(H12/H14,0)</f>
        <v>0.28656971770744227</v>
      </c>
      <c r="I39" s="22">
        <f t="shared" ref="I39:AK39" si="18">IFERROR(I12/I14,0)</f>
        <v>0.31881188118811882</v>
      </c>
      <c r="J39" s="22">
        <f t="shared" si="18"/>
        <v>0.34116331096196867</v>
      </c>
      <c r="K39" s="22">
        <f t="shared" si="18"/>
        <v>0.37864077669902912</v>
      </c>
      <c r="L39" s="22">
        <f t="shared" si="18"/>
        <v>0.38513513513513514</v>
      </c>
      <c r="M39" s="22">
        <f t="shared" si="18"/>
        <v>0.39795918367346939</v>
      </c>
      <c r="N39" s="22">
        <f t="shared" si="18"/>
        <v>0.40845070422535212</v>
      </c>
      <c r="O39" s="22">
        <f t="shared" si="18"/>
        <v>0.39705882352941174</v>
      </c>
      <c r="P39" s="22">
        <f t="shared" si="18"/>
        <v>0.40582191780821919</v>
      </c>
      <c r="Q39" s="22">
        <f t="shared" si="18"/>
        <v>0.40867992766726946</v>
      </c>
      <c r="R39" s="22">
        <f t="shared" si="18"/>
        <v>0.41796875</v>
      </c>
      <c r="S39" s="22">
        <f t="shared" si="18"/>
        <v>0.41978021978021979</v>
      </c>
      <c r="T39" s="22">
        <f t="shared" si="18"/>
        <v>0.4191343963553531</v>
      </c>
      <c r="U39" s="22">
        <f t="shared" si="18"/>
        <v>0.40603248259860791</v>
      </c>
      <c r="V39" s="22">
        <f t="shared" si="18"/>
        <v>0.39712918660287083</v>
      </c>
      <c r="W39" s="22">
        <f t="shared" si="18"/>
        <v>0.42148760330578511</v>
      </c>
      <c r="X39" s="22">
        <f t="shared" si="18"/>
        <v>0.44968553459119498</v>
      </c>
      <c r="Y39" s="22">
        <f t="shared" si="18"/>
        <v>0.46048109965635736</v>
      </c>
      <c r="Z39" s="22">
        <f t="shared" si="18"/>
        <v>0.47794117647058826</v>
      </c>
      <c r="AA39" s="22">
        <f t="shared" si="18"/>
        <v>0.50691244239631339</v>
      </c>
      <c r="AB39" s="22">
        <f t="shared" si="18"/>
        <v>0.4887640449438202</v>
      </c>
      <c r="AC39" s="22">
        <f t="shared" si="18"/>
        <v>0.51898734177215189</v>
      </c>
      <c r="AD39" s="22">
        <f t="shared" si="18"/>
        <v>0.57723577235772361</v>
      </c>
      <c r="AE39" s="22">
        <f t="shared" si="18"/>
        <v>0.61224489795918369</v>
      </c>
      <c r="AF39" s="22">
        <f t="shared" si="18"/>
        <v>0.65116279069767447</v>
      </c>
      <c r="AG39" s="22">
        <f t="shared" si="18"/>
        <v>0.60273972602739723</v>
      </c>
      <c r="AH39" s="22">
        <f t="shared" si="18"/>
        <v>0.62686567164179108</v>
      </c>
      <c r="AI39" s="22">
        <f t="shared" si="18"/>
        <v>0.625</v>
      </c>
      <c r="AJ39" s="22">
        <f t="shared" si="18"/>
        <v>0.62745098039215685</v>
      </c>
      <c r="AK39" s="22">
        <f t="shared" si="18"/>
        <v>0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減少</v>
      </c>
      <c r="H40" s="102" t="str">
        <f t="shared" si="19"/>
        <v>減少</v>
      </c>
      <c r="I40" s="102" t="str">
        <f t="shared" si="19"/>
        <v>減少</v>
      </c>
      <c r="J40" s="102" t="str">
        <f t="shared" si="19"/>
        <v>減少</v>
      </c>
      <c r="K40" s="102" t="str">
        <f t="shared" si="19"/>
        <v>減少</v>
      </c>
      <c r="L40" s="102" t="str">
        <f t="shared" si="19"/>
        <v>減少</v>
      </c>
      <c r="M40" s="102" t="str">
        <f t="shared" si="19"/>
        <v>減少</v>
      </c>
      <c r="N40" s="102" t="str">
        <f t="shared" si="19"/>
        <v>減少</v>
      </c>
      <c r="O40" s="102" t="str">
        <f t="shared" si="19"/>
        <v>減少</v>
      </c>
      <c r="P40" s="102" t="str">
        <f t="shared" si="19"/>
        <v>減少</v>
      </c>
      <c r="Q40" s="102" t="str">
        <f t="shared" si="19"/>
        <v>減少</v>
      </c>
      <c r="R40" s="102" t="str">
        <f t="shared" si="19"/>
        <v>減少</v>
      </c>
      <c r="S40" s="102" t="str">
        <f t="shared" si="19"/>
        <v>減少</v>
      </c>
      <c r="T40" s="102" t="str">
        <f t="shared" si="19"/>
        <v>減少</v>
      </c>
      <c r="U40" s="102" t="str">
        <f t="shared" si="19"/>
        <v>減少</v>
      </c>
      <c r="V40" s="102" t="str">
        <f t="shared" si="19"/>
        <v>減少</v>
      </c>
      <c r="W40" s="102" t="str">
        <f t="shared" si="19"/>
        <v>減少</v>
      </c>
      <c r="X40" s="102" t="str">
        <f t="shared" si="19"/>
        <v>減少</v>
      </c>
      <c r="Y40" s="102" t="str">
        <f t="shared" si="19"/>
        <v>減少</v>
      </c>
      <c r="Z40" s="102" t="str">
        <f t="shared" si="19"/>
        <v>減少</v>
      </c>
      <c r="AA40" s="102" t="str">
        <f t="shared" si="19"/>
        <v>減少</v>
      </c>
      <c r="AB40" s="102" t="str">
        <f t="shared" si="19"/>
        <v>減少</v>
      </c>
      <c r="AC40" s="102" t="str">
        <f t="shared" si="19"/>
        <v>減少</v>
      </c>
      <c r="AD40" s="102" t="str">
        <f t="shared" si="19"/>
        <v>減少</v>
      </c>
      <c r="AE40" s="102" t="str">
        <f t="shared" si="19"/>
        <v>減少</v>
      </c>
      <c r="AF40" s="102" t="str">
        <f t="shared" si="19"/>
        <v>減少</v>
      </c>
      <c r="AG40" s="102" t="str">
        <f t="shared" si="19"/>
        <v>減少</v>
      </c>
      <c r="AH40" s="102" t="str">
        <f t="shared" si="19"/>
        <v>減少</v>
      </c>
      <c r="AI40" s="102" t="str">
        <f t="shared" si="19"/>
        <v>減少</v>
      </c>
      <c r="AJ40" s="102" t="str">
        <f t="shared" si="19"/>
        <v>減少</v>
      </c>
      <c r="AK40" s="102" t="str">
        <f t="shared" si="19"/>
        <v>同数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643" priority="14" operator="greaterThanOrEqual">
      <formula>7.5</formula>
    </cfRule>
  </conditionalFormatting>
  <conditionalFormatting sqref="G39:AK39">
    <cfRule type="cellIs" dxfId="642" priority="15" operator="greaterThanOrEqual">
      <formula>12.5</formula>
    </cfRule>
  </conditionalFormatting>
  <conditionalFormatting sqref="G37:AK37">
    <cfRule type="cellIs" dxfId="641" priority="13" operator="greaterThanOrEqual">
      <formula>0.5</formula>
    </cfRule>
  </conditionalFormatting>
  <conditionalFormatting sqref="G34:AK34">
    <cfRule type="cellIs" dxfId="640" priority="11" operator="greaterThanOrEqual">
      <formula>25</formula>
    </cfRule>
    <cfRule type="cellIs" dxfId="639" priority="12" operator="greaterThanOrEqual">
      <formula>15</formula>
    </cfRule>
  </conditionalFormatting>
  <conditionalFormatting sqref="G33:AK33">
    <cfRule type="cellIs" dxfId="638" priority="1" operator="greaterThanOrEqual">
      <formula>0.1</formula>
    </cfRule>
    <cfRule type="cellIs" dxfId="637" priority="10" operator="greaterThanOrEqual">
      <formula>0.05</formula>
    </cfRule>
  </conditionalFormatting>
  <conditionalFormatting sqref="G32:AK32">
    <cfRule type="cellIs" dxfId="636" priority="8" operator="greaterThanOrEqual">
      <formula>30</formula>
    </cfRule>
    <cfRule type="cellIs" dxfId="635" priority="9" operator="greaterThanOrEqual">
      <formula>20</formula>
    </cfRule>
  </conditionalFormatting>
  <conditionalFormatting sqref="G30:AK30">
    <cfRule type="cellIs" dxfId="634" priority="6" operator="greaterThanOrEqual">
      <formula>0.5</formula>
    </cfRule>
    <cfRule type="cellIs" dxfId="633" priority="7" operator="greaterThanOrEqual">
      <formula>0.2</formula>
    </cfRule>
  </conditionalFormatting>
  <conditionalFormatting sqref="G28:AK28">
    <cfRule type="cellIs" dxfId="632" priority="4" operator="greaterThanOrEqual">
      <formula>0.5</formula>
    </cfRule>
    <cfRule type="cellIs" dxfId="631" priority="5" operator="greaterThanOrEqual">
      <formula>0.2</formula>
    </cfRule>
  </conditionalFormatting>
  <conditionalFormatting sqref="G38:AK38">
    <cfRule type="cellIs" dxfId="630" priority="2" operator="greaterThanOrEqual">
      <formula>7.5</formula>
    </cfRule>
  </conditionalFormatting>
  <conditionalFormatting sqref="G38:AK38">
    <cfRule type="cellIs" dxfId="629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  <pageSetUpPr fitToPage="1"/>
  </sheetPr>
  <dimension ref="A2:AC29"/>
  <sheetViews>
    <sheetView showGridLines="0" view="pageBreakPreview" topLeftCell="A13" zoomScale="70" zoomScaleNormal="100" zoomScaleSheetLayoutView="70" workbookViewId="0">
      <selection activeCell="F21" sqref="F21"/>
    </sheetView>
  </sheetViews>
  <sheetFormatPr defaultRowHeight="13.2"/>
  <cols>
    <col min="1" max="1" width="3.88671875" customWidth="1"/>
    <col min="2" max="2" width="1.33203125" customWidth="1"/>
    <col min="3" max="3" width="2.88671875" bestFit="1" customWidth="1"/>
    <col min="4" max="4" width="2.109375" customWidth="1"/>
    <col min="5" max="5" width="22.88671875" bestFit="1" customWidth="1"/>
    <col min="6" max="11" width="12.88671875" customWidth="1"/>
    <col min="12" max="12" width="1.88671875" customWidth="1"/>
    <col min="13" max="14" width="12.88671875" customWidth="1"/>
    <col min="15" max="15" width="3.44140625" bestFit="1" customWidth="1"/>
    <col min="16" max="16" width="12.88671875" customWidth="1"/>
    <col min="17" max="17" width="3.44140625" bestFit="1" customWidth="1"/>
    <col min="18" max="18" width="15" customWidth="1"/>
    <col min="19" max="19" width="1.88671875" customWidth="1"/>
    <col min="20" max="23" width="9.44140625" customWidth="1"/>
    <col min="24" max="24" width="1.109375" customWidth="1"/>
    <col min="25" max="25" width="16.44140625" customWidth="1"/>
    <col min="26" max="26" width="7.6640625" customWidth="1"/>
    <col min="27" max="27" width="8.6640625" customWidth="1"/>
    <col min="28" max="28" width="7.6640625" customWidth="1"/>
    <col min="29" max="29" width="8.6640625" customWidth="1"/>
  </cols>
  <sheetData>
    <row r="2" spans="1:23" ht="19.2">
      <c r="E2" s="112"/>
      <c r="F2" s="112"/>
      <c r="G2" s="112"/>
      <c r="H2" s="112"/>
      <c r="I2" s="112"/>
      <c r="J2" s="112"/>
      <c r="K2" s="157"/>
      <c r="L2" s="157"/>
      <c r="M2" s="79"/>
      <c r="N2" s="79"/>
      <c r="O2" s="79"/>
      <c r="P2" s="79"/>
      <c r="Q2" s="79"/>
      <c r="R2" s="79"/>
    </row>
    <row r="5" spans="1:23" ht="22.5" customHeight="1">
      <c r="E5" s="88" t="s">
        <v>100</v>
      </c>
      <c r="I5" s="31"/>
      <c r="K5" s="85"/>
      <c r="L5" s="85"/>
      <c r="M5" s="86"/>
      <c r="Q5" s="389" t="s">
        <v>144</v>
      </c>
      <c r="R5" s="390"/>
      <c r="S5" s="390"/>
      <c r="T5" s="391"/>
      <c r="U5" s="91" t="e">
        <f>#REF!</f>
        <v>#REF!</v>
      </c>
      <c r="V5" s="392" t="e">
        <f>#REF!</f>
        <v>#REF!</v>
      </c>
      <c r="W5" s="392"/>
    </row>
    <row r="6" spans="1:23" ht="22.5" customHeight="1">
      <c r="E6" s="36"/>
      <c r="K6" s="87"/>
      <c r="L6" s="87"/>
      <c r="M6" s="86"/>
      <c r="Q6" s="389" t="s">
        <v>98</v>
      </c>
      <c r="R6" s="390"/>
      <c r="S6" s="390"/>
      <c r="T6" s="391"/>
      <c r="U6" s="91" t="e">
        <f>#REF!</f>
        <v>#REF!</v>
      </c>
      <c r="V6" s="393" t="s">
        <v>99</v>
      </c>
      <c r="W6" s="394"/>
    </row>
    <row r="7" spans="1:23" ht="13.8" thickBot="1"/>
    <row r="8" spans="1:23" ht="45" customHeight="1" thickTop="1" thickBot="1">
      <c r="C8" s="395"/>
      <c r="D8" s="396"/>
      <c r="E8" s="397"/>
      <c r="F8" s="237" t="e">
        <f>#REF!</f>
        <v>#REF!</v>
      </c>
      <c r="G8" s="237" t="e">
        <f>#REF!</f>
        <v>#REF!</v>
      </c>
      <c r="H8" s="237" t="e">
        <f>#REF!</f>
        <v>#REF!</v>
      </c>
      <c r="I8" s="237" t="e">
        <f>#REF!</f>
        <v>#REF!</v>
      </c>
      <c r="J8" s="237" t="e">
        <f>#REF!</f>
        <v>#REF!</v>
      </c>
      <c r="K8" s="237" t="e">
        <f>#REF!</f>
        <v>#REF!</v>
      </c>
      <c r="L8" s="79"/>
      <c r="M8" s="398" t="e">
        <f>#REF!</f>
        <v>#REF!</v>
      </c>
      <c r="N8" s="399"/>
      <c r="O8" s="399"/>
      <c r="P8" s="399"/>
      <c r="Q8" s="399"/>
      <c r="R8" s="400"/>
      <c r="T8" s="34" t="s">
        <v>149</v>
      </c>
      <c r="U8" s="34" t="s">
        <v>145</v>
      </c>
      <c r="V8" s="34" t="s">
        <v>146</v>
      </c>
      <c r="W8" s="34" t="s">
        <v>169</v>
      </c>
    </row>
    <row r="9" spans="1:23" ht="52.5" customHeight="1" thickTop="1">
      <c r="A9" s="327" t="s">
        <v>150</v>
      </c>
      <c r="B9" s="30"/>
      <c r="C9" s="372" t="s">
        <v>166</v>
      </c>
      <c r="D9" s="373"/>
      <c r="E9" s="374"/>
      <c r="F9" s="178" t="s">
        <v>71</v>
      </c>
      <c r="G9" s="178" t="s">
        <v>71</v>
      </c>
      <c r="H9" s="178" t="s">
        <v>71</v>
      </c>
      <c r="I9" s="178" t="s">
        <v>71</v>
      </c>
      <c r="J9" s="178" t="s">
        <v>71</v>
      </c>
      <c r="K9" s="178" t="s">
        <v>71</v>
      </c>
      <c r="L9" s="161"/>
      <c r="M9" s="179" t="s">
        <v>71</v>
      </c>
      <c r="N9" s="84" t="e">
        <f>#REF!</f>
        <v>#REF!</v>
      </c>
      <c r="O9" s="180" t="s">
        <v>170</v>
      </c>
      <c r="P9" s="84"/>
      <c r="Q9" s="83"/>
      <c r="R9" s="92"/>
      <c r="T9" s="35" t="s">
        <v>71</v>
      </c>
      <c r="U9" s="35" t="s">
        <v>71</v>
      </c>
      <c r="V9" s="34" t="s">
        <v>165</v>
      </c>
      <c r="W9" s="375" t="s">
        <v>167</v>
      </c>
    </row>
    <row r="10" spans="1:23" ht="52.5" customHeight="1">
      <c r="A10" s="177" t="s">
        <v>174</v>
      </c>
      <c r="B10" s="30"/>
      <c r="C10" s="378" t="s">
        <v>148</v>
      </c>
      <c r="D10" s="379"/>
      <c r="E10" s="18" t="s">
        <v>147</v>
      </c>
      <c r="F10" s="216" t="e">
        <f>#REF!</f>
        <v>#REF!</v>
      </c>
      <c r="G10" s="216" t="e">
        <f>#REF!</f>
        <v>#REF!</v>
      </c>
      <c r="H10" s="216" t="e">
        <f>#REF!</f>
        <v>#REF!</v>
      </c>
      <c r="I10" s="216" t="e">
        <f>#REF!</f>
        <v>#REF!</v>
      </c>
      <c r="J10" s="216" t="e">
        <f>#REF!</f>
        <v>#REF!</v>
      </c>
      <c r="K10" s="216" t="e">
        <f>#REF!</f>
        <v>#REF!</v>
      </c>
      <c r="L10" s="63"/>
      <c r="M10" s="325" t="e">
        <f>#REF!</f>
        <v>#REF!</v>
      </c>
      <c r="N10" s="176" t="e">
        <f>#REF!</f>
        <v>#REF!</v>
      </c>
      <c r="O10" s="81" t="s">
        <v>106</v>
      </c>
      <c r="P10" s="176" t="e">
        <f>#REF!</f>
        <v>#REF!</v>
      </c>
      <c r="Q10" s="83"/>
      <c r="R10" s="104"/>
      <c r="T10" s="35" t="s">
        <v>71</v>
      </c>
      <c r="U10" s="34" t="s">
        <v>152</v>
      </c>
      <c r="V10" s="34" t="s">
        <v>158</v>
      </c>
      <c r="W10" s="376"/>
    </row>
    <row r="11" spans="1:23" ht="52.5" customHeight="1">
      <c r="A11" s="177" t="s">
        <v>168</v>
      </c>
      <c r="B11" s="30"/>
      <c r="C11" s="380"/>
      <c r="D11" s="381"/>
      <c r="E11" s="326" t="s">
        <v>132</v>
      </c>
      <c r="F11" s="184" t="e">
        <f>#REF!</f>
        <v>#REF!</v>
      </c>
      <c r="G11" s="184" t="e">
        <f>#REF!</f>
        <v>#REF!</v>
      </c>
      <c r="H11" s="184" t="e">
        <f>#REF!</f>
        <v>#REF!</v>
      </c>
      <c r="I11" s="184" t="e">
        <f>#REF!</f>
        <v>#REF!</v>
      </c>
      <c r="J11" s="184" t="e">
        <f>#REF!</f>
        <v>#REF!</v>
      </c>
      <c r="K11" s="184" t="e">
        <f>#REF!</f>
        <v>#REF!</v>
      </c>
      <c r="L11" s="63"/>
      <c r="M11" s="185" t="e">
        <f>#REF!</f>
        <v>#REF!</v>
      </c>
      <c r="N11" s="84" t="e">
        <f>#REF!</f>
        <v>#REF!</v>
      </c>
      <c r="O11" s="81" t="s">
        <v>107</v>
      </c>
      <c r="P11" s="84" t="e">
        <f>#REF!</f>
        <v>#REF!</v>
      </c>
      <c r="Q11" s="83"/>
      <c r="R11" s="92"/>
      <c r="T11" s="35" t="s">
        <v>71</v>
      </c>
      <c r="U11" s="34" t="s">
        <v>153</v>
      </c>
      <c r="V11" s="34" t="s">
        <v>157</v>
      </c>
      <c r="W11" s="376"/>
    </row>
    <row r="12" spans="1:23" ht="52.5" customHeight="1">
      <c r="A12" s="327" t="s">
        <v>19</v>
      </c>
      <c r="B12" s="30"/>
      <c r="C12" s="372" t="s">
        <v>75</v>
      </c>
      <c r="D12" s="373"/>
      <c r="E12" s="374"/>
      <c r="F12" s="188" t="e">
        <f>#REF!</f>
        <v>#REF!</v>
      </c>
      <c r="G12" s="188" t="e">
        <f>#REF!</f>
        <v>#REF!</v>
      </c>
      <c r="H12" s="188" t="e">
        <f>#REF!</f>
        <v>#REF!</v>
      </c>
      <c r="I12" s="188" t="e">
        <f>#REF!</f>
        <v>#REF!</v>
      </c>
      <c r="J12" s="188" t="e">
        <f>#REF!</f>
        <v>#REF!</v>
      </c>
      <c r="K12" s="188" t="e">
        <f>#REF!</f>
        <v>#REF!</v>
      </c>
      <c r="L12" s="162"/>
      <c r="M12" s="297" t="e">
        <f>#REF!</f>
        <v>#REF!</v>
      </c>
      <c r="N12" s="158" t="e">
        <f>#REF!</f>
        <v>#REF!</v>
      </c>
      <c r="O12" s="81" t="s">
        <v>96</v>
      </c>
      <c r="P12" s="82" t="e">
        <f>#REF!</f>
        <v>#REF!</v>
      </c>
      <c r="Q12" s="81" t="s">
        <v>95</v>
      </c>
      <c r="R12" s="93" t="e">
        <f>#REF!</f>
        <v>#REF!</v>
      </c>
      <c r="T12" s="35" t="s">
        <v>71</v>
      </c>
      <c r="U12" s="34" t="s">
        <v>154</v>
      </c>
      <c r="V12" s="34" t="s">
        <v>159</v>
      </c>
      <c r="W12" s="376"/>
    </row>
    <row r="13" spans="1:23" ht="52.5" customHeight="1">
      <c r="A13" s="327" t="s">
        <v>20</v>
      </c>
      <c r="B13" s="30"/>
      <c r="C13" s="372" t="s">
        <v>76</v>
      </c>
      <c r="D13" s="373"/>
      <c r="E13" s="374"/>
      <c r="F13" s="189" t="e">
        <f>#REF!</f>
        <v>#REF!</v>
      </c>
      <c r="G13" s="189" t="e">
        <f>#REF!</f>
        <v>#REF!</v>
      </c>
      <c r="H13" s="189" t="e">
        <f>#REF!</f>
        <v>#REF!</v>
      </c>
      <c r="I13" s="189" t="e">
        <f>#REF!</f>
        <v>#REF!</v>
      </c>
      <c r="J13" s="189" t="e">
        <f>#REF!</f>
        <v>#REF!</v>
      </c>
      <c r="K13" s="189" t="e">
        <f>#REF!</f>
        <v>#REF!</v>
      </c>
      <c r="L13" s="190"/>
      <c r="M13" s="191" t="e">
        <f>#REF!</f>
        <v>#REF!</v>
      </c>
      <c r="N13" s="158" t="e">
        <f>#REF!</f>
        <v>#REF!</v>
      </c>
      <c r="O13" s="81" t="s">
        <v>106</v>
      </c>
      <c r="P13" s="82" t="e">
        <f>#REF!</f>
        <v>#REF!</v>
      </c>
      <c r="Q13" s="83"/>
      <c r="R13" s="92"/>
      <c r="T13" s="35" t="s">
        <v>71</v>
      </c>
      <c r="U13" s="34" t="s">
        <v>155</v>
      </c>
      <c r="V13" s="34" t="s">
        <v>160</v>
      </c>
      <c r="W13" s="376"/>
    </row>
    <row r="14" spans="1:23" ht="52.5" customHeight="1">
      <c r="A14" s="327" t="s">
        <v>21</v>
      </c>
      <c r="B14" s="30"/>
      <c r="C14" s="372" t="s">
        <v>171</v>
      </c>
      <c r="D14" s="373"/>
      <c r="E14" s="374"/>
      <c r="F14" s="300" t="e">
        <f>#REF!</f>
        <v>#REF!</v>
      </c>
      <c r="G14" s="300" t="e">
        <f>#REF!</f>
        <v>#REF!</v>
      </c>
      <c r="H14" s="300" t="e">
        <f>#REF!</f>
        <v>#REF!</v>
      </c>
      <c r="I14" s="300" t="e">
        <f>#REF!</f>
        <v>#REF!</v>
      </c>
      <c r="J14" s="300" t="e">
        <f>#REF!</f>
        <v>#REF!</v>
      </c>
      <c r="K14" s="300" t="e">
        <f>#REF!</f>
        <v>#REF!</v>
      </c>
      <c r="L14" s="301"/>
      <c r="M14" s="193" t="e">
        <f>#REF!</f>
        <v>#REF!</v>
      </c>
      <c r="N14" s="158" t="e">
        <f>#REF!</f>
        <v>#REF!</v>
      </c>
      <c r="O14" s="81" t="s">
        <v>96</v>
      </c>
      <c r="P14" s="82" t="e">
        <f>#REF!</f>
        <v>#REF!</v>
      </c>
      <c r="Q14" s="81" t="s">
        <v>95</v>
      </c>
      <c r="R14" s="93" t="e">
        <f>#REF!</f>
        <v>#REF!</v>
      </c>
      <c r="T14" s="34" t="s">
        <v>151</v>
      </c>
      <c r="U14" s="34" t="s">
        <v>156</v>
      </c>
      <c r="V14" s="34" t="s">
        <v>161</v>
      </c>
      <c r="W14" s="376"/>
    </row>
    <row r="15" spans="1:23" ht="52.5" customHeight="1" thickBot="1">
      <c r="A15" s="327" t="s">
        <v>22</v>
      </c>
      <c r="B15" s="30"/>
      <c r="C15" s="372" t="s">
        <v>172</v>
      </c>
      <c r="D15" s="373"/>
      <c r="E15" s="374"/>
      <c r="F15" s="330" t="s">
        <v>220</v>
      </c>
      <c r="G15" s="330" t="s">
        <v>220</v>
      </c>
      <c r="H15" s="330" t="s">
        <v>220</v>
      </c>
      <c r="I15" s="330" t="s">
        <v>220</v>
      </c>
      <c r="J15" s="330" t="s">
        <v>220</v>
      </c>
      <c r="K15" s="330" t="s">
        <v>220</v>
      </c>
      <c r="L15" s="183"/>
      <c r="M15" s="328" t="s">
        <v>219</v>
      </c>
      <c r="N15" s="94"/>
      <c r="O15" s="95"/>
      <c r="P15" s="329" t="s">
        <v>71</v>
      </c>
      <c r="Q15" s="96"/>
      <c r="R15" s="97"/>
      <c r="T15" s="35" t="s">
        <v>71</v>
      </c>
      <c r="U15" s="34" t="s">
        <v>157</v>
      </c>
      <c r="V15" s="34" t="s">
        <v>157</v>
      </c>
      <c r="W15" s="377"/>
    </row>
    <row r="16" spans="1:23" ht="11.25" customHeight="1" thickTop="1" thickBot="1">
      <c r="A16" s="327"/>
      <c r="B16" s="30"/>
      <c r="C16" s="61"/>
      <c r="D16" s="61"/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T16" s="64"/>
      <c r="U16" s="64"/>
      <c r="V16" s="64"/>
      <c r="W16" s="64"/>
    </row>
    <row r="17" spans="1:29" ht="37.5" customHeight="1" thickTop="1">
      <c r="A17" s="327"/>
      <c r="B17" s="30"/>
      <c r="C17" s="363" t="s">
        <v>84</v>
      </c>
      <c r="D17" s="382" t="s">
        <v>141</v>
      </c>
      <c r="E17" s="383"/>
      <c r="F17" s="122" t="e">
        <f>#REF!</f>
        <v>#REF!</v>
      </c>
      <c r="G17" s="122" t="e">
        <f>#REF!</f>
        <v>#REF!</v>
      </c>
      <c r="H17" s="122" t="e">
        <f>#REF!</f>
        <v>#REF!</v>
      </c>
      <c r="I17" s="122" t="e">
        <f>#REF!</f>
        <v>#REF!</v>
      </c>
      <c r="J17" s="122" t="e">
        <f>#REF!</f>
        <v>#REF!</v>
      </c>
      <c r="K17" s="122" t="e">
        <f>#REF!</f>
        <v>#REF!</v>
      </c>
      <c r="L17" s="103"/>
      <c r="M17" s="146" t="e">
        <f>#REF!</f>
        <v>#REF!</v>
      </c>
      <c r="N17" s="159" t="e">
        <f>#REF!</f>
        <v>#REF!</v>
      </c>
      <c r="O17" s="148" t="s">
        <v>71</v>
      </c>
      <c r="P17" s="147" t="e">
        <f>#REF!</f>
        <v>#REF!</v>
      </c>
      <c r="Q17" s="149" t="s">
        <v>102</v>
      </c>
      <c r="R17" s="150" t="e">
        <f>#REF!</f>
        <v>#REF!</v>
      </c>
      <c r="T17" s="151"/>
      <c r="U17" s="151"/>
      <c r="V17" s="151"/>
      <c r="W17" s="151"/>
    </row>
    <row r="18" spans="1:29" ht="37.5" customHeight="1" thickBot="1">
      <c r="A18" s="327"/>
      <c r="B18" s="30"/>
      <c r="C18" s="365"/>
      <c r="D18" s="384"/>
      <c r="E18" s="385"/>
      <c r="F18" s="118" t="e">
        <f>#REF!</f>
        <v>#REF!</v>
      </c>
      <c r="G18" s="118" t="e">
        <f>#REF!</f>
        <v>#REF!</v>
      </c>
      <c r="H18" s="118" t="e">
        <f>#REF!</f>
        <v>#REF!</v>
      </c>
      <c r="I18" s="118" t="e">
        <f>#REF!</f>
        <v>#REF!</v>
      </c>
      <c r="J18" s="118" t="e">
        <f>#REF!</f>
        <v>#REF!</v>
      </c>
      <c r="K18" s="118" t="e">
        <f>#REF!</f>
        <v>#REF!</v>
      </c>
      <c r="L18" s="103"/>
      <c r="M18" s="152" t="e">
        <f>#REF!</f>
        <v>#REF!</v>
      </c>
      <c r="N18" s="160" t="e">
        <f>#REF!</f>
        <v>#REF!</v>
      </c>
      <c r="O18" s="154" t="s">
        <v>106</v>
      </c>
      <c r="P18" s="153" t="e">
        <f>#REF!</f>
        <v>#REF!</v>
      </c>
      <c r="Q18" s="155" t="s">
        <v>102</v>
      </c>
      <c r="R18" s="156" t="e">
        <f>#REF!</f>
        <v>#REF!</v>
      </c>
      <c r="T18" s="151"/>
      <c r="U18" s="151"/>
      <c r="V18" s="151"/>
      <c r="W18" s="151"/>
    </row>
    <row r="19" spans="1:29" ht="11.25" customHeight="1" thickTop="1" thickBot="1">
      <c r="A19" s="327"/>
      <c r="B19" s="30"/>
      <c r="C19" s="61"/>
      <c r="D19" s="61"/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T19" s="64"/>
      <c r="U19" s="64"/>
      <c r="V19" s="64"/>
      <c r="W19" s="64"/>
    </row>
    <row r="20" spans="1:29" ht="52.5" customHeight="1" thickTop="1">
      <c r="A20" s="327"/>
      <c r="B20" s="30"/>
      <c r="C20" s="363" t="s">
        <v>84</v>
      </c>
      <c r="D20" s="386" t="s">
        <v>205</v>
      </c>
      <c r="E20" s="383"/>
      <c r="F20" s="315" t="e">
        <f>#REF!</f>
        <v>#REF!</v>
      </c>
      <c r="G20" s="315" t="e">
        <f>#REF!</f>
        <v>#REF!</v>
      </c>
      <c r="H20" s="315" t="e">
        <f>#REF!</f>
        <v>#REF!</v>
      </c>
      <c r="I20" s="315" t="e">
        <f>#REF!</f>
        <v>#REF!</v>
      </c>
      <c r="J20" s="315" t="e">
        <f>#REF!</f>
        <v>#REF!</v>
      </c>
      <c r="K20" s="315" t="e">
        <f>#REF!</f>
        <v>#REF!</v>
      </c>
      <c r="L20" s="80"/>
      <c r="M20" s="316" t="e">
        <f>#REF!</f>
        <v>#REF!</v>
      </c>
      <c r="N20" s="80"/>
      <c r="O20" s="107"/>
      <c r="P20" s="80"/>
      <c r="Q20" s="80"/>
      <c r="R20" s="80"/>
      <c r="T20" s="64"/>
      <c r="U20" s="64"/>
      <c r="V20" s="64"/>
      <c r="W20" s="64"/>
    </row>
    <row r="21" spans="1:29" ht="28.35" customHeight="1" thickBot="1">
      <c r="A21" s="327"/>
      <c r="B21" s="30"/>
      <c r="C21" s="365"/>
      <c r="D21" s="313"/>
      <c r="E21" s="314" t="s">
        <v>218</v>
      </c>
      <c r="F21" s="318" t="e">
        <f>INDEX(#REF!,#REF!,#REF!)</f>
        <v>#REF!</v>
      </c>
      <c r="G21" s="318" t="e">
        <f>INDEX(#REF!,#REF!,#REF!)</f>
        <v>#REF!</v>
      </c>
      <c r="H21" s="318" t="e">
        <f>INDEX(#REF!,#REF!,#REF!)</f>
        <v>#REF!</v>
      </c>
      <c r="I21" s="318" t="e">
        <f>INDEX(#REF!,#REF!,#REF!)</f>
        <v>#REF!</v>
      </c>
      <c r="J21" s="318" t="e">
        <f>INDEX(#REF!,#REF!,#REF!)</f>
        <v>#REF!</v>
      </c>
      <c r="K21" s="318" t="e">
        <f>INDEX(#REF!,#REF!,#REF!)</f>
        <v>#REF!</v>
      </c>
      <c r="L21" s="80"/>
      <c r="M21" s="317" t="e">
        <f>INDEX(#REF!,#REF!,#REF!)</f>
        <v>#REF!</v>
      </c>
      <c r="N21" s="80"/>
      <c r="O21" s="107"/>
      <c r="P21" s="80"/>
      <c r="Q21" s="80"/>
      <c r="R21" s="80"/>
      <c r="T21" s="64"/>
      <c r="U21" s="64"/>
      <c r="V21" s="64"/>
      <c r="W21" s="64"/>
    </row>
    <row r="22" spans="1:29" ht="78.75" customHeight="1" thickTop="1"/>
    <row r="23" spans="1:29" ht="25.35" customHeight="1"/>
    <row r="24" spans="1:29" ht="24.75" customHeight="1"/>
    <row r="25" spans="1:29" ht="25.35" customHeight="1">
      <c r="A25" s="135"/>
      <c r="Y25" s="322" t="s">
        <v>209</v>
      </c>
      <c r="Z25" s="387" t="s">
        <v>210</v>
      </c>
      <c r="AA25" s="388"/>
      <c r="AB25" s="366" t="s">
        <v>211</v>
      </c>
      <c r="AC25" s="367"/>
    </row>
    <row r="26" spans="1:29" ht="48" customHeight="1">
      <c r="Y26" s="323" t="s">
        <v>212</v>
      </c>
      <c r="Z26" s="321">
        <v>617</v>
      </c>
      <c r="AA26" s="324" t="e">
        <f>$N$10/Z26</f>
        <v>#REF!</v>
      </c>
      <c r="AB26" s="14">
        <v>716</v>
      </c>
      <c r="AC26" s="324" t="e">
        <f>$N$10/AB26</f>
        <v>#REF!</v>
      </c>
    </row>
    <row r="27" spans="1:29" ht="48" customHeight="1">
      <c r="Y27" s="323" t="s">
        <v>213</v>
      </c>
      <c r="Z27" s="14">
        <v>33</v>
      </c>
      <c r="AA27" s="324" t="e">
        <f>$N$11/Z27</f>
        <v>#REF!</v>
      </c>
      <c r="AB27" s="14">
        <v>38</v>
      </c>
      <c r="AC27" s="324" t="e">
        <f>$N$11/AB27</f>
        <v>#REF!</v>
      </c>
    </row>
    <row r="28" spans="1:29" ht="25.35" customHeight="1">
      <c r="Y28" s="320"/>
      <c r="Z28" s="320"/>
      <c r="AA28" s="320"/>
      <c r="AB28" s="320"/>
    </row>
    <row r="29" spans="1:29" ht="25.35" customHeight="1"/>
  </sheetData>
  <mergeCells count="19">
    <mergeCell ref="Q5:T5"/>
    <mergeCell ref="V5:W5"/>
    <mergeCell ref="Q6:T6"/>
    <mergeCell ref="V6:W6"/>
    <mergeCell ref="C8:E8"/>
    <mergeCell ref="M8:R8"/>
    <mergeCell ref="AB25:AC25"/>
    <mergeCell ref="C9:E9"/>
    <mergeCell ref="W9:W15"/>
    <mergeCell ref="C10:D11"/>
    <mergeCell ref="C12:E12"/>
    <mergeCell ref="C13:E13"/>
    <mergeCell ref="C14:E14"/>
    <mergeCell ref="C15:E15"/>
    <mergeCell ref="C17:C18"/>
    <mergeCell ref="D17:E18"/>
    <mergeCell ref="C20:C21"/>
    <mergeCell ref="D20:E20"/>
    <mergeCell ref="Z25:AA25"/>
  </mergeCells>
  <phoneticPr fontId="1"/>
  <conditionalFormatting sqref="M13 F13:K13">
    <cfRule type="cellIs" dxfId="902" priority="15" operator="greaterThanOrEqual">
      <formula>0.05</formula>
    </cfRule>
  </conditionalFormatting>
  <conditionalFormatting sqref="M11 F11:K11">
    <cfRule type="cellIs" dxfId="901" priority="13" operator="greaterThanOrEqual">
      <formula>0.5</formula>
    </cfRule>
    <cfRule type="cellIs" dxfId="900" priority="14" operator="greaterThanOrEqual">
      <formula>0.2</formula>
    </cfRule>
  </conditionalFormatting>
  <conditionalFormatting sqref="M12 F12:K12">
    <cfRule type="cellIs" dxfId="899" priority="11" operator="greaterThanOrEqual">
      <formula>30</formula>
    </cfRule>
    <cfRule type="cellIs" dxfId="898" priority="12" operator="greaterThanOrEqual">
      <formula>20</formula>
    </cfRule>
  </conditionalFormatting>
  <conditionalFormatting sqref="F13:M13">
    <cfRule type="cellIs" dxfId="897" priority="10" operator="greaterThanOrEqual">
      <formula>0.1</formula>
    </cfRule>
  </conditionalFormatting>
  <conditionalFormatting sqref="M14 F14:K14">
    <cfRule type="cellIs" dxfId="896" priority="4" operator="greaterThanOrEqual">
      <formula>25</formula>
    </cfRule>
    <cfRule type="cellIs" dxfId="895" priority="8" operator="greaterThanOrEqual">
      <formula>15</formula>
    </cfRule>
  </conditionalFormatting>
  <conditionalFormatting sqref="F10:M10">
    <cfRule type="cellIs" dxfId="894" priority="5" operator="greaterThanOrEqual">
      <formula>0.5</formula>
    </cfRule>
    <cfRule type="cellIs" dxfId="893" priority="6" operator="greaterThanOrEqual">
      <formula>0.2</formula>
    </cfRule>
  </conditionalFormatting>
  <conditionalFormatting sqref="F14:M14">
    <cfRule type="cellIs" dxfId="892" priority="9" operator="greaterThanOrEqual">
      <formula>0.4</formula>
    </cfRule>
  </conditionalFormatting>
  <printOptions horizontalCentered="1" verticalCentered="1"/>
  <pageMargins left="0.70866141732283472" right="0.70866141732283472" top="0.78740157480314965" bottom="0.39370078740157483" header="0.31496062992125984" footer="0.31496062992125984"/>
  <pageSetup paperSize="9" scale="62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B4:AN40"/>
  <sheetViews>
    <sheetView view="pageBreakPreview" topLeftCell="B4" zoomScale="80" zoomScaleNormal="100" zoomScaleSheetLayoutView="80" workbookViewId="0">
      <pane xSplit="5" ySplit="4" topLeftCell="G23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117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44470</v>
      </c>
      <c r="H6" s="26">
        <v>44471</v>
      </c>
      <c r="I6" s="26">
        <v>44472</v>
      </c>
      <c r="J6" s="26">
        <v>44473</v>
      </c>
      <c r="K6" s="26">
        <v>44474</v>
      </c>
      <c r="L6" s="26">
        <v>44475</v>
      </c>
      <c r="M6" s="26">
        <v>44476</v>
      </c>
      <c r="N6" s="26">
        <v>44477</v>
      </c>
      <c r="O6" s="26">
        <v>44478</v>
      </c>
      <c r="P6" s="26">
        <v>44479</v>
      </c>
      <c r="Q6" s="26">
        <v>44480</v>
      </c>
      <c r="R6" s="26">
        <v>44481</v>
      </c>
      <c r="S6" s="26">
        <v>44482</v>
      </c>
      <c r="T6" s="26">
        <v>44483</v>
      </c>
      <c r="U6" s="26">
        <v>44484</v>
      </c>
      <c r="V6" s="26">
        <v>44485</v>
      </c>
      <c r="W6" s="26">
        <v>44486</v>
      </c>
      <c r="X6" s="26">
        <v>44487</v>
      </c>
      <c r="Y6" s="26">
        <v>44488</v>
      </c>
      <c r="Z6" s="26">
        <v>44489</v>
      </c>
      <c r="AA6" s="26">
        <v>44490</v>
      </c>
      <c r="AB6" s="26">
        <v>44491</v>
      </c>
      <c r="AC6" s="26">
        <v>44492</v>
      </c>
      <c r="AD6" s="26">
        <v>44493</v>
      </c>
      <c r="AE6" s="26">
        <v>44494</v>
      </c>
      <c r="AF6" s="26">
        <v>44495</v>
      </c>
      <c r="AG6" s="26">
        <v>44496</v>
      </c>
      <c r="AH6" s="26">
        <v>44497</v>
      </c>
      <c r="AI6" s="26">
        <v>44498</v>
      </c>
      <c r="AJ6" s="26">
        <v>44499</v>
      </c>
      <c r="AK6" s="26">
        <v>44500</v>
      </c>
    </row>
    <row r="7" spans="4:38" ht="30" customHeight="1">
      <c r="D7" s="6"/>
      <c r="E7" s="7"/>
      <c r="F7" s="8"/>
      <c r="G7" s="27" t="s">
        <v>90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  <c r="AJ7" s="27" t="s">
        <v>25</v>
      </c>
      <c r="AK7" s="27" t="s">
        <v>27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475</v>
      </c>
      <c r="H8" s="19">
        <v>475</v>
      </c>
      <c r="I8" s="19">
        <v>475</v>
      </c>
      <c r="J8" s="19">
        <v>475</v>
      </c>
      <c r="K8" s="19">
        <v>475</v>
      </c>
      <c r="L8" s="19">
        <v>475</v>
      </c>
      <c r="M8" s="19">
        <v>475</v>
      </c>
      <c r="N8" s="19">
        <v>475</v>
      </c>
      <c r="O8" s="19">
        <v>475</v>
      </c>
      <c r="P8" s="19">
        <v>475</v>
      </c>
      <c r="Q8" s="19">
        <v>475</v>
      </c>
      <c r="R8" s="19">
        <v>475</v>
      </c>
      <c r="S8" s="19">
        <v>475</v>
      </c>
      <c r="T8" s="19">
        <v>475</v>
      </c>
      <c r="U8" s="19">
        <v>475</v>
      </c>
      <c r="V8" s="19">
        <v>475</v>
      </c>
      <c r="W8" s="19">
        <v>475</v>
      </c>
      <c r="X8" s="19">
        <v>475</v>
      </c>
      <c r="Y8" s="19">
        <v>475</v>
      </c>
      <c r="Z8" s="19">
        <v>475</v>
      </c>
      <c r="AA8" s="19">
        <v>475</v>
      </c>
      <c r="AB8" s="19">
        <v>475</v>
      </c>
      <c r="AC8" s="19">
        <v>475</v>
      </c>
      <c r="AD8" s="19">
        <v>475</v>
      </c>
      <c r="AE8" s="19">
        <v>475</v>
      </c>
      <c r="AF8" s="19">
        <v>475</v>
      </c>
      <c r="AG8" s="19">
        <v>475</v>
      </c>
      <c r="AH8" s="19">
        <v>475</v>
      </c>
      <c r="AI8" s="19">
        <v>475</v>
      </c>
      <c r="AJ8" s="19">
        <v>475</v>
      </c>
      <c r="AK8" s="19">
        <v>475</v>
      </c>
    </row>
    <row r="9" spans="4:38" ht="41.25" customHeight="1">
      <c r="D9" s="28" t="s">
        <v>44</v>
      </c>
      <c r="E9" s="2" t="s">
        <v>15</v>
      </c>
      <c r="F9" s="1" t="s">
        <v>8</v>
      </c>
      <c r="G9" s="19">
        <v>475</v>
      </c>
      <c r="H9" s="21">
        <v>475</v>
      </c>
      <c r="I9" s="21">
        <v>475</v>
      </c>
      <c r="J9" s="21">
        <v>475</v>
      </c>
      <c r="K9" s="21">
        <v>475</v>
      </c>
      <c r="L9" s="21">
        <v>475</v>
      </c>
      <c r="M9" s="21">
        <v>475</v>
      </c>
      <c r="N9" s="21">
        <v>475</v>
      </c>
      <c r="O9" s="21">
        <v>475</v>
      </c>
      <c r="P9" s="21">
        <v>475</v>
      </c>
      <c r="Q9" s="21">
        <v>475</v>
      </c>
      <c r="R9" s="21">
        <v>475</v>
      </c>
      <c r="S9" s="21">
        <v>475</v>
      </c>
      <c r="T9" s="21">
        <v>475</v>
      </c>
      <c r="U9" s="21">
        <v>475</v>
      </c>
      <c r="V9" s="21">
        <v>475</v>
      </c>
      <c r="W9" s="21">
        <v>475</v>
      </c>
      <c r="X9" s="21">
        <v>475</v>
      </c>
      <c r="Y9" s="21">
        <v>475</v>
      </c>
      <c r="Z9" s="21">
        <v>475</v>
      </c>
      <c r="AA9" s="21">
        <v>475</v>
      </c>
      <c r="AB9" s="21">
        <v>475</v>
      </c>
      <c r="AC9" s="21">
        <v>475</v>
      </c>
      <c r="AD9" s="21">
        <v>475</v>
      </c>
      <c r="AE9" s="21">
        <v>475</v>
      </c>
      <c r="AF9" s="21">
        <v>475</v>
      </c>
      <c r="AG9" s="21">
        <v>475</v>
      </c>
      <c r="AH9" s="21">
        <v>475</v>
      </c>
      <c r="AI9" s="21">
        <v>475</v>
      </c>
      <c r="AJ9" s="21">
        <v>475</v>
      </c>
      <c r="AK9" s="21">
        <v>475</v>
      </c>
    </row>
    <row r="10" spans="4:38" ht="41.25" customHeight="1">
      <c r="D10" s="14" t="s">
        <v>45</v>
      </c>
      <c r="E10" s="2"/>
      <c r="F10" s="1" t="s">
        <v>47</v>
      </c>
      <c r="G10" s="19">
        <v>34</v>
      </c>
      <c r="H10" s="19">
        <v>34</v>
      </c>
      <c r="I10" s="19">
        <v>34</v>
      </c>
      <c r="J10" s="19">
        <v>34</v>
      </c>
      <c r="K10" s="19">
        <v>34</v>
      </c>
      <c r="L10" s="19">
        <v>34</v>
      </c>
      <c r="M10" s="19">
        <v>34</v>
      </c>
      <c r="N10" s="19">
        <v>34</v>
      </c>
      <c r="O10" s="19">
        <v>34</v>
      </c>
      <c r="P10" s="19">
        <v>34</v>
      </c>
      <c r="Q10" s="19">
        <v>34</v>
      </c>
      <c r="R10" s="19">
        <v>34</v>
      </c>
      <c r="S10" s="19">
        <v>34</v>
      </c>
      <c r="T10" s="19">
        <v>34</v>
      </c>
      <c r="U10" s="19">
        <v>34</v>
      </c>
      <c r="V10" s="19">
        <v>34</v>
      </c>
      <c r="W10" s="19">
        <v>34</v>
      </c>
      <c r="X10" s="19">
        <v>34</v>
      </c>
      <c r="Y10" s="19">
        <v>34</v>
      </c>
      <c r="Z10" s="19">
        <v>34</v>
      </c>
      <c r="AA10" s="19">
        <v>34</v>
      </c>
      <c r="AB10" s="19">
        <v>34</v>
      </c>
      <c r="AC10" s="19">
        <v>34</v>
      </c>
      <c r="AD10" s="19">
        <v>34</v>
      </c>
      <c r="AE10" s="19">
        <v>34</v>
      </c>
      <c r="AF10" s="19">
        <v>34</v>
      </c>
      <c r="AG10" s="19">
        <v>34</v>
      </c>
      <c r="AH10" s="19">
        <v>34</v>
      </c>
      <c r="AI10" s="19">
        <v>34</v>
      </c>
      <c r="AJ10" s="19">
        <v>34</v>
      </c>
      <c r="AK10" s="19">
        <v>34</v>
      </c>
    </row>
    <row r="11" spans="4:38" ht="41.25" customHeight="1">
      <c r="D11" s="14" t="s">
        <v>46</v>
      </c>
      <c r="E11" s="2"/>
      <c r="F11" s="1" t="s">
        <v>48</v>
      </c>
      <c r="G11" s="19">
        <v>34</v>
      </c>
      <c r="H11" s="21">
        <v>34</v>
      </c>
      <c r="I11" s="21">
        <v>34</v>
      </c>
      <c r="J11" s="21">
        <v>34</v>
      </c>
      <c r="K11" s="21">
        <v>34</v>
      </c>
      <c r="L11" s="21">
        <v>34</v>
      </c>
      <c r="M11" s="21">
        <v>34</v>
      </c>
      <c r="N11" s="21">
        <v>34</v>
      </c>
      <c r="O11" s="21">
        <v>34</v>
      </c>
      <c r="P11" s="21">
        <v>34</v>
      </c>
      <c r="Q11" s="21">
        <v>34</v>
      </c>
      <c r="R11" s="21">
        <v>34</v>
      </c>
      <c r="S11" s="21">
        <v>34</v>
      </c>
      <c r="T11" s="21">
        <v>34</v>
      </c>
      <c r="U11" s="21">
        <v>34</v>
      </c>
      <c r="V11" s="21">
        <v>34</v>
      </c>
      <c r="W11" s="21">
        <v>34</v>
      </c>
      <c r="X11" s="21">
        <v>34</v>
      </c>
      <c r="Y11" s="21">
        <v>34</v>
      </c>
      <c r="Z11" s="21">
        <v>34</v>
      </c>
      <c r="AA11" s="21">
        <v>34</v>
      </c>
      <c r="AB11" s="21">
        <v>34</v>
      </c>
      <c r="AC11" s="21">
        <v>34</v>
      </c>
      <c r="AD11" s="21">
        <v>34</v>
      </c>
      <c r="AE11" s="21">
        <v>34</v>
      </c>
      <c r="AF11" s="21">
        <v>34</v>
      </c>
      <c r="AG11" s="21">
        <v>34</v>
      </c>
      <c r="AH11" s="21">
        <v>34</v>
      </c>
      <c r="AI11" s="21">
        <v>34</v>
      </c>
      <c r="AJ11" s="21">
        <v>34</v>
      </c>
      <c r="AK11" s="21">
        <v>34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19">
        <v>34</v>
      </c>
      <c r="H12" s="21">
        <v>32</v>
      </c>
      <c r="I12" s="21">
        <v>32</v>
      </c>
      <c r="J12" s="21">
        <v>30</v>
      </c>
      <c r="K12" s="21">
        <v>29</v>
      </c>
      <c r="L12" s="21">
        <v>22</v>
      </c>
      <c r="M12" s="21">
        <v>14</v>
      </c>
      <c r="N12" s="21">
        <v>16</v>
      </c>
      <c r="O12" s="21">
        <v>15</v>
      </c>
      <c r="P12" s="21">
        <v>12</v>
      </c>
      <c r="Q12" s="21">
        <v>11</v>
      </c>
      <c r="R12" s="21">
        <v>13</v>
      </c>
      <c r="S12" s="21">
        <v>15</v>
      </c>
      <c r="T12" s="21">
        <v>12</v>
      </c>
      <c r="U12" s="21">
        <v>14</v>
      </c>
      <c r="V12" s="21">
        <v>15</v>
      </c>
      <c r="W12" s="21">
        <v>16</v>
      </c>
      <c r="X12" s="21">
        <v>14</v>
      </c>
      <c r="Y12" s="21">
        <v>14</v>
      </c>
      <c r="Z12" s="21">
        <v>12</v>
      </c>
      <c r="AA12" s="21">
        <v>10</v>
      </c>
      <c r="AB12" s="21">
        <v>10</v>
      </c>
      <c r="AC12" s="21">
        <v>8</v>
      </c>
      <c r="AD12" s="21">
        <v>6</v>
      </c>
      <c r="AE12" s="21">
        <v>2</v>
      </c>
      <c r="AF12" s="21">
        <v>0</v>
      </c>
      <c r="AG12" s="21">
        <v>4</v>
      </c>
      <c r="AH12" s="21">
        <v>4</v>
      </c>
      <c r="AI12" s="21">
        <v>4</v>
      </c>
      <c r="AJ12" s="21">
        <v>4</v>
      </c>
      <c r="AK12" s="21">
        <v>4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19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19">
        <v>49</v>
      </c>
      <c r="H14" s="21">
        <v>46</v>
      </c>
      <c r="I14" s="21">
        <v>45</v>
      </c>
      <c r="J14" s="21">
        <v>44</v>
      </c>
      <c r="K14" s="21">
        <v>35</v>
      </c>
      <c r="L14" s="21">
        <v>27</v>
      </c>
      <c r="M14" s="21">
        <v>21</v>
      </c>
      <c r="N14" s="21">
        <v>23</v>
      </c>
      <c r="O14" s="21">
        <v>26</v>
      </c>
      <c r="P14" s="21">
        <v>23</v>
      </c>
      <c r="Q14" s="21">
        <v>22</v>
      </c>
      <c r="R14" s="21">
        <v>26</v>
      </c>
      <c r="S14" s="21">
        <v>27</v>
      </c>
      <c r="T14" s="21">
        <v>23</v>
      </c>
      <c r="U14" s="21">
        <v>25</v>
      </c>
      <c r="V14" s="21">
        <v>25</v>
      </c>
      <c r="W14" s="21">
        <v>24</v>
      </c>
      <c r="X14" s="21">
        <v>21</v>
      </c>
      <c r="Y14" s="21">
        <v>22</v>
      </c>
      <c r="Z14" s="21">
        <v>20</v>
      </c>
      <c r="AA14" s="21">
        <v>17</v>
      </c>
      <c r="AB14" s="21">
        <v>16</v>
      </c>
      <c r="AC14" s="21">
        <v>11</v>
      </c>
      <c r="AD14" s="21">
        <v>9</v>
      </c>
      <c r="AE14" s="21">
        <v>3</v>
      </c>
      <c r="AF14" s="21">
        <v>4</v>
      </c>
      <c r="AG14" s="21">
        <v>4</v>
      </c>
      <c r="AH14" s="21">
        <v>4</v>
      </c>
      <c r="AI14" s="21">
        <v>4</v>
      </c>
      <c r="AJ14" s="21">
        <v>4</v>
      </c>
      <c r="AK14" s="21">
        <v>4</v>
      </c>
      <c r="AL14" s="59"/>
    </row>
    <row r="15" spans="4:38" ht="41.25" customHeight="1">
      <c r="D15" s="14" t="s">
        <v>2</v>
      </c>
      <c r="E15" s="39" t="s">
        <v>16</v>
      </c>
      <c r="F15" s="29"/>
      <c r="G15" s="19">
        <v>205</v>
      </c>
      <c r="H15" s="21">
        <v>146</v>
      </c>
      <c r="I15" s="21">
        <v>33</v>
      </c>
      <c r="J15" s="21">
        <v>291</v>
      </c>
      <c r="K15" s="21">
        <v>169</v>
      </c>
      <c r="L15" s="21">
        <v>177</v>
      </c>
      <c r="M15" s="21">
        <v>175</v>
      </c>
      <c r="N15" s="21">
        <v>271</v>
      </c>
      <c r="O15" s="21">
        <v>154</v>
      </c>
      <c r="P15" s="21">
        <v>36</v>
      </c>
      <c r="Q15" s="21">
        <v>236</v>
      </c>
      <c r="R15" s="21">
        <v>205</v>
      </c>
      <c r="S15" s="21">
        <v>263</v>
      </c>
      <c r="T15" s="21">
        <v>177</v>
      </c>
      <c r="U15" s="77">
        <v>180</v>
      </c>
      <c r="V15" s="77">
        <v>104</v>
      </c>
      <c r="W15" s="21">
        <v>41</v>
      </c>
      <c r="X15" s="21">
        <v>192</v>
      </c>
      <c r="Y15" s="21">
        <v>155</v>
      </c>
      <c r="Z15" s="21">
        <v>162</v>
      </c>
      <c r="AA15" s="21">
        <v>166</v>
      </c>
      <c r="AB15" s="21">
        <v>137</v>
      </c>
      <c r="AC15" s="21">
        <v>119</v>
      </c>
      <c r="AD15" s="21">
        <v>28</v>
      </c>
      <c r="AE15" s="21">
        <v>201</v>
      </c>
      <c r="AF15" s="21">
        <v>142</v>
      </c>
      <c r="AG15" s="77">
        <v>148</v>
      </c>
      <c r="AH15" s="21">
        <v>120</v>
      </c>
      <c r="AI15" s="21">
        <v>134</v>
      </c>
      <c r="AJ15" s="21">
        <v>114</v>
      </c>
      <c r="AK15" s="21">
        <v>25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G15+SUM('R3-09（入力用）'!AE15:AJ15)</f>
        <v>1652</v>
      </c>
      <c r="H16" s="19">
        <f>SUM(G15:H15)+SUM('R3-09（入力用）'!AF15:AJ15)</f>
        <v>1328</v>
      </c>
      <c r="I16" s="19">
        <f>SUM(G15:I15)+SUM('R3-09（入力用）'!AG15:AJ15)</f>
        <v>1272</v>
      </c>
      <c r="J16" s="19">
        <f>SUM(G15:J15)+SUM('R3-09（入力用）'!AH15:AJ15)</f>
        <v>1322</v>
      </c>
      <c r="K16" s="19">
        <f>SUM(G15:K15)+SUM('R3-09（入力用）'!AI15:AJ15)</f>
        <v>1245</v>
      </c>
      <c r="L16" s="19">
        <f>SUM(G15:L15)+'R3-09（入力用）'!AJ15</f>
        <v>1201</v>
      </c>
      <c r="M16" s="19">
        <f>SUM(G15:M15)</f>
        <v>1196</v>
      </c>
      <c r="N16" s="19">
        <f t="shared" ref="N16:AK16" si="0">SUM(H15:N15)</f>
        <v>1262</v>
      </c>
      <c r="O16" s="19">
        <f t="shared" si="0"/>
        <v>1270</v>
      </c>
      <c r="P16" s="19">
        <f t="shared" si="0"/>
        <v>1273</v>
      </c>
      <c r="Q16" s="19">
        <f t="shared" si="0"/>
        <v>1218</v>
      </c>
      <c r="R16" s="19">
        <f t="shared" si="0"/>
        <v>1254</v>
      </c>
      <c r="S16" s="19">
        <f t="shared" si="0"/>
        <v>1340</v>
      </c>
      <c r="T16" s="19">
        <f t="shared" si="0"/>
        <v>1342</v>
      </c>
      <c r="U16" s="19">
        <f t="shared" si="0"/>
        <v>1251</v>
      </c>
      <c r="V16" s="19">
        <f t="shared" si="0"/>
        <v>1201</v>
      </c>
      <c r="W16" s="19">
        <f t="shared" si="0"/>
        <v>1206</v>
      </c>
      <c r="X16" s="19">
        <f t="shared" si="0"/>
        <v>1162</v>
      </c>
      <c r="Y16" s="19">
        <f t="shared" si="0"/>
        <v>1112</v>
      </c>
      <c r="Z16" s="19">
        <f t="shared" si="0"/>
        <v>1011</v>
      </c>
      <c r="AA16" s="19">
        <f t="shared" si="0"/>
        <v>1000</v>
      </c>
      <c r="AB16" s="19">
        <f t="shared" si="0"/>
        <v>957</v>
      </c>
      <c r="AC16" s="19">
        <f t="shared" si="0"/>
        <v>972</v>
      </c>
      <c r="AD16" s="19">
        <f t="shared" si="0"/>
        <v>959</v>
      </c>
      <c r="AE16" s="19">
        <f t="shared" si="0"/>
        <v>968</v>
      </c>
      <c r="AF16" s="19">
        <f t="shared" si="0"/>
        <v>955</v>
      </c>
      <c r="AG16" s="19">
        <f t="shared" si="0"/>
        <v>941</v>
      </c>
      <c r="AH16" s="19">
        <f t="shared" si="0"/>
        <v>895</v>
      </c>
      <c r="AI16" s="19">
        <f t="shared" si="0"/>
        <v>892</v>
      </c>
      <c r="AJ16" s="19">
        <f t="shared" si="0"/>
        <v>887</v>
      </c>
      <c r="AK16" s="19">
        <f t="shared" si="0"/>
        <v>884</v>
      </c>
    </row>
    <row r="17" spans="2:40" ht="41.25" customHeight="1">
      <c r="D17" s="14" t="s">
        <v>3</v>
      </c>
      <c r="E17" s="39" t="s">
        <v>16</v>
      </c>
      <c r="F17" s="29"/>
      <c r="G17" s="19">
        <v>3</v>
      </c>
      <c r="H17" s="21">
        <v>0</v>
      </c>
      <c r="I17" s="21">
        <v>2</v>
      </c>
      <c r="J17" s="21">
        <v>2</v>
      </c>
      <c r="K17" s="21">
        <v>2</v>
      </c>
      <c r="L17" s="21">
        <v>4</v>
      </c>
      <c r="M17" s="21">
        <v>3</v>
      </c>
      <c r="N17" s="21">
        <v>4</v>
      </c>
      <c r="O17" s="21">
        <v>0</v>
      </c>
      <c r="P17" s="21">
        <v>0</v>
      </c>
      <c r="Q17" s="21">
        <v>1</v>
      </c>
      <c r="R17" s="21">
        <v>6</v>
      </c>
      <c r="S17" s="21">
        <v>5</v>
      </c>
      <c r="T17" s="21">
        <v>4</v>
      </c>
      <c r="U17" s="21">
        <v>3</v>
      </c>
      <c r="V17" s="21">
        <v>1</v>
      </c>
      <c r="W17" s="21">
        <v>0</v>
      </c>
      <c r="X17" s="21">
        <v>1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4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77">
        <v>0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G17+SUM('R3-09（入力用）'!AE17:AJ17)</f>
        <v>23</v>
      </c>
      <c r="H18" s="19">
        <f>SUM(G17:H17)+SUM('R3-09（入力用）'!AF17:AJ17)</f>
        <v>20</v>
      </c>
      <c r="I18" s="19">
        <f>SUM(G17:I17)+SUM('R3-09（入力用）'!AG17:AJ17)</f>
        <v>20</v>
      </c>
      <c r="J18" s="19">
        <f>SUM(G17:J17)+SUM('R3-09（入力用）'!AH17:AJ17)</f>
        <v>15</v>
      </c>
      <c r="K18" s="19">
        <f>SUM(G17:K17)+SUM('R3-09（入力用）'!AI17:AJ17)</f>
        <v>16</v>
      </c>
      <c r="L18" s="19">
        <f>SUM(G17:L17)+'R3-09（入力用）'!AJ17</f>
        <v>18</v>
      </c>
      <c r="M18" s="19">
        <f>SUM(G17:M17)</f>
        <v>16</v>
      </c>
      <c r="N18" s="19">
        <f t="shared" ref="N18:AK18" si="1">SUM(H17:N17)</f>
        <v>17</v>
      </c>
      <c r="O18" s="19">
        <f t="shared" si="1"/>
        <v>17</v>
      </c>
      <c r="P18" s="19">
        <f t="shared" si="1"/>
        <v>15</v>
      </c>
      <c r="Q18" s="19">
        <f t="shared" si="1"/>
        <v>14</v>
      </c>
      <c r="R18" s="19">
        <f t="shared" si="1"/>
        <v>18</v>
      </c>
      <c r="S18" s="19">
        <f t="shared" si="1"/>
        <v>19</v>
      </c>
      <c r="T18" s="19">
        <f t="shared" si="1"/>
        <v>20</v>
      </c>
      <c r="U18" s="19">
        <f t="shared" si="1"/>
        <v>19</v>
      </c>
      <c r="V18" s="19">
        <f t="shared" si="1"/>
        <v>20</v>
      </c>
      <c r="W18" s="19">
        <f t="shared" si="1"/>
        <v>20</v>
      </c>
      <c r="X18" s="19">
        <f t="shared" si="1"/>
        <v>20</v>
      </c>
      <c r="Y18" s="19">
        <f t="shared" si="1"/>
        <v>14</v>
      </c>
      <c r="Z18" s="19">
        <f t="shared" si="1"/>
        <v>9</v>
      </c>
      <c r="AA18" s="19">
        <f t="shared" si="1"/>
        <v>5</v>
      </c>
      <c r="AB18" s="19">
        <f t="shared" si="1"/>
        <v>2</v>
      </c>
      <c r="AC18" s="19">
        <f t="shared" si="1"/>
        <v>1</v>
      </c>
      <c r="AD18" s="19">
        <f t="shared" si="1"/>
        <v>1</v>
      </c>
      <c r="AE18" s="19">
        <f t="shared" si="1"/>
        <v>4</v>
      </c>
      <c r="AF18" s="19">
        <f t="shared" si="1"/>
        <v>4</v>
      </c>
      <c r="AG18" s="19">
        <f t="shared" si="1"/>
        <v>4</v>
      </c>
      <c r="AH18" s="19">
        <f t="shared" si="1"/>
        <v>4</v>
      </c>
      <c r="AI18" s="19">
        <f t="shared" si="1"/>
        <v>4</v>
      </c>
      <c r="AJ18" s="19">
        <f t="shared" si="1"/>
        <v>4</v>
      </c>
      <c r="AK18" s="19">
        <f t="shared" si="1"/>
        <v>4</v>
      </c>
    </row>
    <row r="19" spans="2:40" ht="41.25" customHeight="1">
      <c r="D19" s="15" t="s">
        <v>4</v>
      </c>
      <c r="E19" s="39" t="s">
        <v>16</v>
      </c>
      <c r="F19" s="29"/>
      <c r="G19" s="21">
        <v>5</v>
      </c>
      <c r="H19" s="21">
        <v>3</v>
      </c>
      <c r="I19" s="21">
        <v>0</v>
      </c>
      <c r="J19" s="21">
        <v>2</v>
      </c>
      <c r="K19" s="21">
        <v>3</v>
      </c>
      <c r="L19" s="21">
        <v>1</v>
      </c>
      <c r="M19" s="21">
        <v>4</v>
      </c>
      <c r="N19" s="21">
        <v>3</v>
      </c>
      <c r="O19" s="21">
        <v>4</v>
      </c>
      <c r="P19" s="21">
        <v>0</v>
      </c>
      <c r="Q19" s="21">
        <v>0</v>
      </c>
      <c r="R19" s="21">
        <v>5</v>
      </c>
      <c r="S19" s="21">
        <v>2</v>
      </c>
      <c r="T19" s="21">
        <v>5</v>
      </c>
      <c r="U19" s="21">
        <v>4</v>
      </c>
      <c r="V19" s="21">
        <v>4</v>
      </c>
      <c r="W19" s="21">
        <v>0</v>
      </c>
      <c r="X19" s="21">
        <v>0</v>
      </c>
      <c r="Y19" s="21">
        <v>1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4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G19+SUM('R3-09（入力用）'!AE19:AJ19)</f>
        <v>24</v>
      </c>
      <c r="H20" s="20">
        <f>SUM(G19:H19)+SUM('R3-09（入力用）'!AF19:AJ19)</f>
        <v>22</v>
      </c>
      <c r="I20" s="20">
        <f>SUM(G19:I19)+SUM('R3-09（入力用）'!AG19:AJ19)</f>
        <v>20</v>
      </c>
      <c r="J20" s="20">
        <f>SUM(G19:J19)+SUM('R3-09（入力用）'!AH19:AJ19)</f>
        <v>20</v>
      </c>
      <c r="K20" s="20">
        <f>SUM(G19:K19)+SUM('R3-09（入力用）'!AI19:AJ19)</f>
        <v>16</v>
      </c>
      <c r="L20" s="20">
        <f>SUM(G19:L19)+'R3-09（入力用）'!AJ19</f>
        <v>16</v>
      </c>
      <c r="M20" s="20">
        <f>SUM(G19:M19)</f>
        <v>18</v>
      </c>
      <c r="N20" s="20">
        <f t="shared" ref="N20:AK20" si="2">SUM(H19:N19)</f>
        <v>16</v>
      </c>
      <c r="O20" s="20">
        <f t="shared" si="2"/>
        <v>17</v>
      </c>
      <c r="P20" s="20">
        <f t="shared" si="2"/>
        <v>17</v>
      </c>
      <c r="Q20" s="20">
        <f t="shared" si="2"/>
        <v>15</v>
      </c>
      <c r="R20" s="20">
        <f t="shared" si="2"/>
        <v>17</v>
      </c>
      <c r="S20" s="20">
        <f t="shared" si="2"/>
        <v>18</v>
      </c>
      <c r="T20" s="20">
        <f t="shared" si="2"/>
        <v>19</v>
      </c>
      <c r="U20" s="20">
        <f t="shared" si="2"/>
        <v>20</v>
      </c>
      <c r="V20" s="20">
        <f t="shared" si="2"/>
        <v>20</v>
      </c>
      <c r="W20" s="20">
        <f t="shared" si="2"/>
        <v>20</v>
      </c>
      <c r="X20" s="20">
        <f t="shared" si="2"/>
        <v>20</v>
      </c>
      <c r="Y20" s="20">
        <f t="shared" si="2"/>
        <v>16</v>
      </c>
      <c r="Z20" s="20">
        <f t="shared" si="2"/>
        <v>14</v>
      </c>
      <c r="AA20" s="20">
        <f t="shared" si="2"/>
        <v>9</v>
      </c>
      <c r="AB20" s="20">
        <f t="shared" si="2"/>
        <v>5</v>
      </c>
      <c r="AC20" s="20">
        <f t="shared" si="2"/>
        <v>1</v>
      </c>
      <c r="AD20" s="20">
        <f t="shared" si="2"/>
        <v>1</v>
      </c>
      <c r="AE20" s="20">
        <f t="shared" si="2"/>
        <v>1</v>
      </c>
      <c r="AF20" s="20">
        <f t="shared" si="2"/>
        <v>4</v>
      </c>
      <c r="AG20" s="20">
        <f t="shared" si="2"/>
        <v>4</v>
      </c>
      <c r="AH20" s="20">
        <f t="shared" si="2"/>
        <v>4</v>
      </c>
      <c r="AI20" s="20">
        <f t="shared" si="2"/>
        <v>4</v>
      </c>
      <c r="AJ20" s="20">
        <f t="shared" si="2"/>
        <v>4</v>
      </c>
      <c r="AK20" s="20">
        <f t="shared" si="2"/>
        <v>4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24</v>
      </c>
      <c r="H21" s="20">
        <f t="shared" ref="H21:AK21" si="3">H20</f>
        <v>22</v>
      </c>
      <c r="I21" s="20">
        <f t="shared" si="3"/>
        <v>20</v>
      </c>
      <c r="J21" s="20">
        <f t="shared" si="3"/>
        <v>20</v>
      </c>
      <c r="K21" s="20">
        <f t="shared" si="3"/>
        <v>16</v>
      </c>
      <c r="L21" s="20">
        <f t="shared" si="3"/>
        <v>16</v>
      </c>
      <c r="M21" s="20">
        <f t="shared" si="3"/>
        <v>18</v>
      </c>
      <c r="N21" s="20">
        <f t="shared" si="3"/>
        <v>16</v>
      </c>
      <c r="O21" s="20">
        <f t="shared" si="3"/>
        <v>17</v>
      </c>
      <c r="P21" s="20">
        <f t="shared" si="3"/>
        <v>17</v>
      </c>
      <c r="Q21" s="20">
        <f t="shared" si="3"/>
        <v>15</v>
      </c>
      <c r="R21" s="20">
        <f t="shared" si="3"/>
        <v>17</v>
      </c>
      <c r="S21" s="20">
        <f t="shared" si="3"/>
        <v>18</v>
      </c>
      <c r="T21" s="20">
        <f t="shared" si="3"/>
        <v>19</v>
      </c>
      <c r="U21" s="20">
        <f t="shared" si="3"/>
        <v>20</v>
      </c>
      <c r="V21" s="20">
        <f t="shared" si="3"/>
        <v>20</v>
      </c>
      <c r="W21" s="20">
        <f t="shared" si="3"/>
        <v>20</v>
      </c>
      <c r="X21" s="20">
        <f t="shared" si="3"/>
        <v>20</v>
      </c>
      <c r="Y21" s="20">
        <f t="shared" si="3"/>
        <v>16</v>
      </c>
      <c r="Z21" s="20">
        <f t="shared" si="3"/>
        <v>14</v>
      </c>
      <c r="AA21" s="20">
        <f t="shared" si="3"/>
        <v>9</v>
      </c>
      <c r="AB21" s="20">
        <f t="shared" si="3"/>
        <v>5</v>
      </c>
      <c r="AC21" s="20">
        <f t="shared" si="3"/>
        <v>1</v>
      </c>
      <c r="AD21" s="20">
        <f t="shared" si="3"/>
        <v>1</v>
      </c>
      <c r="AE21" s="20">
        <f t="shared" si="3"/>
        <v>1</v>
      </c>
      <c r="AF21" s="20">
        <f t="shared" si="3"/>
        <v>4</v>
      </c>
      <c r="AG21" s="20">
        <f t="shared" si="3"/>
        <v>4</v>
      </c>
      <c r="AH21" s="20">
        <f t="shared" si="3"/>
        <v>4</v>
      </c>
      <c r="AI21" s="20">
        <f t="shared" si="3"/>
        <v>4</v>
      </c>
      <c r="AJ21" s="20">
        <f t="shared" si="3"/>
        <v>4</v>
      </c>
      <c r="AK21" s="20">
        <f t="shared" si="3"/>
        <v>4</v>
      </c>
    </row>
    <row r="22" spans="2:40" ht="41.25" customHeight="1">
      <c r="D22" s="14" t="s">
        <v>6</v>
      </c>
      <c r="E22" s="2"/>
      <c r="F22" s="1" t="s">
        <v>49</v>
      </c>
      <c r="G22" s="20">
        <f>'R3-09（入力用）'!AD20</f>
        <v>49</v>
      </c>
      <c r="H22" s="20">
        <f>'R3-09（入力用）'!AE20</f>
        <v>39</v>
      </c>
      <c r="I22" s="20">
        <f>'R3-09（入力用）'!AF20</f>
        <v>26</v>
      </c>
      <c r="J22" s="20">
        <f>'R3-09（入力用）'!AG20</f>
        <v>24</v>
      </c>
      <c r="K22" s="20">
        <f>'R3-09（入力用）'!AH20</f>
        <v>27</v>
      </c>
      <c r="L22" s="20">
        <f>'R3-09（入力用）'!AI20</f>
        <v>24</v>
      </c>
      <c r="M22" s="20">
        <f>'R3-09（入力用）'!AJ20</f>
        <v>21</v>
      </c>
      <c r="N22" s="20">
        <f>G21</f>
        <v>24</v>
      </c>
      <c r="O22" s="20">
        <f t="shared" ref="O22:AK22" si="4">H21</f>
        <v>22</v>
      </c>
      <c r="P22" s="20">
        <f t="shared" si="4"/>
        <v>20</v>
      </c>
      <c r="Q22" s="20">
        <f t="shared" si="4"/>
        <v>20</v>
      </c>
      <c r="R22" s="20">
        <f t="shared" si="4"/>
        <v>16</v>
      </c>
      <c r="S22" s="20">
        <f t="shared" si="4"/>
        <v>16</v>
      </c>
      <c r="T22" s="20">
        <f t="shared" si="4"/>
        <v>18</v>
      </c>
      <c r="U22" s="20">
        <f t="shared" si="4"/>
        <v>16</v>
      </c>
      <c r="V22" s="20">
        <f t="shared" si="4"/>
        <v>17</v>
      </c>
      <c r="W22" s="20">
        <f t="shared" si="4"/>
        <v>17</v>
      </c>
      <c r="X22" s="20">
        <f t="shared" si="4"/>
        <v>15</v>
      </c>
      <c r="Y22" s="20">
        <f t="shared" si="4"/>
        <v>17</v>
      </c>
      <c r="Z22" s="20">
        <f t="shared" si="4"/>
        <v>18</v>
      </c>
      <c r="AA22" s="20">
        <f t="shared" si="4"/>
        <v>19</v>
      </c>
      <c r="AB22" s="20">
        <f t="shared" si="4"/>
        <v>20</v>
      </c>
      <c r="AC22" s="20">
        <f t="shared" si="4"/>
        <v>20</v>
      </c>
      <c r="AD22" s="20">
        <f t="shared" si="4"/>
        <v>20</v>
      </c>
      <c r="AE22" s="20">
        <f t="shared" si="4"/>
        <v>20</v>
      </c>
      <c r="AF22" s="20">
        <f t="shared" si="4"/>
        <v>16</v>
      </c>
      <c r="AG22" s="20">
        <f t="shared" si="4"/>
        <v>14</v>
      </c>
      <c r="AH22" s="20">
        <f t="shared" si="4"/>
        <v>9</v>
      </c>
      <c r="AI22" s="20">
        <f t="shared" si="4"/>
        <v>5</v>
      </c>
      <c r="AJ22" s="20">
        <f t="shared" si="4"/>
        <v>1</v>
      </c>
      <c r="AK22" s="20">
        <f t="shared" si="4"/>
        <v>1</v>
      </c>
    </row>
    <row r="23" spans="2:40" ht="41.25" customHeight="1">
      <c r="D23" s="14" t="s">
        <v>7</v>
      </c>
      <c r="E23" s="39" t="s">
        <v>16</v>
      </c>
      <c r="F23" s="29"/>
      <c r="G23" s="21">
        <v>0</v>
      </c>
      <c r="H23" s="21">
        <v>0</v>
      </c>
      <c r="I23" s="77">
        <v>0</v>
      </c>
      <c r="J23" s="77">
        <v>1</v>
      </c>
      <c r="K23" s="21">
        <v>2</v>
      </c>
      <c r="L23" s="21">
        <v>0</v>
      </c>
      <c r="M23" s="21">
        <v>2</v>
      </c>
      <c r="N23" s="21">
        <v>2</v>
      </c>
      <c r="O23" s="21">
        <v>1</v>
      </c>
      <c r="P23" s="21">
        <v>0</v>
      </c>
      <c r="Q23" s="21">
        <v>0</v>
      </c>
      <c r="R23" s="21">
        <v>1</v>
      </c>
      <c r="S23" s="21">
        <v>2</v>
      </c>
      <c r="T23" s="77">
        <v>1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2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G23+SUM('R3-09（入力用）'!AE23:AJ23)</f>
        <v>11</v>
      </c>
      <c r="H24" s="21">
        <f>SUM(G23:H23)+SUM('R3-09（入力用）'!AF23:AJ23)</f>
        <v>7</v>
      </c>
      <c r="I24" s="21">
        <f>SUM(G23:I23)+SUM('R3-09（入力用）'!AG23:AJ23)</f>
        <v>6</v>
      </c>
      <c r="J24" s="21">
        <f>SUM(G23:J23)+SUM('R3-09（入力用）'!AH23:AJ23)</f>
        <v>7</v>
      </c>
      <c r="K24" s="21">
        <f>SUM(G23:K23)+SUM('R3-09（入力用）'!AI23:AJ23)</f>
        <v>6</v>
      </c>
      <c r="L24" s="21">
        <f>SUM(G23:L23)+'R3-09（入力用）'!AJ23</f>
        <v>5</v>
      </c>
      <c r="M24" s="21">
        <f>SUM(G23:M23)</f>
        <v>5</v>
      </c>
      <c r="N24" s="21">
        <f t="shared" ref="N24:AK24" si="5">SUM(H23:N23)</f>
        <v>7</v>
      </c>
      <c r="O24" s="21">
        <f t="shared" si="5"/>
        <v>8</v>
      </c>
      <c r="P24" s="21">
        <f t="shared" si="5"/>
        <v>8</v>
      </c>
      <c r="Q24" s="21">
        <f t="shared" si="5"/>
        <v>7</v>
      </c>
      <c r="R24" s="21">
        <f t="shared" si="5"/>
        <v>6</v>
      </c>
      <c r="S24" s="21">
        <f t="shared" si="5"/>
        <v>8</v>
      </c>
      <c r="T24" s="21">
        <f t="shared" si="5"/>
        <v>7</v>
      </c>
      <c r="U24" s="21">
        <f t="shared" si="5"/>
        <v>5</v>
      </c>
      <c r="V24" s="21">
        <f t="shared" si="5"/>
        <v>4</v>
      </c>
      <c r="W24" s="21">
        <f t="shared" si="5"/>
        <v>4</v>
      </c>
      <c r="X24" s="21">
        <f t="shared" si="5"/>
        <v>4</v>
      </c>
      <c r="Y24" s="21">
        <f t="shared" si="5"/>
        <v>3</v>
      </c>
      <c r="Z24" s="21">
        <f t="shared" si="5"/>
        <v>1</v>
      </c>
      <c r="AA24" s="21">
        <f t="shared" si="5"/>
        <v>0</v>
      </c>
      <c r="AB24" s="21">
        <f t="shared" si="5"/>
        <v>0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2</v>
      </c>
      <c r="AG24" s="21">
        <f t="shared" si="5"/>
        <v>2</v>
      </c>
      <c r="AH24" s="21">
        <f t="shared" si="5"/>
        <v>2</v>
      </c>
      <c r="AI24" s="21">
        <f t="shared" si="5"/>
        <v>2</v>
      </c>
      <c r="AJ24" s="21">
        <f t="shared" si="5"/>
        <v>2</v>
      </c>
      <c r="AK24" s="21">
        <f t="shared" si="5"/>
        <v>2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44470</v>
      </c>
      <c r="H26" s="26">
        <f t="shared" ref="H26:AK27" si="6">H6</f>
        <v>44471</v>
      </c>
      <c r="I26" s="26">
        <f t="shared" si="6"/>
        <v>44472</v>
      </c>
      <c r="J26" s="26">
        <f t="shared" si="6"/>
        <v>44473</v>
      </c>
      <c r="K26" s="26">
        <f t="shared" si="6"/>
        <v>44474</v>
      </c>
      <c r="L26" s="26">
        <f t="shared" si="6"/>
        <v>44475</v>
      </c>
      <c r="M26" s="26">
        <f t="shared" si="6"/>
        <v>44476</v>
      </c>
      <c r="N26" s="26">
        <f t="shared" si="6"/>
        <v>44477</v>
      </c>
      <c r="O26" s="26">
        <f t="shared" si="6"/>
        <v>44478</v>
      </c>
      <c r="P26" s="26">
        <f t="shared" si="6"/>
        <v>44479</v>
      </c>
      <c r="Q26" s="26">
        <f t="shared" si="6"/>
        <v>44480</v>
      </c>
      <c r="R26" s="26">
        <f t="shared" si="6"/>
        <v>44481</v>
      </c>
      <c r="S26" s="26">
        <f t="shared" si="6"/>
        <v>44482</v>
      </c>
      <c r="T26" s="26">
        <f t="shared" si="6"/>
        <v>44483</v>
      </c>
      <c r="U26" s="26">
        <f t="shared" si="6"/>
        <v>44484</v>
      </c>
      <c r="V26" s="26">
        <f t="shared" si="6"/>
        <v>44485</v>
      </c>
      <c r="W26" s="26">
        <f t="shared" si="6"/>
        <v>44486</v>
      </c>
      <c r="X26" s="26">
        <f t="shared" si="6"/>
        <v>44487</v>
      </c>
      <c r="Y26" s="26">
        <f t="shared" si="6"/>
        <v>44488</v>
      </c>
      <c r="Z26" s="26">
        <f t="shared" si="6"/>
        <v>44489</v>
      </c>
      <c r="AA26" s="26">
        <f t="shared" si="6"/>
        <v>44490</v>
      </c>
      <c r="AB26" s="26">
        <f t="shared" si="6"/>
        <v>44491</v>
      </c>
      <c r="AC26" s="26">
        <f t="shared" si="6"/>
        <v>44492</v>
      </c>
      <c r="AD26" s="26">
        <f t="shared" si="6"/>
        <v>44493</v>
      </c>
      <c r="AE26" s="26">
        <f t="shared" si="6"/>
        <v>44494</v>
      </c>
      <c r="AF26" s="26">
        <f t="shared" si="6"/>
        <v>44495</v>
      </c>
      <c r="AG26" s="26">
        <f t="shared" si="6"/>
        <v>44496</v>
      </c>
      <c r="AH26" s="26">
        <f t="shared" si="6"/>
        <v>44497</v>
      </c>
      <c r="AI26" s="26">
        <f t="shared" si="6"/>
        <v>44498</v>
      </c>
      <c r="AJ26" s="26">
        <f t="shared" si="6"/>
        <v>44499</v>
      </c>
      <c r="AK26" s="26">
        <f t="shared" si="6"/>
        <v>44500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金</v>
      </c>
      <c r="H27" s="27" t="str">
        <f t="shared" si="6"/>
        <v>土</v>
      </c>
      <c r="I27" s="27" t="str">
        <f t="shared" si="6"/>
        <v>日</v>
      </c>
      <c r="J27" s="27" t="str">
        <f t="shared" si="6"/>
        <v>月</v>
      </c>
      <c r="K27" s="27" t="str">
        <f t="shared" si="6"/>
        <v>火</v>
      </c>
      <c r="L27" s="27" t="str">
        <f t="shared" si="6"/>
        <v>水</v>
      </c>
      <c r="M27" s="27" t="str">
        <f t="shared" si="6"/>
        <v>木</v>
      </c>
      <c r="N27" s="27" t="str">
        <f t="shared" si="6"/>
        <v>金</v>
      </c>
      <c r="O27" s="27" t="str">
        <f t="shared" si="6"/>
        <v>土</v>
      </c>
      <c r="P27" s="27" t="str">
        <f t="shared" si="6"/>
        <v>日</v>
      </c>
      <c r="Q27" s="27" t="str">
        <f t="shared" si="6"/>
        <v>月</v>
      </c>
      <c r="R27" s="27" t="str">
        <f t="shared" si="6"/>
        <v>火</v>
      </c>
      <c r="S27" s="27" t="str">
        <f t="shared" si="6"/>
        <v>水</v>
      </c>
      <c r="T27" s="27" t="str">
        <f t="shared" si="6"/>
        <v>木</v>
      </c>
      <c r="U27" s="27" t="str">
        <f t="shared" si="6"/>
        <v>金</v>
      </c>
      <c r="V27" s="27" t="str">
        <f t="shared" si="6"/>
        <v>土</v>
      </c>
      <c r="W27" s="27" t="str">
        <f t="shared" si="6"/>
        <v>日</v>
      </c>
      <c r="X27" s="27" t="str">
        <f t="shared" si="6"/>
        <v>月</v>
      </c>
      <c r="Y27" s="27" t="str">
        <f t="shared" si="6"/>
        <v>火</v>
      </c>
      <c r="Z27" s="27" t="str">
        <f t="shared" si="6"/>
        <v>水</v>
      </c>
      <c r="AA27" s="27" t="str">
        <f t="shared" si="6"/>
        <v>木</v>
      </c>
      <c r="AB27" s="27" t="str">
        <f t="shared" si="6"/>
        <v>金</v>
      </c>
      <c r="AC27" s="27" t="str">
        <f t="shared" si="6"/>
        <v>土</v>
      </c>
      <c r="AD27" s="27" t="str">
        <f t="shared" si="6"/>
        <v>日</v>
      </c>
      <c r="AE27" s="27" t="str">
        <f t="shared" si="6"/>
        <v>月</v>
      </c>
      <c r="AF27" s="27" t="str">
        <f t="shared" si="6"/>
        <v>火</v>
      </c>
      <c r="AG27" s="27" t="str">
        <f t="shared" si="6"/>
        <v>水</v>
      </c>
      <c r="AH27" s="27" t="str">
        <f t="shared" si="6"/>
        <v>木</v>
      </c>
      <c r="AI27" s="27" t="str">
        <f t="shared" si="6"/>
        <v>金</v>
      </c>
      <c r="AJ27" s="27" t="str">
        <f t="shared" si="6"/>
        <v>土</v>
      </c>
      <c r="AK27" s="27" t="str">
        <f t="shared" si="6"/>
        <v>日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7.1578947368421048E-2</v>
      </c>
      <c r="H28" s="22">
        <f t="shared" ref="H28:AK28" si="7">IFERROR(H12/H8,0)</f>
        <v>6.7368421052631577E-2</v>
      </c>
      <c r="I28" s="22">
        <f t="shared" si="7"/>
        <v>6.7368421052631577E-2</v>
      </c>
      <c r="J28" s="22">
        <f t="shared" si="7"/>
        <v>6.3157894736842107E-2</v>
      </c>
      <c r="K28" s="22">
        <f t="shared" si="7"/>
        <v>6.1052631578947365E-2</v>
      </c>
      <c r="L28" s="22">
        <f t="shared" si="7"/>
        <v>4.6315789473684213E-2</v>
      </c>
      <c r="M28" s="22">
        <f t="shared" si="7"/>
        <v>2.9473684210526315E-2</v>
      </c>
      <c r="N28" s="22">
        <f t="shared" si="7"/>
        <v>3.3684210526315789E-2</v>
      </c>
      <c r="O28" s="22">
        <f t="shared" si="7"/>
        <v>3.1578947368421054E-2</v>
      </c>
      <c r="P28" s="22">
        <f t="shared" si="7"/>
        <v>2.5263157894736842E-2</v>
      </c>
      <c r="Q28" s="22">
        <f t="shared" si="7"/>
        <v>2.3157894736842106E-2</v>
      </c>
      <c r="R28" s="22">
        <f t="shared" si="7"/>
        <v>2.736842105263158E-2</v>
      </c>
      <c r="S28" s="22">
        <f t="shared" si="7"/>
        <v>3.1578947368421054E-2</v>
      </c>
      <c r="T28" s="22">
        <f t="shared" si="7"/>
        <v>2.5263157894736842E-2</v>
      </c>
      <c r="U28" s="22">
        <f t="shared" si="7"/>
        <v>2.9473684210526315E-2</v>
      </c>
      <c r="V28" s="22">
        <f t="shared" si="7"/>
        <v>3.1578947368421054E-2</v>
      </c>
      <c r="W28" s="22">
        <f t="shared" si="7"/>
        <v>3.3684210526315789E-2</v>
      </c>
      <c r="X28" s="22">
        <f t="shared" si="7"/>
        <v>2.9473684210526315E-2</v>
      </c>
      <c r="Y28" s="22">
        <f t="shared" si="7"/>
        <v>2.9473684210526315E-2</v>
      </c>
      <c r="Z28" s="22">
        <f t="shared" si="7"/>
        <v>2.5263157894736842E-2</v>
      </c>
      <c r="AA28" s="22">
        <f t="shared" si="7"/>
        <v>2.1052631578947368E-2</v>
      </c>
      <c r="AB28" s="22">
        <f t="shared" si="7"/>
        <v>2.1052631578947368E-2</v>
      </c>
      <c r="AC28" s="22">
        <f t="shared" si="7"/>
        <v>1.6842105263157894E-2</v>
      </c>
      <c r="AD28" s="22">
        <f t="shared" si="7"/>
        <v>1.2631578947368421E-2</v>
      </c>
      <c r="AE28" s="22">
        <f t="shared" si="7"/>
        <v>4.2105263157894736E-3</v>
      </c>
      <c r="AF28" s="22">
        <f t="shared" si="7"/>
        <v>0</v>
      </c>
      <c r="AG28" s="22">
        <f t="shared" si="7"/>
        <v>8.4210526315789472E-3</v>
      </c>
      <c r="AH28" s="22">
        <f t="shared" si="7"/>
        <v>8.4210526315789472E-3</v>
      </c>
      <c r="AI28" s="22">
        <f t="shared" si="7"/>
        <v>8.4210526315789472E-3</v>
      </c>
      <c r="AJ28" s="22">
        <f t="shared" si="7"/>
        <v>8.4210526315789472E-3</v>
      </c>
      <c r="AK28" s="22">
        <f t="shared" si="7"/>
        <v>8.4210526315789472E-3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7.1578947368421048E-2</v>
      </c>
      <c r="H29" s="22">
        <f t="shared" ref="H29:AK29" si="8">IFERROR(H12/H9,0)</f>
        <v>6.7368421052631577E-2</v>
      </c>
      <c r="I29" s="22">
        <f t="shared" si="8"/>
        <v>6.7368421052631577E-2</v>
      </c>
      <c r="J29" s="22">
        <f t="shared" si="8"/>
        <v>6.3157894736842107E-2</v>
      </c>
      <c r="K29" s="22">
        <f t="shared" si="8"/>
        <v>6.1052631578947365E-2</v>
      </c>
      <c r="L29" s="22">
        <f t="shared" si="8"/>
        <v>4.6315789473684213E-2</v>
      </c>
      <c r="M29" s="22">
        <f t="shared" si="8"/>
        <v>2.9473684210526315E-2</v>
      </c>
      <c r="N29" s="22">
        <f t="shared" si="8"/>
        <v>3.3684210526315789E-2</v>
      </c>
      <c r="O29" s="22">
        <f t="shared" si="8"/>
        <v>3.1578947368421054E-2</v>
      </c>
      <c r="P29" s="22">
        <f t="shared" si="8"/>
        <v>2.5263157894736842E-2</v>
      </c>
      <c r="Q29" s="22">
        <f t="shared" si="8"/>
        <v>2.3157894736842106E-2</v>
      </c>
      <c r="R29" s="22">
        <f t="shared" si="8"/>
        <v>2.736842105263158E-2</v>
      </c>
      <c r="S29" s="22">
        <f t="shared" si="8"/>
        <v>3.1578947368421054E-2</v>
      </c>
      <c r="T29" s="22">
        <f t="shared" si="8"/>
        <v>2.5263157894736842E-2</v>
      </c>
      <c r="U29" s="22">
        <f t="shared" si="8"/>
        <v>2.9473684210526315E-2</v>
      </c>
      <c r="V29" s="22">
        <f t="shared" si="8"/>
        <v>3.1578947368421054E-2</v>
      </c>
      <c r="W29" s="22">
        <f t="shared" si="8"/>
        <v>3.3684210526315789E-2</v>
      </c>
      <c r="X29" s="22">
        <f t="shared" si="8"/>
        <v>2.9473684210526315E-2</v>
      </c>
      <c r="Y29" s="22">
        <f t="shared" si="8"/>
        <v>2.9473684210526315E-2</v>
      </c>
      <c r="Z29" s="22">
        <f t="shared" si="8"/>
        <v>2.5263157894736842E-2</v>
      </c>
      <c r="AA29" s="22">
        <f t="shared" si="8"/>
        <v>2.1052631578947368E-2</v>
      </c>
      <c r="AB29" s="22">
        <f t="shared" si="8"/>
        <v>2.1052631578947368E-2</v>
      </c>
      <c r="AC29" s="22">
        <f t="shared" si="8"/>
        <v>1.6842105263157894E-2</v>
      </c>
      <c r="AD29" s="22">
        <f t="shared" si="8"/>
        <v>1.2631578947368421E-2</v>
      </c>
      <c r="AE29" s="22">
        <f t="shared" si="8"/>
        <v>4.2105263157894736E-3</v>
      </c>
      <c r="AF29" s="22">
        <f t="shared" si="8"/>
        <v>0</v>
      </c>
      <c r="AG29" s="22">
        <f t="shared" si="8"/>
        <v>8.4210526315789472E-3</v>
      </c>
      <c r="AH29" s="22">
        <f t="shared" si="8"/>
        <v>8.4210526315789472E-3</v>
      </c>
      <c r="AI29" s="22">
        <f t="shared" si="8"/>
        <v>8.4210526315789472E-3</v>
      </c>
      <c r="AJ29" s="22">
        <f t="shared" si="8"/>
        <v>8.4210526315789472E-3</v>
      </c>
      <c r="AK29" s="22">
        <f t="shared" si="8"/>
        <v>8.4210526315789472E-3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3.0592285374827295</v>
      </c>
      <c r="H32" s="23">
        <f t="shared" ref="H32:AK32" si="11">IFERROR(H14*100000/1601711,0)</f>
        <v>2.8719288311062359</v>
      </c>
      <c r="I32" s="23">
        <f t="shared" si="11"/>
        <v>2.8094955956474044</v>
      </c>
      <c r="J32" s="23">
        <f t="shared" si="11"/>
        <v>2.7470623601885733</v>
      </c>
      <c r="K32" s="23">
        <f t="shared" si="11"/>
        <v>2.1851632410590924</v>
      </c>
      <c r="L32" s="23">
        <f t="shared" si="11"/>
        <v>1.6856973573884428</v>
      </c>
      <c r="M32" s="23">
        <f t="shared" si="11"/>
        <v>1.3110979446354554</v>
      </c>
      <c r="N32" s="23">
        <f t="shared" si="11"/>
        <v>1.4359644155531179</v>
      </c>
      <c r="O32" s="23">
        <f t="shared" si="11"/>
        <v>1.6232641219296116</v>
      </c>
      <c r="P32" s="23">
        <f t="shared" si="11"/>
        <v>1.4359644155531179</v>
      </c>
      <c r="Q32" s="23">
        <f t="shared" si="11"/>
        <v>1.3735311800942867</v>
      </c>
      <c r="R32" s="23">
        <f t="shared" si="11"/>
        <v>1.6232641219296116</v>
      </c>
      <c r="S32" s="23">
        <f t="shared" si="11"/>
        <v>1.6856973573884428</v>
      </c>
      <c r="T32" s="23">
        <f t="shared" si="11"/>
        <v>1.4359644155531179</v>
      </c>
      <c r="U32" s="23">
        <f t="shared" si="11"/>
        <v>1.5608308864707803</v>
      </c>
      <c r="V32" s="23">
        <f t="shared" si="11"/>
        <v>1.5608308864707803</v>
      </c>
      <c r="W32" s="23">
        <f t="shared" si="11"/>
        <v>1.498397651011949</v>
      </c>
      <c r="X32" s="23">
        <f t="shared" si="11"/>
        <v>1.3110979446354554</v>
      </c>
      <c r="Y32" s="23">
        <f t="shared" si="11"/>
        <v>1.3735311800942867</v>
      </c>
      <c r="Z32" s="23">
        <f t="shared" si="11"/>
        <v>1.2486647091766243</v>
      </c>
      <c r="AA32" s="23">
        <f t="shared" si="11"/>
        <v>1.0613650028001307</v>
      </c>
      <c r="AB32" s="23">
        <f t="shared" si="11"/>
        <v>0.9989317673412994</v>
      </c>
      <c r="AC32" s="23">
        <f t="shared" si="11"/>
        <v>0.68676559004714333</v>
      </c>
      <c r="AD32" s="23">
        <f t="shared" si="11"/>
        <v>0.56189911912948087</v>
      </c>
      <c r="AE32" s="23">
        <f t="shared" si="11"/>
        <v>0.18729970637649362</v>
      </c>
      <c r="AF32" s="23">
        <f t="shared" si="11"/>
        <v>0.24973294183532485</v>
      </c>
      <c r="AG32" s="23">
        <f t="shared" si="11"/>
        <v>0.24973294183532485</v>
      </c>
      <c r="AH32" s="23">
        <f t="shared" si="11"/>
        <v>0.24973294183532485</v>
      </c>
      <c r="AI32" s="23">
        <f t="shared" si="11"/>
        <v>0.24973294183532485</v>
      </c>
      <c r="AJ32" s="23">
        <f t="shared" si="11"/>
        <v>0.24973294183532485</v>
      </c>
      <c r="AK32" s="23">
        <f t="shared" si="11"/>
        <v>0.24973294183532485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1.3922518159806295E-2</v>
      </c>
      <c r="H33" s="22">
        <f t="shared" ref="H33:AK33" si="12">IFERROR(H18/H16,0)</f>
        <v>1.5060240963855422E-2</v>
      </c>
      <c r="I33" s="22">
        <f t="shared" si="12"/>
        <v>1.5723270440251572E-2</v>
      </c>
      <c r="J33" s="22">
        <f t="shared" si="12"/>
        <v>1.1346444780635401E-2</v>
      </c>
      <c r="K33" s="22">
        <f t="shared" si="12"/>
        <v>1.285140562248996E-2</v>
      </c>
      <c r="L33" s="22">
        <f t="shared" si="12"/>
        <v>1.498751040799334E-2</v>
      </c>
      <c r="M33" s="22">
        <f t="shared" si="12"/>
        <v>1.3377926421404682E-2</v>
      </c>
      <c r="N33" s="22">
        <f t="shared" si="12"/>
        <v>1.347068145800317E-2</v>
      </c>
      <c r="O33" s="22">
        <f t="shared" si="12"/>
        <v>1.3385826771653543E-2</v>
      </c>
      <c r="P33" s="22">
        <f t="shared" si="12"/>
        <v>1.1783189316575019E-2</v>
      </c>
      <c r="Q33" s="22">
        <f t="shared" si="12"/>
        <v>1.1494252873563218E-2</v>
      </c>
      <c r="R33" s="22">
        <f t="shared" si="12"/>
        <v>1.4354066985645933E-2</v>
      </c>
      <c r="S33" s="22">
        <f t="shared" si="12"/>
        <v>1.4179104477611941E-2</v>
      </c>
      <c r="T33" s="22">
        <f t="shared" si="12"/>
        <v>1.4903129657228018E-2</v>
      </c>
      <c r="U33" s="22">
        <f t="shared" si="12"/>
        <v>1.5187849720223821E-2</v>
      </c>
      <c r="V33" s="22">
        <f t="shared" si="12"/>
        <v>1.665278934221482E-2</v>
      </c>
      <c r="W33" s="22">
        <f t="shared" si="12"/>
        <v>1.658374792703151E-2</v>
      </c>
      <c r="X33" s="22">
        <f t="shared" si="12"/>
        <v>1.7211703958691909E-2</v>
      </c>
      <c r="Y33" s="22">
        <f t="shared" si="12"/>
        <v>1.2589928057553957E-2</v>
      </c>
      <c r="Z33" s="22">
        <f t="shared" si="12"/>
        <v>8.9020771513353119E-3</v>
      </c>
      <c r="AA33" s="22">
        <f t="shared" si="12"/>
        <v>5.0000000000000001E-3</v>
      </c>
      <c r="AB33" s="22">
        <f t="shared" si="12"/>
        <v>2.0898641588296763E-3</v>
      </c>
      <c r="AC33" s="22">
        <f t="shared" si="12"/>
        <v>1.02880658436214E-3</v>
      </c>
      <c r="AD33" s="22">
        <f t="shared" si="12"/>
        <v>1.0427528675703858E-3</v>
      </c>
      <c r="AE33" s="22">
        <f t="shared" si="12"/>
        <v>4.1322314049586778E-3</v>
      </c>
      <c r="AF33" s="22">
        <f t="shared" si="12"/>
        <v>4.1884816753926706E-3</v>
      </c>
      <c r="AG33" s="22">
        <f t="shared" si="12"/>
        <v>4.2507970244420826E-3</v>
      </c>
      <c r="AH33" s="22">
        <f t="shared" si="12"/>
        <v>4.4692737430167594E-3</v>
      </c>
      <c r="AI33" s="22">
        <f t="shared" si="12"/>
        <v>4.4843049327354259E-3</v>
      </c>
      <c r="AJ33" s="22">
        <f t="shared" si="12"/>
        <v>4.5095828635851182E-3</v>
      </c>
      <c r="AK33" s="22">
        <f t="shared" si="12"/>
        <v>4.5248868778280547E-3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1.498397651011949</v>
      </c>
      <c r="H34" s="105">
        <f t="shared" ref="H34:AK34" si="13">IFERROR(H20*100000/1601711,0)</f>
        <v>1.3735311800942867</v>
      </c>
      <c r="I34" s="105">
        <f t="shared" si="13"/>
        <v>1.2486647091766243</v>
      </c>
      <c r="J34" s="105">
        <f t="shared" si="13"/>
        <v>1.2486647091766243</v>
      </c>
      <c r="K34" s="105">
        <f t="shared" si="13"/>
        <v>0.9989317673412994</v>
      </c>
      <c r="L34" s="105">
        <f t="shared" si="13"/>
        <v>0.9989317673412994</v>
      </c>
      <c r="M34" s="105">
        <f t="shared" si="13"/>
        <v>1.1237982382589617</v>
      </c>
      <c r="N34" s="105">
        <f t="shared" si="13"/>
        <v>0.9989317673412994</v>
      </c>
      <c r="O34" s="105">
        <f t="shared" si="13"/>
        <v>1.0613650028001307</v>
      </c>
      <c r="P34" s="105">
        <f t="shared" si="13"/>
        <v>1.0613650028001307</v>
      </c>
      <c r="Q34" s="105">
        <f t="shared" si="13"/>
        <v>0.93649853188246823</v>
      </c>
      <c r="R34" s="105">
        <f t="shared" si="13"/>
        <v>1.0613650028001307</v>
      </c>
      <c r="S34" s="105">
        <f t="shared" si="13"/>
        <v>1.1237982382589617</v>
      </c>
      <c r="T34" s="105">
        <f t="shared" si="13"/>
        <v>1.186231473717793</v>
      </c>
      <c r="U34" s="105">
        <f t="shared" si="13"/>
        <v>1.2486647091766243</v>
      </c>
      <c r="V34" s="105">
        <f t="shared" si="13"/>
        <v>1.2486647091766243</v>
      </c>
      <c r="W34" s="105">
        <f t="shared" si="13"/>
        <v>1.2486647091766243</v>
      </c>
      <c r="X34" s="105">
        <f t="shared" si="13"/>
        <v>1.2486647091766243</v>
      </c>
      <c r="Y34" s="105">
        <f t="shared" si="13"/>
        <v>0.9989317673412994</v>
      </c>
      <c r="Z34" s="105">
        <f t="shared" si="13"/>
        <v>0.87406529642363695</v>
      </c>
      <c r="AA34" s="105">
        <f t="shared" si="13"/>
        <v>0.56189911912948087</v>
      </c>
      <c r="AB34" s="105">
        <f t="shared" si="13"/>
        <v>0.31216617729415608</v>
      </c>
      <c r="AC34" s="105">
        <f t="shared" si="13"/>
        <v>6.2433235458831213E-2</v>
      </c>
      <c r="AD34" s="105">
        <f t="shared" si="13"/>
        <v>6.2433235458831213E-2</v>
      </c>
      <c r="AE34" s="105">
        <f t="shared" si="13"/>
        <v>6.2433235458831213E-2</v>
      </c>
      <c r="AF34" s="105">
        <f t="shared" si="13"/>
        <v>0.24973294183532485</v>
      </c>
      <c r="AG34" s="105">
        <f t="shared" si="13"/>
        <v>0.24973294183532485</v>
      </c>
      <c r="AH34" s="105">
        <f t="shared" si="13"/>
        <v>0.24973294183532485</v>
      </c>
      <c r="AI34" s="105">
        <f t="shared" si="13"/>
        <v>0.24973294183532485</v>
      </c>
      <c r="AJ34" s="105">
        <f t="shared" si="13"/>
        <v>0.24973294183532485</v>
      </c>
      <c r="AK34" s="105">
        <f t="shared" si="13"/>
        <v>0.24973294183532485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-25</v>
      </c>
      <c r="H35" s="24">
        <f t="shared" ref="H35:AK35" si="14">H21-H22</f>
        <v>-17</v>
      </c>
      <c r="I35" s="24">
        <f t="shared" si="14"/>
        <v>-6</v>
      </c>
      <c r="J35" s="24">
        <f t="shared" si="14"/>
        <v>-4</v>
      </c>
      <c r="K35" s="24">
        <f t="shared" si="14"/>
        <v>-11</v>
      </c>
      <c r="L35" s="24">
        <f t="shared" si="14"/>
        <v>-8</v>
      </c>
      <c r="M35" s="24">
        <f t="shared" si="14"/>
        <v>-3</v>
      </c>
      <c r="N35" s="24">
        <f t="shared" si="14"/>
        <v>-8</v>
      </c>
      <c r="O35" s="24">
        <f t="shared" si="14"/>
        <v>-5</v>
      </c>
      <c r="P35" s="24">
        <f t="shared" si="14"/>
        <v>-3</v>
      </c>
      <c r="Q35" s="24">
        <f t="shared" si="14"/>
        <v>-5</v>
      </c>
      <c r="R35" s="24">
        <f t="shared" si="14"/>
        <v>1</v>
      </c>
      <c r="S35" s="24">
        <f t="shared" si="14"/>
        <v>2</v>
      </c>
      <c r="T35" s="24">
        <f t="shared" si="14"/>
        <v>1</v>
      </c>
      <c r="U35" s="24">
        <f t="shared" si="14"/>
        <v>4</v>
      </c>
      <c r="V35" s="24">
        <f t="shared" si="14"/>
        <v>3</v>
      </c>
      <c r="W35" s="24">
        <f t="shared" si="14"/>
        <v>3</v>
      </c>
      <c r="X35" s="24">
        <f t="shared" si="14"/>
        <v>5</v>
      </c>
      <c r="Y35" s="24">
        <f t="shared" si="14"/>
        <v>-1</v>
      </c>
      <c r="Z35" s="24">
        <f t="shared" si="14"/>
        <v>-4</v>
      </c>
      <c r="AA35" s="24">
        <f t="shared" si="14"/>
        <v>-10</v>
      </c>
      <c r="AB35" s="24">
        <f t="shared" si="14"/>
        <v>-15</v>
      </c>
      <c r="AC35" s="24">
        <f t="shared" si="14"/>
        <v>-19</v>
      </c>
      <c r="AD35" s="24">
        <f t="shared" si="14"/>
        <v>-19</v>
      </c>
      <c r="AE35" s="24">
        <f t="shared" si="14"/>
        <v>-19</v>
      </c>
      <c r="AF35" s="24">
        <f t="shared" si="14"/>
        <v>-12</v>
      </c>
      <c r="AG35" s="24">
        <f t="shared" si="14"/>
        <v>-10</v>
      </c>
      <c r="AH35" s="24">
        <f t="shared" si="14"/>
        <v>-5</v>
      </c>
      <c r="AI35" s="24">
        <f t="shared" si="14"/>
        <v>-1</v>
      </c>
      <c r="AJ35" s="24">
        <f t="shared" si="14"/>
        <v>3</v>
      </c>
      <c r="AK35" s="24">
        <f t="shared" si="14"/>
        <v>3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0.48979591836734693</v>
      </c>
      <c r="H36" s="124">
        <f t="shared" ref="H36:AK36" si="15">IFERROR(H21/H22,0)</f>
        <v>0.5641025641025641</v>
      </c>
      <c r="I36" s="124">
        <f t="shared" si="15"/>
        <v>0.76923076923076927</v>
      </c>
      <c r="J36" s="124">
        <f t="shared" si="15"/>
        <v>0.83333333333333337</v>
      </c>
      <c r="K36" s="124">
        <f t="shared" si="15"/>
        <v>0.59259259259259256</v>
      </c>
      <c r="L36" s="124">
        <f t="shared" si="15"/>
        <v>0.66666666666666663</v>
      </c>
      <c r="M36" s="124">
        <f t="shared" si="15"/>
        <v>0.8571428571428571</v>
      </c>
      <c r="N36" s="124">
        <f t="shared" si="15"/>
        <v>0.66666666666666663</v>
      </c>
      <c r="O36" s="124">
        <f t="shared" si="15"/>
        <v>0.77272727272727271</v>
      </c>
      <c r="P36" s="124">
        <f t="shared" si="15"/>
        <v>0.85</v>
      </c>
      <c r="Q36" s="124">
        <f t="shared" si="15"/>
        <v>0.75</v>
      </c>
      <c r="R36" s="124">
        <f t="shared" si="15"/>
        <v>1.0625</v>
      </c>
      <c r="S36" s="124">
        <f t="shared" si="15"/>
        <v>1.125</v>
      </c>
      <c r="T36" s="124">
        <f t="shared" si="15"/>
        <v>1.0555555555555556</v>
      </c>
      <c r="U36" s="124">
        <f t="shared" si="15"/>
        <v>1.25</v>
      </c>
      <c r="V36" s="124">
        <f t="shared" si="15"/>
        <v>1.1764705882352942</v>
      </c>
      <c r="W36" s="124">
        <f t="shared" si="15"/>
        <v>1.1764705882352942</v>
      </c>
      <c r="X36" s="124">
        <f t="shared" si="15"/>
        <v>1.3333333333333333</v>
      </c>
      <c r="Y36" s="124">
        <f t="shared" si="15"/>
        <v>0.94117647058823528</v>
      </c>
      <c r="Z36" s="124">
        <f t="shared" si="15"/>
        <v>0.77777777777777779</v>
      </c>
      <c r="AA36" s="124">
        <f t="shared" si="15"/>
        <v>0.47368421052631576</v>
      </c>
      <c r="AB36" s="124">
        <f t="shared" si="15"/>
        <v>0.25</v>
      </c>
      <c r="AC36" s="124">
        <f t="shared" si="15"/>
        <v>0.05</v>
      </c>
      <c r="AD36" s="124">
        <f t="shared" si="15"/>
        <v>0.05</v>
      </c>
      <c r="AE36" s="124">
        <f t="shared" si="15"/>
        <v>0.05</v>
      </c>
      <c r="AF36" s="124">
        <f t="shared" si="15"/>
        <v>0.25</v>
      </c>
      <c r="AG36" s="124">
        <f t="shared" si="15"/>
        <v>0.2857142857142857</v>
      </c>
      <c r="AH36" s="124">
        <f t="shared" si="15"/>
        <v>0.44444444444444442</v>
      </c>
      <c r="AI36" s="124">
        <f t="shared" si="15"/>
        <v>0.8</v>
      </c>
      <c r="AJ36" s="124">
        <f t="shared" si="15"/>
        <v>4</v>
      </c>
      <c r="AK36" s="124">
        <f t="shared" si="15"/>
        <v>4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0.45833333333333331</v>
      </c>
      <c r="H37" s="22">
        <f t="shared" ref="H37:AK37" si="16">IFERROR(H24/H20,0)</f>
        <v>0.31818181818181818</v>
      </c>
      <c r="I37" s="22">
        <f t="shared" si="16"/>
        <v>0.3</v>
      </c>
      <c r="J37" s="22">
        <f t="shared" si="16"/>
        <v>0.35</v>
      </c>
      <c r="K37" s="22">
        <f t="shared" si="16"/>
        <v>0.375</v>
      </c>
      <c r="L37" s="22">
        <f t="shared" si="16"/>
        <v>0.3125</v>
      </c>
      <c r="M37" s="22">
        <f t="shared" si="16"/>
        <v>0.27777777777777779</v>
      </c>
      <c r="N37" s="22">
        <f t="shared" si="16"/>
        <v>0.4375</v>
      </c>
      <c r="O37" s="22">
        <f t="shared" si="16"/>
        <v>0.47058823529411764</v>
      </c>
      <c r="P37" s="22">
        <f t="shared" si="16"/>
        <v>0.47058823529411764</v>
      </c>
      <c r="Q37" s="22">
        <f t="shared" si="16"/>
        <v>0.46666666666666667</v>
      </c>
      <c r="R37" s="22">
        <f t="shared" si="16"/>
        <v>0.35294117647058826</v>
      </c>
      <c r="S37" s="22">
        <f t="shared" si="16"/>
        <v>0.44444444444444442</v>
      </c>
      <c r="T37" s="22">
        <f t="shared" si="16"/>
        <v>0.36842105263157893</v>
      </c>
      <c r="U37" s="22">
        <f t="shared" si="16"/>
        <v>0.25</v>
      </c>
      <c r="V37" s="22">
        <f t="shared" si="16"/>
        <v>0.2</v>
      </c>
      <c r="W37" s="22">
        <f t="shared" si="16"/>
        <v>0.2</v>
      </c>
      <c r="X37" s="22">
        <f t="shared" si="16"/>
        <v>0.2</v>
      </c>
      <c r="Y37" s="22">
        <f t="shared" si="16"/>
        <v>0.1875</v>
      </c>
      <c r="Z37" s="22">
        <f t="shared" si="16"/>
        <v>7.1428571428571425E-2</v>
      </c>
      <c r="AA37" s="22">
        <f t="shared" si="16"/>
        <v>0</v>
      </c>
      <c r="AB37" s="22">
        <f t="shared" si="16"/>
        <v>0</v>
      </c>
      <c r="AC37" s="22">
        <f t="shared" si="16"/>
        <v>0</v>
      </c>
      <c r="AD37" s="22">
        <f t="shared" si="16"/>
        <v>0</v>
      </c>
      <c r="AE37" s="22">
        <f t="shared" si="16"/>
        <v>0</v>
      </c>
      <c r="AF37" s="22">
        <f t="shared" si="16"/>
        <v>0.5</v>
      </c>
      <c r="AG37" s="22">
        <f t="shared" si="16"/>
        <v>0.5</v>
      </c>
      <c r="AH37" s="22">
        <f t="shared" si="16"/>
        <v>0.5</v>
      </c>
      <c r="AI37" s="22">
        <f t="shared" si="16"/>
        <v>0.5</v>
      </c>
      <c r="AJ37" s="22">
        <f t="shared" si="16"/>
        <v>0.5</v>
      </c>
      <c r="AK37" s="22">
        <f t="shared" si="16"/>
        <v>0.5</v>
      </c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103</v>
      </c>
      <c r="E38" s="2" t="s">
        <v>17</v>
      </c>
      <c r="F38" s="1"/>
      <c r="G38" s="110">
        <f>IFERROR(G24*100000/1601711,0)</f>
        <v>0.68676559004714333</v>
      </c>
      <c r="H38" s="110">
        <f t="shared" ref="H38:AK38" si="17">IFERROR(H24*100000/1601711,0)</f>
        <v>0.43703264821181848</v>
      </c>
      <c r="I38" s="110">
        <f t="shared" si="17"/>
        <v>0.37459941275298725</v>
      </c>
      <c r="J38" s="110">
        <f t="shared" si="17"/>
        <v>0.43703264821181848</v>
      </c>
      <c r="K38" s="110">
        <f t="shared" si="17"/>
        <v>0.37459941275298725</v>
      </c>
      <c r="L38" s="110">
        <f t="shared" si="17"/>
        <v>0.31216617729415608</v>
      </c>
      <c r="M38" s="110">
        <f t="shared" si="17"/>
        <v>0.31216617729415608</v>
      </c>
      <c r="N38" s="110">
        <f t="shared" si="17"/>
        <v>0.43703264821181848</v>
      </c>
      <c r="O38" s="110">
        <f t="shared" si="17"/>
        <v>0.4994658836706497</v>
      </c>
      <c r="P38" s="110">
        <f t="shared" si="17"/>
        <v>0.4994658836706497</v>
      </c>
      <c r="Q38" s="110">
        <f t="shared" si="17"/>
        <v>0.43703264821181848</v>
      </c>
      <c r="R38" s="110">
        <f t="shared" si="17"/>
        <v>0.37459941275298725</v>
      </c>
      <c r="S38" s="110">
        <f t="shared" si="17"/>
        <v>0.4994658836706497</v>
      </c>
      <c r="T38" s="110">
        <f t="shared" si="17"/>
        <v>0.43703264821181848</v>
      </c>
      <c r="U38" s="110">
        <f t="shared" si="17"/>
        <v>0.31216617729415608</v>
      </c>
      <c r="V38" s="110">
        <f t="shared" si="17"/>
        <v>0.24973294183532485</v>
      </c>
      <c r="W38" s="110">
        <f t="shared" si="17"/>
        <v>0.24973294183532485</v>
      </c>
      <c r="X38" s="110">
        <f t="shared" si="17"/>
        <v>0.24973294183532485</v>
      </c>
      <c r="Y38" s="110">
        <f t="shared" si="17"/>
        <v>0.18729970637649362</v>
      </c>
      <c r="Z38" s="110">
        <f t="shared" si="17"/>
        <v>6.2433235458831213E-2</v>
      </c>
      <c r="AA38" s="110">
        <f t="shared" si="17"/>
        <v>0</v>
      </c>
      <c r="AB38" s="110">
        <f t="shared" si="17"/>
        <v>0</v>
      </c>
      <c r="AC38" s="110">
        <f t="shared" si="17"/>
        <v>0</v>
      </c>
      <c r="AD38" s="110">
        <f t="shared" si="17"/>
        <v>0</v>
      </c>
      <c r="AE38" s="110">
        <f t="shared" si="17"/>
        <v>0</v>
      </c>
      <c r="AF38" s="110">
        <f t="shared" si="17"/>
        <v>0.12486647091766243</v>
      </c>
      <c r="AG38" s="110">
        <f t="shared" si="17"/>
        <v>0.12486647091766243</v>
      </c>
      <c r="AH38" s="110">
        <f t="shared" si="17"/>
        <v>0.12486647091766243</v>
      </c>
      <c r="AI38" s="110">
        <f t="shared" si="17"/>
        <v>0.12486647091766243</v>
      </c>
      <c r="AJ38" s="110">
        <f t="shared" si="17"/>
        <v>0.12486647091766243</v>
      </c>
      <c r="AK38" s="110">
        <f t="shared" si="17"/>
        <v>0.12486647091766243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0.69387755102040816</v>
      </c>
      <c r="H39" s="22">
        <f>IFERROR(H12/H14,0)</f>
        <v>0.69565217391304346</v>
      </c>
      <c r="I39" s="22">
        <f t="shared" ref="I39:AK39" si="18">IFERROR(I12/I14,0)</f>
        <v>0.71111111111111114</v>
      </c>
      <c r="J39" s="22">
        <f t="shared" si="18"/>
        <v>0.68181818181818177</v>
      </c>
      <c r="K39" s="22">
        <f t="shared" si="18"/>
        <v>0.82857142857142863</v>
      </c>
      <c r="L39" s="22">
        <f t="shared" si="18"/>
        <v>0.81481481481481477</v>
      </c>
      <c r="M39" s="22">
        <f t="shared" si="18"/>
        <v>0.66666666666666663</v>
      </c>
      <c r="N39" s="22">
        <f t="shared" si="18"/>
        <v>0.69565217391304346</v>
      </c>
      <c r="O39" s="22">
        <f t="shared" si="18"/>
        <v>0.57692307692307687</v>
      </c>
      <c r="P39" s="22">
        <f t="shared" si="18"/>
        <v>0.52173913043478259</v>
      </c>
      <c r="Q39" s="22">
        <f t="shared" si="18"/>
        <v>0.5</v>
      </c>
      <c r="R39" s="22">
        <f t="shared" si="18"/>
        <v>0.5</v>
      </c>
      <c r="S39" s="22">
        <f t="shared" si="18"/>
        <v>0.55555555555555558</v>
      </c>
      <c r="T39" s="22">
        <f t="shared" si="18"/>
        <v>0.52173913043478259</v>
      </c>
      <c r="U39" s="22">
        <f t="shared" si="18"/>
        <v>0.56000000000000005</v>
      </c>
      <c r="V39" s="22">
        <f t="shared" si="18"/>
        <v>0.6</v>
      </c>
      <c r="W39" s="22">
        <f t="shared" si="18"/>
        <v>0.66666666666666663</v>
      </c>
      <c r="X39" s="22">
        <f t="shared" si="18"/>
        <v>0.66666666666666663</v>
      </c>
      <c r="Y39" s="22">
        <f t="shared" si="18"/>
        <v>0.63636363636363635</v>
      </c>
      <c r="Z39" s="22">
        <f t="shared" si="18"/>
        <v>0.6</v>
      </c>
      <c r="AA39" s="22">
        <f t="shared" si="18"/>
        <v>0.58823529411764708</v>
      </c>
      <c r="AB39" s="22">
        <f t="shared" si="18"/>
        <v>0.625</v>
      </c>
      <c r="AC39" s="22">
        <f t="shared" si="18"/>
        <v>0.72727272727272729</v>
      </c>
      <c r="AD39" s="22">
        <f t="shared" si="18"/>
        <v>0.66666666666666663</v>
      </c>
      <c r="AE39" s="22">
        <f t="shared" si="18"/>
        <v>0.66666666666666663</v>
      </c>
      <c r="AF39" s="22">
        <f t="shared" si="18"/>
        <v>0</v>
      </c>
      <c r="AG39" s="22">
        <f t="shared" si="18"/>
        <v>1</v>
      </c>
      <c r="AH39" s="22">
        <f t="shared" si="18"/>
        <v>1</v>
      </c>
      <c r="AI39" s="22">
        <f t="shared" si="18"/>
        <v>1</v>
      </c>
      <c r="AJ39" s="22">
        <f t="shared" si="18"/>
        <v>1</v>
      </c>
      <c r="AK39" s="22">
        <f t="shared" si="18"/>
        <v>1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減少</v>
      </c>
      <c r="H40" s="102" t="str">
        <f t="shared" si="19"/>
        <v>減少</v>
      </c>
      <c r="I40" s="102" t="str">
        <f t="shared" si="19"/>
        <v>減少</v>
      </c>
      <c r="J40" s="102" t="str">
        <f t="shared" si="19"/>
        <v>減少</v>
      </c>
      <c r="K40" s="102" t="str">
        <f t="shared" si="19"/>
        <v>減少</v>
      </c>
      <c r="L40" s="102" t="str">
        <f t="shared" si="19"/>
        <v>減少</v>
      </c>
      <c r="M40" s="102" t="str">
        <f t="shared" si="19"/>
        <v>減少</v>
      </c>
      <c r="N40" s="102" t="str">
        <f t="shared" si="19"/>
        <v>減少</v>
      </c>
      <c r="O40" s="102" t="str">
        <f t="shared" si="19"/>
        <v>減少</v>
      </c>
      <c r="P40" s="102" t="str">
        <f t="shared" si="19"/>
        <v>減少</v>
      </c>
      <c r="Q40" s="102" t="str">
        <f t="shared" si="19"/>
        <v>減少</v>
      </c>
      <c r="R40" s="102" t="str">
        <f t="shared" si="19"/>
        <v>増加</v>
      </c>
      <c r="S40" s="102" t="str">
        <f t="shared" si="19"/>
        <v>増加</v>
      </c>
      <c r="T40" s="102" t="str">
        <f t="shared" si="19"/>
        <v>増加</v>
      </c>
      <c r="U40" s="102" t="str">
        <f t="shared" si="19"/>
        <v>増加</v>
      </c>
      <c r="V40" s="102" t="str">
        <f t="shared" si="19"/>
        <v>増加</v>
      </c>
      <c r="W40" s="102" t="str">
        <f t="shared" si="19"/>
        <v>増加</v>
      </c>
      <c r="X40" s="102" t="str">
        <f t="shared" si="19"/>
        <v>増加</v>
      </c>
      <c r="Y40" s="102" t="str">
        <f t="shared" si="19"/>
        <v>減少</v>
      </c>
      <c r="Z40" s="102" t="str">
        <f t="shared" si="19"/>
        <v>減少</v>
      </c>
      <c r="AA40" s="102" t="str">
        <f t="shared" si="19"/>
        <v>減少</v>
      </c>
      <c r="AB40" s="102" t="str">
        <f t="shared" si="19"/>
        <v>減少</v>
      </c>
      <c r="AC40" s="102" t="str">
        <f t="shared" si="19"/>
        <v>減少</v>
      </c>
      <c r="AD40" s="102" t="str">
        <f t="shared" si="19"/>
        <v>減少</v>
      </c>
      <c r="AE40" s="102" t="str">
        <f t="shared" si="19"/>
        <v>減少</v>
      </c>
      <c r="AF40" s="102" t="str">
        <f t="shared" si="19"/>
        <v>減少</v>
      </c>
      <c r="AG40" s="102" t="str">
        <f t="shared" si="19"/>
        <v>減少</v>
      </c>
      <c r="AH40" s="102" t="str">
        <f t="shared" si="19"/>
        <v>減少</v>
      </c>
      <c r="AI40" s="102" t="str">
        <f t="shared" si="19"/>
        <v>減少</v>
      </c>
      <c r="AJ40" s="102" t="str">
        <f t="shared" si="19"/>
        <v>増加</v>
      </c>
      <c r="AK40" s="102" t="str">
        <f t="shared" si="19"/>
        <v>増加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628" priority="14" operator="greaterThanOrEqual">
      <formula>7.5</formula>
    </cfRule>
  </conditionalFormatting>
  <conditionalFormatting sqref="G39:AK39">
    <cfRule type="cellIs" dxfId="627" priority="15" operator="greaterThanOrEqual">
      <formula>12.5</formula>
    </cfRule>
  </conditionalFormatting>
  <conditionalFormatting sqref="G37:AK37">
    <cfRule type="cellIs" dxfId="626" priority="13" operator="greaterThanOrEqual">
      <formula>0.5</formula>
    </cfRule>
  </conditionalFormatting>
  <conditionalFormatting sqref="G34:AK34">
    <cfRule type="cellIs" dxfId="625" priority="11" operator="greaterThanOrEqual">
      <formula>25</formula>
    </cfRule>
    <cfRule type="cellIs" dxfId="624" priority="12" operator="greaterThanOrEqual">
      <formula>15</formula>
    </cfRule>
  </conditionalFormatting>
  <conditionalFormatting sqref="G33:AK33">
    <cfRule type="cellIs" dxfId="623" priority="1" operator="greaterThanOrEqual">
      <formula>0.1</formula>
    </cfRule>
    <cfRule type="cellIs" dxfId="622" priority="10" operator="greaterThanOrEqual">
      <formula>0.05</formula>
    </cfRule>
  </conditionalFormatting>
  <conditionalFormatting sqref="G32:AK32">
    <cfRule type="cellIs" dxfId="621" priority="8" operator="greaterThanOrEqual">
      <formula>30</formula>
    </cfRule>
    <cfRule type="cellIs" dxfId="620" priority="9" operator="greaterThanOrEqual">
      <formula>20</formula>
    </cfRule>
  </conditionalFormatting>
  <conditionalFormatting sqref="G30:AK30">
    <cfRule type="cellIs" dxfId="619" priority="6" operator="greaterThanOrEqual">
      <formula>0.5</formula>
    </cfRule>
    <cfRule type="cellIs" dxfId="618" priority="7" operator="greaterThanOrEqual">
      <formula>0.2</formula>
    </cfRule>
  </conditionalFormatting>
  <conditionalFormatting sqref="G28:AK28">
    <cfRule type="cellIs" dxfId="617" priority="4" operator="greaterThanOrEqual">
      <formula>0.5</formula>
    </cfRule>
    <cfRule type="cellIs" dxfId="616" priority="5" operator="greaterThanOrEqual">
      <formula>0.2</formula>
    </cfRule>
  </conditionalFormatting>
  <conditionalFormatting sqref="G38:AK38">
    <cfRule type="cellIs" dxfId="615" priority="2" operator="greaterThanOrEqual">
      <formula>7.5</formula>
    </cfRule>
  </conditionalFormatting>
  <conditionalFormatting sqref="G38:AK38">
    <cfRule type="cellIs" dxfId="614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cellComments="asDisplayed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B4:AN40"/>
  <sheetViews>
    <sheetView view="pageBreakPreview" topLeftCell="B4" zoomScale="80" zoomScaleNormal="100" zoomScaleSheetLayoutView="80" workbookViewId="0">
      <pane xSplit="5" ySplit="4" topLeftCell="Z8" activePane="bottomRight" state="frozen"/>
      <selection activeCell="H16" sqref="H16"/>
      <selection pane="topRight" activeCell="H16" sqref="H16"/>
      <selection pane="bottomLeft" activeCell="H16" sqref="H16"/>
      <selection pane="bottomRight" activeCell="AJ9" sqref="AJ9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118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81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81"/>
      <c r="AK5" s="9"/>
    </row>
    <row r="6" spans="4:38" ht="30" customHeight="1">
      <c r="D6" s="3"/>
      <c r="E6" s="4"/>
      <c r="F6" s="5"/>
      <c r="G6" s="26">
        <v>44501</v>
      </c>
      <c r="H6" s="26">
        <v>44502</v>
      </c>
      <c r="I6" s="26">
        <v>44503</v>
      </c>
      <c r="J6" s="26">
        <v>44504</v>
      </c>
      <c r="K6" s="26">
        <v>44505</v>
      </c>
      <c r="L6" s="26">
        <v>44506</v>
      </c>
      <c r="M6" s="26">
        <v>44507</v>
      </c>
      <c r="N6" s="26">
        <v>44508</v>
      </c>
      <c r="O6" s="26">
        <v>44509</v>
      </c>
      <c r="P6" s="26">
        <v>44510</v>
      </c>
      <c r="Q6" s="26">
        <v>44511</v>
      </c>
      <c r="R6" s="26">
        <v>44512</v>
      </c>
      <c r="S6" s="26">
        <v>44513</v>
      </c>
      <c r="T6" s="26">
        <v>44514</v>
      </c>
      <c r="U6" s="26">
        <v>44515</v>
      </c>
      <c r="V6" s="26">
        <v>44516</v>
      </c>
      <c r="W6" s="26">
        <v>44517</v>
      </c>
      <c r="X6" s="26">
        <v>44518</v>
      </c>
      <c r="Y6" s="26">
        <v>44519</v>
      </c>
      <c r="Z6" s="26">
        <v>44520</v>
      </c>
      <c r="AA6" s="26">
        <v>44521</v>
      </c>
      <c r="AB6" s="26">
        <v>44522</v>
      </c>
      <c r="AC6" s="26">
        <v>44523</v>
      </c>
      <c r="AD6" s="26">
        <v>44524</v>
      </c>
      <c r="AE6" s="26">
        <v>44525</v>
      </c>
      <c r="AF6" s="26">
        <v>44526</v>
      </c>
      <c r="AG6" s="26">
        <v>44527</v>
      </c>
      <c r="AH6" s="26">
        <v>44528</v>
      </c>
      <c r="AI6" s="26">
        <v>44529</v>
      </c>
      <c r="AJ6" s="26">
        <v>44530</v>
      </c>
      <c r="AK6" s="26"/>
    </row>
    <row r="7" spans="4:38" ht="30" customHeight="1">
      <c r="D7" s="6"/>
      <c r="E7" s="7"/>
      <c r="F7" s="8"/>
      <c r="G7" s="27" t="s">
        <v>92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 t="s">
        <v>28</v>
      </c>
      <c r="AJ7" s="27" t="s">
        <v>29</v>
      </c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74">
        <v>477</v>
      </c>
      <c r="H8" s="19">
        <v>477</v>
      </c>
      <c r="I8" s="19">
        <v>477</v>
      </c>
      <c r="J8" s="19">
        <v>477</v>
      </c>
      <c r="K8" s="19">
        <v>477</v>
      </c>
      <c r="L8" s="19">
        <v>477</v>
      </c>
      <c r="M8" s="19">
        <v>477</v>
      </c>
      <c r="N8" s="19">
        <v>477</v>
      </c>
      <c r="O8" s="19">
        <v>477</v>
      </c>
      <c r="P8" s="19">
        <v>477</v>
      </c>
      <c r="Q8" s="19">
        <v>477</v>
      </c>
      <c r="R8" s="19">
        <v>477</v>
      </c>
      <c r="S8" s="19">
        <v>477</v>
      </c>
      <c r="T8" s="19">
        <v>477</v>
      </c>
      <c r="U8" s="19">
        <v>477</v>
      </c>
      <c r="V8" s="19">
        <v>477</v>
      </c>
      <c r="W8" s="19">
        <v>477</v>
      </c>
      <c r="X8" s="19">
        <v>477</v>
      </c>
      <c r="Y8" s="19">
        <v>477</v>
      </c>
      <c r="Z8" s="19">
        <v>477</v>
      </c>
      <c r="AA8" s="19">
        <v>477</v>
      </c>
      <c r="AB8" s="19">
        <v>477</v>
      </c>
      <c r="AC8" s="19">
        <v>477</v>
      </c>
      <c r="AD8" s="19">
        <v>477</v>
      </c>
      <c r="AE8" s="19">
        <v>477</v>
      </c>
      <c r="AF8" s="19">
        <v>477</v>
      </c>
      <c r="AG8" s="19">
        <v>477</v>
      </c>
      <c r="AH8" s="19">
        <v>477</v>
      </c>
      <c r="AI8" s="19">
        <v>477</v>
      </c>
      <c r="AJ8" s="74">
        <v>549</v>
      </c>
      <c r="AK8" s="19">
        <v>477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477</v>
      </c>
      <c r="H9" s="21">
        <v>477</v>
      </c>
      <c r="I9" s="21">
        <v>477</v>
      </c>
      <c r="J9" s="21">
        <v>477</v>
      </c>
      <c r="K9" s="21">
        <v>477</v>
      </c>
      <c r="L9" s="21">
        <v>477</v>
      </c>
      <c r="M9" s="21">
        <v>477</v>
      </c>
      <c r="N9" s="21">
        <v>477</v>
      </c>
      <c r="O9" s="21">
        <v>477</v>
      </c>
      <c r="P9" s="21">
        <v>477</v>
      </c>
      <c r="Q9" s="21">
        <v>477</v>
      </c>
      <c r="R9" s="21">
        <v>477</v>
      </c>
      <c r="S9" s="21">
        <v>477</v>
      </c>
      <c r="T9" s="21">
        <v>477</v>
      </c>
      <c r="U9" s="21">
        <v>477</v>
      </c>
      <c r="V9" s="21">
        <v>477</v>
      </c>
      <c r="W9" s="21">
        <v>477</v>
      </c>
      <c r="X9" s="21">
        <v>477</v>
      </c>
      <c r="Y9" s="21">
        <v>477</v>
      </c>
      <c r="Z9" s="21">
        <v>477</v>
      </c>
      <c r="AA9" s="21">
        <v>477</v>
      </c>
      <c r="AB9" s="21">
        <v>477</v>
      </c>
      <c r="AC9" s="21">
        <v>477</v>
      </c>
      <c r="AD9" s="21">
        <v>477</v>
      </c>
      <c r="AE9" s="21">
        <v>477</v>
      </c>
      <c r="AF9" s="21">
        <v>477</v>
      </c>
      <c r="AG9" s="21">
        <v>477</v>
      </c>
      <c r="AH9" s="21">
        <v>477</v>
      </c>
      <c r="AI9" s="21">
        <v>477</v>
      </c>
      <c r="AJ9" s="78">
        <v>549</v>
      </c>
      <c r="AK9" s="40"/>
    </row>
    <row r="10" spans="4:38" ht="41.25" customHeight="1">
      <c r="D10" s="14" t="s">
        <v>45</v>
      </c>
      <c r="E10" s="2"/>
      <c r="F10" s="1" t="s">
        <v>47</v>
      </c>
      <c r="G10" s="19">
        <v>34</v>
      </c>
      <c r="H10" s="19">
        <v>34</v>
      </c>
      <c r="I10" s="19">
        <v>34</v>
      </c>
      <c r="J10" s="19">
        <v>34</v>
      </c>
      <c r="K10" s="19">
        <v>34</v>
      </c>
      <c r="L10" s="19">
        <v>34</v>
      </c>
      <c r="M10" s="19">
        <v>34</v>
      </c>
      <c r="N10" s="19">
        <v>34</v>
      </c>
      <c r="O10" s="19">
        <v>34</v>
      </c>
      <c r="P10" s="19">
        <v>34</v>
      </c>
      <c r="Q10" s="19">
        <v>34</v>
      </c>
      <c r="R10" s="19">
        <v>34</v>
      </c>
      <c r="S10" s="19">
        <v>34</v>
      </c>
      <c r="T10" s="19">
        <v>34</v>
      </c>
      <c r="U10" s="19">
        <v>34</v>
      </c>
      <c r="V10" s="19">
        <v>34</v>
      </c>
      <c r="W10" s="19">
        <v>34</v>
      </c>
      <c r="X10" s="19">
        <v>34</v>
      </c>
      <c r="Y10" s="19">
        <v>34</v>
      </c>
      <c r="Z10" s="19">
        <v>34</v>
      </c>
      <c r="AA10" s="19">
        <v>34</v>
      </c>
      <c r="AB10" s="19">
        <v>34</v>
      </c>
      <c r="AC10" s="19">
        <v>34</v>
      </c>
      <c r="AD10" s="19">
        <v>34</v>
      </c>
      <c r="AE10" s="19">
        <v>34</v>
      </c>
      <c r="AF10" s="19">
        <v>34</v>
      </c>
      <c r="AG10" s="19">
        <v>34</v>
      </c>
      <c r="AH10" s="19">
        <v>34</v>
      </c>
      <c r="AI10" s="19">
        <v>34</v>
      </c>
      <c r="AJ10" s="74">
        <v>33</v>
      </c>
      <c r="AK10" s="19">
        <v>34</v>
      </c>
    </row>
    <row r="11" spans="4:38" ht="41.25" customHeight="1">
      <c r="D11" s="14" t="s">
        <v>46</v>
      </c>
      <c r="E11" s="2"/>
      <c r="F11" s="1" t="s">
        <v>48</v>
      </c>
      <c r="G11" s="21">
        <v>34</v>
      </c>
      <c r="H11" s="21">
        <v>34</v>
      </c>
      <c r="I11" s="21">
        <v>34</v>
      </c>
      <c r="J11" s="21">
        <v>34</v>
      </c>
      <c r="K11" s="21">
        <v>34</v>
      </c>
      <c r="L11" s="21">
        <v>34</v>
      </c>
      <c r="M11" s="21">
        <v>34</v>
      </c>
      <c r="N11" s="21">
        <v>34</v>
      </c>
      <c r="O11" s="21">
        <v>34</v>
      </c>
      <c r="P11" s="21">
        <v>34</v>
      </c>
      <c r="Q11" s="21">
        <v>34</v>
      </c>
      <c r="R11" s="21">
        <v>34</v>
      </c>
      <c r="S11" s="21">
        <v>34</v>
      </c>
      <c r="T11" s="21">
        <v>34</v>
      </c>
      <c r="U11" s="21">
        <v>34</v>
      </c>
      <c r="V11" s="21">
        <v>34</v>
      </c>
      <c r="W11" s="21">
        <v>34</v>
      </c>
      <c r="X11" s="21">
        <v>34</v>
      </c>
      <c r="Y11" s="21">
        <v>34</v>
      </c>
      <c r="Z11" s="21">
        <v>34</v>
      </c>
      <c r="AA11" s="21">
        <v>34</v>
      </c>
      <c r="AB11" s="21">
        <v>34</v>
      </c>
      <c r="AC11" s="21">
        <v>34</v>
      </c>
      <c r="AD11" s="21">
        <v>34</v>
      </c>
      <c r="AE11" s="21">
        <v>34</v>
      </c>
      <c r="AF11" s="21">
        <v>34</v>
      </c>
      <c r="AG11" s="21">
        <v>34</v>
      </c>
      <c r="AH11" s="21">
        <v>34</v>
      </c>
      <c r="AI11" s="21">
        <v>34</v>
      </c>
      <c r="AJ11" s="78">
        <v>33</v>
      </c>
      <c r="AK11" s="40"/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0</v>
      </c>
      <c r="H12" s="21">
        <v>1</v>
      </c>
      <c r="I12" s="21">
        <v>1</v>
      </c>
      <c r="J12" s="21">
        <v>1</v>
      </c>
      <c r="K12" s="21">
        <v>1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1</v>
      </c>
      <c r="AB12" s="21">
        <v>1</v>
      </c>
      <c r="AC12" s="21">
        <v>1</v>
      </c>
      <c r="AD12" s="21">
        <v>1</v>
      </c>
      <c r="AE12" s="21">
        <v>1</v>
      </c>
      <c r="AF12" s="21">
        <v>1</v>
      </c>
      <c r="AG12" s="21">
        <v>1</v>
      </c>
      <c r="AH12" s="21">
        <v>0</v>
      </c>
      <c r="AI12" s="21">
        <v>0</v>
      </c>
      <c r="AJ12" s="21">
        <v>0</v>
      </c>
      <c r="AK12" s="40"/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40"/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0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1">
        <v>1</v>
      </c>
      <c r="P14" s="21">
        <v>1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1</v>
      </c>
      <c r="AB14" s="21">
        <v>1</v>
      </c>
      <c r="AC14" s="21">
        <v>1</v>
      </c>
      <c r="AD14" s="21">
        <v>1</v>
      </c>
      <c r="AE14" s="21">
        <v>1</v>
      </c>
      <c r="AF14" s="21">
        <v>1</v>
      </c>
      <c r="AG14" s="21">
        <v>1</v>
      </c>
      <c r="AH14" s="21">
        <v>0</v>
      </c>
      <c r="AI14" s="21">
        <v>0</v>
      </c>
      <c r="AJ14" s="21">
        <v>0</v>
      </c>
      <c r="AK14" s="40"/>
      <c r="AL14" s="59"/>
    </row>
    <row r="15" spans="4:38" ht="41.25" customHeight="1">
      <c r="D15" s="14" t="s">
        <v>2</v>
      </c>
      <c r="E15" s="39" t="s">
        <v>16</v>
      </c>
      <c r="F15" s="29"/>
      <c r="G15" s="21">
        <v>191</v>
      </c>
      <c r="H15" s="21">
        <v>146</v>
      </c>
      <c r="I15" s="21">
        <v>64</v>
      </c>
      <c r="J15" s="21">
        <v>136</v>
      </c>
      <c r="K15" s="21">
        <v>133</v>
      </c>
      <c r="L15" s="21">
        <v>120</v>
      </c>
      <c r="M15" s="21">
        <v>35</v>
      </c>
      <c r="N15" s="21">
        <v>188</v>
      </c>
      <c r="O15" s="21">
        <v>132</v>
      </c>
      <c r="P15" s="21">
        <v>123</v>
      </c>
      <c r="Q15" s="21">
        <v>117</v>
      </c>
      <c r="R15" s="21">
        <v>105</v>
      </c>
      <c r="S15" s="21">
        <v>72</v>
      </c>
      <c r="T15" s="21">
        <v>35</v>
      </c>
      <c r="U15" s="21">
        <v>137</v>
      </c>
      <c r="V15" s="21">
        <v>118</v>
      </c>
      <c r="W15" s="21">
        <v>129</v>
      </c>
      <c r="X15" s="21">
        <v>83</v>
      </c>
      <c r="Y15" s="21">
        <v>94</v>
      </c>
      <c r="Z15" s="21">
        <v>100</v>
      </c>
      <c r="AA15" s="21">
        <v>68</v>
      </c>
      <c r="AB15" s="77">
        <v>165</v>
      </c>
      <c r="AC15" s="21">
        <v>40</v>
      </c>
      <c r="AD15" s="21">
        <v>123</v>
      </c>
      <c r="AE15" s="21">
        <v>109</v>
      </c>
      <c r="AF15" s="21">
        <v>98</v>
      </c>
      <c r="AG15" s="21">
        <v>94</v>
      </c>
      <c r="AH15" s="21">
        <v>27</v>
      </c>
      <c r="AI15" s="21">
        <v>117</v>
      </c>
      <c r="AJ15" s="21">
        <v>102</v>
      </c>
      <c r="AK15" s="40"/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G15+SUM('R3-10（入力用）'!AF15:AK15)</f>
        <v>874</v>
      </c>
      <c r="H16" s="19">
        <f>SUM(G15:H15)+SUM('R3-10（入力用）'!AG15:AK15)</f>
        <v>878</v>
      </c>
      <c r="I16" s="19">
        <f>SUM(G15:I15)+SUM('R3-10（入力用）'!AH15:AK15)</f>
        <v>794</v>
      </c>
      <c r="J16" s="19">
        <f>SUM(G15:J15)+SUM('R3-10（入力用）'!AI15:AK15)</f>
        <v>810</v>
      </c>
      <c r="K16" s="19">
        <f>SUM(G15:K15)+SUM('R3-10（入力用）'!AJ15:AK15)</f>
        <v>809</v>
      </c>
      <c r="L16" s="19">
        <f>SUM(G15:L15)+'R3-10（入力用）'!AK15</f>
        <v>815</v>
      </c>
      <c r="M16" s="19">
        <f>SUM(G15:M15)</f>
        <v>825</v>
      </c>
      <c r="N16" s="19">
        <f t="shared" ref="N16:AJ16" si="0">SUM(H15:N15)</f>
        <v>822</v>
      </c>
      <c r="O16" s="19">
        <f t="shared" si="0"/>
        <v>808</v>
      </c>
      <c r="P16" s="19">
        <f t="shared" si="0"/>
        <v>867</v>
      </c>
      <c r="Q16" s="19">
        <f t="shared" si="0"/>
        <v>848</v>
      </c>
      <c r="R16" s="19">
        <f t="shared" si="0"/>
        <v>820</v>
      </c>
      <c r="S16" s="19">
        <f t="shared" si="0"/>
        <v>772</v>
      </c>
      <c r="T16" s="19">
        <f t="shared" si="0"/>
        <v>772</v>
      </c>
      <c r="U16" s="19">
        <f t="shared" si="0"/>
        <v>721</v>
      </c>
      <c r="V16" s="19">
        <f t="shared" si="0"/>
        <v>707</v>
      </c>
      <c r="W16" s="19">
        <f t="shared" si="0"/>
        <v>713</v>
      </c>
      <c r="X16" s="19">
        <f t="shared" si="0"/>
        <v>679</v>
      </c>
      <c r="Y16" s="19">
        <f t="shared" si="0"/>
        <v>668</v>
      </c>
      <c r="Z16" s="19">
        <f t="shared" si="0"/>
        <v>696</v>
      </c>
      <c r="AA16" s="19">
        <f t="shared" si="0"/>
        <v>729</v>
      </c>
      <c r="AB16" s="19">
        <f t="shared" si="0"/>
        <v>757</v>
      </c>
      <c r="AC16" s="19">
        <f t="shared" si="0"/>
        <v>679</v>
      </c>
      <c r="AD16" s="19">
        <f t="shared" si="0"/>
        <v>673</v>
      </c>
      <c r="AE16" s="19">
        <f t="shared" si="0"/>
        <v>699</v>
      </c>
      <c r="AF16" s="19">
        <f t="shared" si="0"/>
        <v>703</v>
      </c>
      <c r="AG16" s="19">
        <f t="shared" si="0"/>
        <v>697</v>
      </c>
      <c r="AH16" s="19">
        <f t="shared" si="0"/>
        <v>656</v>
      </c>
      <c r="AI16" s="19">
        <f t="shared" si="0"/>
        <v>608</v>
      </c>
      <c r="AJ16" s="19">
        <f t="shared" si="0"/>
        <v>670</v>
      </c>
      <c r="AK16" s="19"/>
    </row>
    <row r="17" spans="2:40" ht="41.25" customHeight="1">
      <c r="D17" s="14" t="s">
        <v>3</v>
      </c>
      <c r="E17" s="39" t="s">
        <v>16</v>
      </c>
      <c r="F17" s="29"/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1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40"/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G17+SUM('R3-10（入力用）'!AF17:AK17)</f>
        <v>0</v>
      </c>
      <c r="H18" s="19">
        <f>SUM(G17:H17)+SUM('R3-10（入力用）'!AG17:AK17)</f>
        <v>1</v>
      </c>
      <c r="I18" s="19">
        <f>SUM(G17:I17)+SUM('R3-10（入力用）'!AH17:AK17)</f>
        <v>1</v>
      </c>
      <c r="J18" s="19">
        <f>SUM(G17:J17)+SUM('R3-10（入力用）'!AI17:AK17)</f>
        <v>1</v>
      </c>
      <c r="K18" s="19">
        <f>SUM(G17:K17)+SUM('R3-10（入力用）'!AJ17:AK17)</f>
        <v>1</v>
      </c>
      <c r="L18" s="19">
        <f>SUM(G17:L17)+'R3-10（入力用）'!AK17</f>
        <v>1</v>
      </c>
      <c r="M18" s="19">
        <f>SUM(G17:M17)</f>
        <v>1</v>
      </c>
      <c r="N18" s="19">
        <f t="shared" ref="N18:AJ18" si="1">SUM(H17:N17)</f>
        <v>1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0</v>
      </c>
      <c r="V18" s="19">
        <f t="shared" si="1"/>
        <v>0</v>
      </c>
      <c r="W18" s="19">
        <f t="shared" si="1"/>
        <v>0</v>
      </c>
      <c r="X18" s="19">
        <f t="shared" si="1"/>
        <v>0</v>
      </c>
      <c r="Y18" s="19">
        <f t="shared" si="1"/>
        <v>0</v>
      </c>
      <c r="Z18" s="19">
        <f t="shared" si="1"/>
        <v>1</v>
      </c>
      <c r="AA18" s="19">
        <f t="shared" si="1"/>
        <v>1</v>
      </c>
      <c r="AB18" s="19">
        <f t="shared" si="1"/>
        <v>1</v>
      </c>
      <c r="AC18" s="19">
        <f t="shared" si="1"/>
        <v>1</v>
      </c>
      <c r="AD18" s="19">
        <f t="shared" si="1"/>
        <v>1</v>
      </c>
      <c r="AE18" s="19">
        <f t="shared" si="1"/>
        <v>1</v>
      </c>
      <c r="AF18" s="19">
        <f t="shared" si="1"/>
        <v>1</v>
      </c>
      <c r="AG18" s="19">
        <f t="shared" si="1"/>
        <v>0</v>
      </c>
      <c r="AH18" s="19">
        <f t="shared" si="1"/>
        <v>0</v>
      </c>
      <c r="AI18" s="19">
        <f t="shared" si="1"/>
        <v>0</v>
      </c>
      <c r="AJ18" s="19">
        <f t="shared" si="1"/>
        <v>0</v>
      </c>
      <c r="AK18" s="19"/>
    </row>
    <row r="19" spans="2:40" ht="41.25" customHeight="1">
      <c r="D19" s="15" t="s">
        <v>4</v>
      </c>
      <c r="E19" s="39" t="s">
        <v>16</v>
      </c>
      <c r="F19" s="29"/>
      <c r="G19" s="21">
        <v>0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1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G19+SUM('R3-10（入力用）'!AF19:AK19)</f>
        <v>4</v>
      </c>
      <c r="H20" s="20">
        <f>SUM(G19:H19)+SUM('R3-10（入力用）'!AG19:AK19)</f>
        <v>1</v>
      </c>
      <c r="I20" s="20">
        <f>SUM(G19:I19)+SUM('R3-10（入力用）'!AH19:AK19)</f>
        <v>1</v>
      </c>
      <c r="J20" s="20">
        <f>SUM(G19:J19)+SUM('R3-10（入力用）'!AI19:AK19)</f>
        <v>1</v>
      </c>
      <c r="K20" s="20">
        <f>SUM(G19:K19)+SUM('R3-10（入力用）'!AJ19:AK19)</f>
        <v>1</v>
      </c>
      <c r="L20" s="20">
        <f>SUM(G19:L19)+'R3-10（入力用）'!AK19</f>
        <v>1</v>
      </c>
      <c r="M20" s="20">
        <f>SUM(G19:M19)</f>
        <v>1</v>
      </c>
      <c r="N20" s="20">
        <f t="shared" ref="N20:AJ20" si="2">SUM(H19:N19)</f>
        <v>1</v>
      </c>
      <c r="O20" s="20">
        <f t="shared" si="2"/>
        <v>0</v>
      </c>
      <c r="P20" s="20">
        <f t="shared" si="2"/>
        <v>0</v>
      </c>
      <c r="Q20" s="20">
        <f t="shared" si="2"/>
        <v>0</v>
      </c>
      <c r="R20" s="20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0</v>
      </c>
      <c r="W20" s="20">
        <f t="shared" si="2"/>
        <v>0</v>
      </c>
      <c r="X20" s="20">
        <f t="shared" si="2"/>
        <v>0</v>
      </c>
      <c r="Y20" s="20">
        <f t="shared" si="2"/>
        <v>0</v>
      </c>
      <c r="Z20" s="20">
        <f t="shared" si="2"/>
        <v>0</v>
      </c>
      <c r="AA20" s="20">
        <f t="shared" si="2"/>
        <v>1</v>
      </c>
      <c r="AB20" s="20">
        <f t="shared" si="2"/>
        <v>1</v>
      </c>
      <c r="AC20" s="20">
        <f t="shared" si="2"/>
        <v>1</v>
      </c>
      <c r="AD20" s="20">
        <f t="shared" si="2"/>
        <v>1</v>
      </c>
      <c r="AE20" s="20">
        <f t="shared" si="2"/>
        <v>1</v>
      </c>
      <c r="AF20" s="20">
        <f t="shared" si="2"/>
        <v>1</v>
      </c>
      <c r="AG20" s="20">
        <f t="shared" si="2"/>
        <v>1</v>
      </c>
      <c r="AH20" s="20">
        <f t="shared" si="2"/>
        <v>0</v>
      </c>
      <c r="AI20" s="20">
        <f t="shared" si="2"/>
        <v>0</v>
      </c>
      <c r="AJ20" s="20">
        <f t="shared" si="2"/>
        <v>0</v>
      </c>
      <c r="AK20" s="20"/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4</v>
      </c>
      <c r="H21" s="20">
        <f t="shared" ref="H21:AJ21" si="3">H20</f>
        <v>1</v>
      </c>
      <c r="I21" s="20">
        <f t="shared" si="3"/>
        <v>1</v>
      </c>
      <c r="J21" s="20">
        <f t="shared" si="3"/>
        <v>1</v>
      </c>
      <c r="K21" s="20">
        <f t="shared" si="3"/>
        <v>1</v>
      </c>
      <c r="L21" s="20">
        <f t="shared" si="3"/>
        <v>1</v>
      </c>
      <c r="M21" s="20">
        <f t="shared" si="3"/>
        <v>1</v>
      </c>
      <c r="N21" s="20">
        <f t="shared" si="3"/>
        <v>1</v>
      </c>
      <c r="O21" s="20">
        <f t="shared" si="3"/>
        <v>0</v>
      </c>
      <c r="P21" s="20">
        <f t="shared" si="3"/>
        <v>0</v>
      </c>
      <c r="Q21" s="20">
        <f t="shared" si="3"/>
        <v>0</v>
      </c>
      <c r="R21" s="20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0</v>
      </c>
      <c r="W21" s="20">
        <f t="shared" si="3"/>
        <v>0</v>
      </c>
      <c r="X21" s="20">
        <f t="shared" si="3"/>
        <v>0</v>
      </c>
      <c r="Y21" s="20">
        <f t="shared" si="3"/>
        <v>0</v>
      </c>
      <c r="Z21" s="20">
        <f t="shared" si="3"/>
        <v>0</v>
      </c>
      <c r="AA21" s="20">
        <f t="shared" si="3"/>
        <v>1</v>
      </c>
      <c r="AB21" s="20">
        <f t="shared" si="3"/>
        <v>1</v>
      </c>
      <c r="AC21" s="20">
        <f t="shared" si="3"/>
        <v>1</v>
      </c>
      <c r="AD21" s="20">
        <f t="shared" si="3"/>
        <v>1</v>
      </c>
      <c r="AE21" s="20">
        <f t="shared" si="3"/>
        <v>1</v>
      </c>
      <c r="AF21" s="20">
        <f t="shared" si="3"/>
        <v>1</v>
      </c>
      <c r="AG21" s="20">
        <f t="shared" si="3"/>
        <v>1</v>
      </c>
      <c r="AH21" s="20">
        <f t="shared" si="3"/>
        <v>0</v>
      </c>
      <c r="AI21" s="20">
        <f t="shared" si="3"/>
        <v>0</v>
      </c>
      <c r="AJ21" s="20">
        <f t="shared" si="3"/>
        <v>0</v>
      </c>
      <c r="AK21" s="20"/>
    </row>
    <row r="22" spans="2:40" ht="41.25" customHeight="1">
      <c r="D22" s="14" t="s">
        <v>6</v>
      </c>
      <c r="E22" s="2"/>
      <c r="F22" s="1" t="s">
        <v>49</v>
      </c>
      <c r="G22" s="20">
        <f>'R3-10（入力用）'!AE20</f>
        <v>1</v>
      </c>
      <c r="H22" s="20">
        <f>'R3-10（入力用）'!AF20</f>
        <v>4</v>
      </c>
      <c r="I22" s="20">
        <f>'R3-10（入力用）'!AG20</f>
        <v>4</v>
      </c>
      <c r="J22" s="20">
        <f>'R3-10（入力用）'!AH20</f>
        <v>4</v>
      </c>
      <c r="K22" s="20">
        <f>'R3-10（入力用）'!AI20</f>
        <v>4</v>
      </c>
      <c r="L22" s="20">
        <f>'R3-10（入力用）'!AJ20</f>
        <v>4</v>
      </c>
      <c r="M22" s="20">
        <f>'R3-10（入力用）'!AK20</f>
        <v>4</v>
      </c>
      <c r="N22" s="20">
        <f>G21</f>
        <v>4</v>
      </c>
      <c r="O22" s="20">
        <f t="shared" ref="O22:AJ22" si="4">H21</f>
        <v>1</v>
      </c>
      <c r="P22" s="20">
        <f t="shared" si="4"/>
        <v>1</v>
      </c>
      <c r="Q22" s="20">
        <f t="shared" si="4"/>
        <v>1</v>
      </c>
      <c r="R22" s="20">
        <f t="shared" si="4"/>
        <v>1</v>
      </c>
      <c r="S22" s="20">
        <f t="shared" si="4"/>
        <v>1</v>
      </c>
      <c r="T22" s="20">
        <f t="shared" si="4"/>
        <v>1</v>
      </c>
      <c r="U22" s="20">
        <f t="shared" si="4"/>
        <v>1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0</v>
      </c>
      <c r="AD22" s="20">
        <f t="shared" si="4"/>
        <v>0</v>
      </c>
      <c r="AE22" s="20">
        <f t="shared" si="4"/>
        <v>0</v>
      </c>
      <c r="AF22" s="20">
        <f t="shared" si="4"/>
        <v>0</v>
      </c>
      <c r="AG22" s="20">
        <f t="shared" si="4"/>
        <v>0</v>
      </c>
      <c r="AH22" s="20">
        <f t="shared" si="4"/>
        <v>1</v>
      </c>
      <c r="AI22" s="20">
        <f t="shared" si="4"/>
        <v>1</v>
      </c>
      <c r="AJ22" s="20">
        <f t="shared" si="4"/>
        <v>1</v>
      </c>
      <c r="AK22" s="20"/>
    </row>
    <row r="23" spans="2:40" ht="41.25" customHeight="1">
      <c r="D23" s="14" t="s">
        <v>7</v>
      </c>
      <c r="E23" s="39" t="s">
        <v>16</v>
      </c>
      <c r="F23" s="29"/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78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1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G23+SUM('R3-10（入力用）'!AF23:AK23)</f>
        <v>2</v>
      </c>
      <c r="H24" s="21">
        <f>SUM(G23:H23)+SUM('R3-10（入力用）'!AG23:AK23)</f>
        <v>1</v>
      </c>
      <c r="I24" s="21">
        <f>SUM(G23:I23)+SUM('R3-10（入力用）'!AH23:AK23)</f>
        <v>1</v>
      </c>
      <c r="J24" s="21">
        <f>SUM(G23:J23)+SUM('R3-10（入力用）'!AI23:AK23)</f>
        <v>1</v>
      </c>
      <c r="K24" s="21">
        <f>SUM(G23:K23)+SUM('R3-10（入力用）'!AJ23:AK23)</f>
        <v>1</v>
      </c>
      <c r="L24" s="21">
        <f>SUM(G23:L23)+'R3-10（入力用）'!AK23</f>
        <v>1</v>
      </c>
      <c r="M24" s="21">
        <f>SUM(G23:M23)</f>
        <v>1</v>
      </c>
      <c r="N24" s="21">
        <f t="shared" ref="N24:AJ24" si="5">SUM(H23:N23)</f>
        <v>1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21">
        <f t="shared" si="5"/>
        <v>0</v>
      </c>
      <c r="Y24" s="21">
        <f t="shared" si="5"/>
        <v>0</v>
      </c>
      <c r="Z24" s="21">
        <f t="shared" si="5"/>
        <v>0</v>
      </c>
      <c r="AA24" s="21">
        <f t="shared" si="5"/>
        <v>1</v>
      </c>
      <c r="AB24" s="21">
        <f t="shared" si="5"/>
        <v>1</v>
      </c>
      <c r="AC24" s="21">
        <f t="shared" si="5"/>
        <v>1</v>
      </c>
      <c r="AD24" s="21">
        <f t="shared" si="5"/>
        <v>1</v>
      </c>
      <c r="AE24" s="21">
        <f t="shared" si="5"/>
        <v>1</v>
      </c>
      <c r="AF24" s="21">
        <f t="shared" si="5"/>
        <v>1</v>
      </c>
      <c r="AG24" s="21">
        <f t="shared" si="5"/>
        <v>1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/>
    </row>
    <row r="25" spans="2:40" ht="30" customHeight="1">
      <c r="L25" s="60"/>
      <c r="AE25" s="135" t="s">
        <v>173</v>
      </c>
    </row>
    <row r="26" spans="2:40" ht="30" customHeight="1">
      <c r="D26" s="3"/>
      <c r="E26" s="4"/>
      <c r="F26" s="5"/>
      <c r="G26" s="26">
        <f>G6</f>
        <v>44501</v>
      </c>
      <c r="H26" s="26">
        <f t="shared" ref="H26:AJ27" si="6">H6</f>
        <v>44502</v>
      </c>
      <c r="I26" s="26">
        <f t="shared" si="6"/>
        <v>44503</v>
      </c>
      <c r="J26" s="26">
        <f t="shared" si="6"/>
        <v>44504</v>
      </c>
      <c r="K26" s="26">
        <f t="shared" si="6"/>
        <v>44505</v>
      </c>
      <c r="L26" s="26">
        <f t="shared" si="6"/>
        <v>44506</v>
      </c>
      <c r="M26" s="26">
        <f t="shared" si="6"/>
        <v>44507</v>
      </c>
      <c r="N26" s="26">
        <f t="shared" si="6"/>
        <v>44508</v>
      </c>
      <c r="O26" s="26">
        <f t="shared" si="6"/>
        <v>44509</v>
      </c>
      <c r="P26" s="26">
        <f t="shared" si="6"/>
        <v>44510</v>
      </c>
      <c r="Q26" s="26">
        <f t="shared" si="6"/>
        <v>44511</v>
      </c>
      <c r="R26" s="26">
        <f t="shared" si="6"/>
        <v>44512</v>
      </c>
      <c r="S26" s="26">
        <f t="shared" si="6"/>
        <v>44513</v>
      </c>
      <c r="T26" s="26">
        <f t="shared" si="6"/>
        <v>44514</v>
      </c>
      <c r="U26" s="26">
        <f t="shared" si="6"/>
        <v>44515</v>
      </c>
      <c r="V26" s="26">
        <f t="shared" si="6"/>
        <v>44516</v>
      </c>
      <c r="W26" s="26">
        <f t="shared" si="6"/>
        <v>44517</v>
      </c>
      <c r="X26" s="26">
        <f t="shared" si="6"/>
        <v>44518</v>
      </c>
      <c r="Y26" s="26">
        <f t="shared" si="6"/>
        <v>44519</v>
      </c>
      <c r="Z26" s="26">
        <f t="shared" si="6"/>
        <v>44520</v>
      </c>
      <c r="AA26" s="26">
        <f t="shared" si="6"/>
        <v>44521</v>
      </c>
      <c r="AB26" s="26">
        <f t="shared" si="6"/>
        <v>44522</v>
      </c>
      <c r="AC26" s="26">
        <f t="shared" si="6"/>
        <v>44523</v>
      </c>
      <c r="AD26" s="26">
        <f t="shared" si="6"/>
        <v>44524</v>
      </c>
      <c r="AE26" s="26">
        <f t="shared" si="6"/>
        <v>44525</v>
      </c>
      <c r="AF26" s="26">
        <f t="shared" si="6"/>
        <v>44526</v>
      </c>
      <c r="AG26" s="26">
        <f t="shared" si="6"/>
        <v>44527</v>
      </c>
      <c r="AH26" s="26">
        <f t="shared" si="6"/>
        <v>44528</v>
      </c>
      <c r="AI26" s="26">
        <f t="shared" si="6"/>
        <v>44529</v>
      </c>
      <c r="AJ26" s="26">
        <f t="shared" si="6"/>
        <v>44530</v>
      </c>
      <c r="AK26" s="26"/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月</v>
      </c>
      <c r="H27" s="27" t="str">
        <f t="shared" si="6"/>
        <v>火</v>
      </c>
      <c r="I27" s="27" t="str">
        <f t="shared" si="6"/>
        <v>水</v>
      </c>
      <c r="J27" s="27" t="str">
        <f t="shared" si="6"/>
        <v>木</v>
      </c>
      <c r="K27" s="27" t="str">
        <f t="shared" si="6"/>
        <v>金</v>
      </c>
      <c r="L27" s="27" t="str">
        <f t="shared" si="6"/>
        <v>土</v>
      </c>
      <c r="M27" s="27" t="str">
        <f t="shared" si="6"/>
        <v>日</v>
      </c>
      <c r="N27" s="27" t="str">
        <f t="shared" si="6"/>
        <v>月</v>
      </c>
      <c r="O27" s="27" t="str">
        <f t="shared" si="6"/>
        <v>火</v>
      </c>
      <c r="P27" s="27" t="str">
        <f t="shared" si="6"/>
        <v>水</v>
      </c>
      <c r="Q27" s="27" t="str">
        <f t="shared" si="6"/>
        <v>木</v>
      </c>
      <c r="R27" s="27" t="str">
        <f t="shared" si="6"/>
        <v>金</v>
      </c>
      <c r="S27" s="27" t="str">
        <f t="shared" si="6"/>
        <v>土</v>
      </c>
      <c r="T27" s="27" t="str">
        <f t="shared" si="6"/>
        <v>日</v>
      </c>
      <c r="U27" s="27" t="str">
        <f t="shared" si="6"/>
        <v>月</v>
      </c>
      <c r="V27" s="27" t="str">
        <f t="shared" si="6"/>
        <v>火</v>
      </c>
      <c r="W27" s="27" t="str">
        <f t="shared" si="6"/>
        <v>水</v>
      </c>
      <c r="X27" s="27" t="str">
        <f t="shared" si="6"/>
        <v>木</v>
      </c>
      <c r="Y27" s="27" t="str">
        <f t="shared" si="6"/>
        <v>金</v>
      </c>
      <c r="Z27" s="27" t="str">
        <f t="shared" si="6"/>
        <v>土</v>
      </c>
      <c r="AA27" s="27" t="str">
        <f t="shared" si="6"/>
        <v>日</v>
      </c>
      <c r="AB27" s="27" t="str">
        <f t="shared" si="6"/>
        <v>月</v>
      </c>
      <c r="AC27" s="27" t="str">
        <f t="shared" si="6"/>
        <v>火</v>
      </c>
      <c r="AD27" s="27" t="str">
        <f t="shared" si="6"/>
        <v>水</v>
      </c>
      <c r="AE27" s="27" t="str">
        <f t="shared" si="6"/>
        <v>木</v>
      </c>
      <c r="AF27" s="27" t="str">
        <f t="shared" si="6"/>
        <v>金</v>
      </c>
      <c r="AG27" s="27" t="str">
        <f t="shared" si="6"/>
        <v>土</v>
      </c>
      <c r="AH27" s="27" t="str">
        <f t="shared" si="6"/>
        <v>日</v>
      </c>
      <c r="AI27" s="27" t="str">
        <f t="shared" si="6"/>
        <v>月</v>
      </c>
      <c r="AJ27" s="27" t="str">
        <f t="shared" si="6"/>
        <v>火</v>
      </c>
      <c r="AK27" s="27"/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0</v>
      </c>
      <c r="H28" s="22">
        <f t="shared" ref="H28:AJ28" si="7">IFERROR(H12/H8,0)</f>
        <v>2.0964360587002098E-3</v>
      </c>
      <c r="I28" s="22">
        <f t="shared" si="7"/>
        <v>2.0964360587002098E-3</v>
      </c>
      <c r="J28" s="22">
        <f t="shared" si="7"/>
        <v>2.0964360587002098E-3</v>
      </c>
      <c r="K28" s="22">
        <f t="shared" si="7"/>
        <v>2.0964360587002098E-3</v>
      </c>
      <c r="L28" s="22">
        <f t="shared" si="7"/>
        <v>2.0964360587002098E-3</v>
      </c>
      <c r="M28" s="22">
        <f t="shared" si="7"/>
        <v>2.0964360587002098E-3</v>
      </c>
      <c r="N28" s="22">
        <f t="shared" si="7"/>
        <v>2.0964360587002098E-3</v>
      </c>
      <c r="O28" s="22">
        <f t="shared" si="7"/>
        <v>2.0964360587002098E-3</v>
      </c>
      <c r="P28" s="22">
        <f t="shared" si="7"/>
        <v>2.0964360587002098E-3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0</v>
      </c>
      <c r="W28" s="22">
        <f t="shared" si="7"/>
        <v>0</v>
      </c>
      <c r="X28" s="22">
        <f t="shared" si="7"/>
        <v>0</v>
      </c>
      <c r="Y28" s="22">
        <f t="shared" si="7"/>
        <v>0</v>
      </c>
      <c r="Z28" s="22">
        <f t="shared" si="7"/>
        <v>0</v>
      </c>
      <c r="AA28" s="22">
        <f t="shared" si="7"/>
        <v>2.0964360587002098E-3</v>
      </c>
      <c r="AB28" s="22">
        <f t="shared" si="7"/>
        <v>2.0964360587002098E-3</v>
      </c>
      <c r="AC28" s="22">
        <f t="shared" si="7"/>
        <v>2.0964360587002098E-3</v>
      </c>
      <c r="AD28" s="22">
        <f t="shared" si="7"/>
        <v>2.0964360587002098E-3</v>
      </c>
      <c r="AE28" s="22">
        <f t="shared" si="7"/>
        <v>2.0964360587002098E-3</v>
      </c>
      <c r="AF28" s="22">
        <f t="shared" si="7"/>
        <v>2.0964360587002098E-3</v>
      </c>
      <c r="AG28" s="22">
        <f t="shared" si="7"/>
        <v>2.0964360587002098E-3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/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</v>
      </c>
      <c r="H29" s="22">
        <f t="shared" ref="H29:AJ29" si="8">IFERROR(H12/H9,0)</f>
        <v>2.0964360587002098E-3</v>
      </c>
      <c r="I29" s="22">
        <f t="shared" si="8"/>
        <v>2.0964360587002098E-3</v>
      </c>
      <c r="J29" s="22">
        <f t="shared" si="8"/>
        <v>2.0964360587002098E-3</v>
      </c>
      <c r="K29" s="22">
        <f t="shared" si="8"/>
        <v>2.0964360587002098E-3</v>
      </c>
      <c r="L29" s="22">
        <f t="shared" si="8"/>
        <v>2.0964360587002098E-3</v>
      </c>
      <c r="M29" s="22">
        <f t="shared" si="8"/>
        <v>2.0964360587002098E-3</v>
      </c>
      <c r="N29" s="22">
        <f t="shared" si="8"/>
        <v>2.0964360587002098E-3</v>
      </c>
      <c r="O29" s="22">
        <f t="shared" si="8"/>
        <v>2.0964360587002098E-3</v>
      </c>
      <c r="P29" s="22">
        <f t="shared" si="8"/>
        <v>2.0964360587002098E-3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2.0964360587002098E-3</v>
      </c>
      <c r="AB29" s="22">
        <f t="shared" si="8"/>
        <v>2.0964360587002098E-3</v>
      </c>
      <c r="AC29" s="22">
        <f t="shared" si="8"/>
        <v>2.0964360587002098E-3</v>
      </c>
      <c r="AD29" s="22">
        <f t="shared" si="8"/>
        <v>2.0964360587002098E-3</v>
      </c>
      <c r="AE29" s="22">
        <f t="shared" si="8"/>
        <v>2.0964360587002098E-3</v>
      </c>
      <c r="AF29" s="22">
        <f t="shared" si="8"/>
        <v>2.0964360587002098E-3</v>
      </c>
      <c r="AG29" s="22">
        <f t="shared" si="8"/>
        <v>2.0964360587002098E-3</v>
      </c>
      <c r="AH29" s="22">
        <f t="shared" si="8"/>
        <v>0</v>
      </c>
      <c r="AI29" s="22">
        <f t="shared" si="8"/>
        <v>0</v>
      </c>
      <c r="AJ29" s="22">
        <f t="shared" si="8"/>
        <v>0</v>
      </c>
      <c r="AK29" s="22"/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0</v>
      </c>
      <c r="H30" s="22">
        <f t="shared" ref="H30:AJ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/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0</v>
      </c>
      <c r="H31" s="22">
        <f t="shared" ref="H31:AJ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/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IFERROR(G14*100000/1601711,0)</f>
        <v>0</v>
      </c>
      <c r="H32" s="23">
        <f t="shared" ref="H32:AJ32" si="11">IFERROR(H14*100000/1601711,0)</f>
        <v>6.2433235458831213E-2</v>
      </c>
      <c r="I32" s="23">
        <f t="shared" si="11"/>
        <v>6.2433235458831213E-2</v>
      </c>
      <c r="J32" s="23">
        <f t="shared" si="11"/>
        <v>6.2433235458831213E-2</v>
      </c>
      <c r="K32" s="23">
        <f t="shared" si="11"/>
        <v>6.2433235458831213E-2</v>
      </c>
      <c r="L32" s="23">
        <f t="shared" si="11"/>
        <v>6.2433235458831213E-2</v>
      </c>
      <c r="M32" s="23">
        <f t="shared" si="11"/>
        <v>6.2433235458831213E-2</v>
      </c>
      <c r="N32" s="23">
        <f t="shared" si="11"/>
        <v>6.2433235458831213E-2</v>
      </c>
      <c r="O32" s="23">
        <f t="shared" si="11"/>
        <v>6.2433235458831213E-2</v>
      </c>
      <c r="P32" s="23">
        <f t="shared" si="11"/>
        <v>6.2433235458831213E-2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</v>
      </c>
      <c r="W32" s="23">
        <f t="shared" si="11"/>
        <v>0</v>
      </c>
      <c r="X32" s="23">
        <f t="shared" si="11"/>
        <v>0</v>
      </c>
      <c r="Y32" s="23">
        <f t="shared" si="11"/>
        <v>0</v>
      </c>
      <c r="Z32" s="23">
        <f t="shared" si="11"/>
        <v>0</v>
      </c>
      <c r="AA32" s="23">
        <f t="shared" si="11"/>
        <v>6.2433235458831213E-2</v>
      </c>
      <c r="AB32" s="23">
        <f t="shared" si="11"/>
        <v>6.2433235458831213E-2</v>
      </c>
      <c r="AC32" s="23">
        <f t="shared" si="11"/>
        <v>6.2433235458831213E-2</v>
      </c>
      <c r="AD32" s="23">
        <f t="shared" si="11"/>
        <v>6.2433235458831213E-2</v>
      </c>
      <c r="AE32" s="23">
        <f t="shared" si="11"/>
        <v>6.2433235458831213E-2</v>
      </c>
      <c r="AF32" s="23">
        <f t="shared" si="11"/>
        <v>6.2433235458831213E-2</v>
      </c>
      <c r="AG32" s="23">
        <f t="shared" si="11"/>
        <v>6.2433235458831213E-2</v>
      </c>
      <c r="AH32" s="23">
        <f t="shared" si="11"/>
        <v>0</v>
      </c>
      <c r="AI32" s="23">
        <f t="shared" si="11"/>
        <v>0</v>
      </c>
      <c r="AJ32" s="23">
        <f t="shared" si="11"/>
        <v>0</v>
      </c>
      <c r="AK32" s="23"/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0</v>
      </c>
      <c r="H33" s="22">
        <f t="shared" ref="H33:AJ33" si="12">IFERROR(H18/H16,0)</f>
        <v>1.1389521640091116E-3</v>
      </c>
      <c r="I33" s="22">
        <f t="shared" si="12"/>
        <v>1.2594458438287153E-3</v>
      </c>
      <c r="J33" s="22">
        <f t="shared" si="12"/>
        <v>1.2345679012345679E-3</v>
      </c>
      <c r="K33" s="22">
        <f t="shared" si="12"/>
        <v>1.2360939431396785E-3</v>
      </c>
      <c r="L33" s="22">
        <f t="shared" si="12"/>
        <v>1.2269938650306749E-3</v>
      </c>
      <c r="M33" s="22">
        <f t="shared" si="12"/>
        <v>1.2121212121212121E-3</v>
      </c>
      <c r="N33" s="22">
        <f t="shared" si="12"/>
        <v>1.2165450121654502E-3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0</v>
      </c>
      <c r="V33" s="22">
        <f t="shared" si="12"/>
        <v>0</v>
      </c>
      <c r="W33" s="22">
        <f t="shared" si="12"/>
        <v>0</v>
      </c>
      <c r="X33" s="22">
        <f t="shared" si="12"/>
        <v>0</v>
      </c>
      <c r="Y33" s="22">
        <f t="shared" si="12"/>
        <v>0</v>
      </c>
      <c r="Z33" s="22">
        <f t="shared" si="12"/>
        <v>1.4367816091954023E-3</v>
      </c>
      <c r="AA33" s="22">
        <f t="shared" si="12"/>
        <v>1.3717421124828531E-3</v>
      </c>
      <c r="AB33" s="22">
        <f t="shared" si="12"/>
        <v>1.321003963011889E-3</v>
      </c>
      <c r="AC33" s="22">
        <f t="shared" si="12"/>
        <v>1.4727540500736377E-3</v>
      </c>
      <c r="AD33" s="22">
        <f t="shared" si="12"/>
        <v>1.4858841010401188E-3</v>
      </c>
      <c r="AE33" s="22">
        <f t="shared" si="12"/>
        <v>1.4306151645207439E-3</v>
      </c>
      <c r="AF33" s="22">
        <f t="shared" si="12"/>
        <v>1.4224751066856331E-3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/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105">
        <f>IFERROR(G20*100000/1601711,0)</f>
        <v>0.24973294183532485</v>
      </c>
      <c r="H34" s="105">
        <f t="shared" ref="H34:AJ34" si="13">IFERROR(H20*100000/1601711,0)</f>
        <v>6.2433235458831213E-2</v>
      </c>
      <c r="I34" s="105">
        <f t="shared" si="13"/>
        <v>6.2433235458831213E-2</v>
      </c>
      <c r="J34" s="105">
        <f t="shared" si="13"/>
        <v>6.2433235458831213E-2</v>
      </c>
      <c r="K34" s="105">
        <f t="shared" si="13"/>
        <v>6.2433235458831213E-2</v>
      </c>
      <c r="L34" s="105">
        <f t="shared" si="13"/>
        <v>6.2433235458831213E-2</v>
      </c>
      <c r="M34" s="105">
        <f t="shared" si="13"/>
        <v>6.2433235458831213E-2</v>
      </c>
      <c r="N34" s="105">
        <f t="shared" si="13"/>
        <v>6.2433235458831213E-2</v>
      </c>
      <c r="O34" s="105">
        <f t="shared" si="13"/>
        <v>0</v>
      </c>
      <c r="P34" s="105">
        <f t="shared" si="13"/>
        <v>0</v>
      </c>
      <c r="Q34" s="105">
        <f t="shared" si="13"/>
        <v>0</v>
      </c>
      <c r="R34" s="105">
        <f t="shared" si="13"/>
        <v>0</v>
      </c>
      <c r="S34" s="105">
        <f t="shared" si="13"/>
        <v>0</v>
      </c>
      <c r="T34" s="105">
        <f t="shared" si="13"/>
        <v>0</v>
      </c>
      <c r="U34" s="105">
        <f t="shared" si="13"/>
        <v>0</v>
      </c>
      <c r="V34" s="105">
        <f t="shared" si="13"/>
        <v>0</v>
      </c>
      <c r="W34" s="105">
        <f t="shared" si="13"/>
        <v>0</v>
      </c>
      <c r="X34" s="105">
        <f t="shared" si="13"/>
        <v>0</v>
      </c>
      <c r="Y34" s="105">
        <f t="shared" si="13"/>
        <v>0</v>
      </c>
      <c r="Z34" s="105">
        <f t="shared" si="13"/>
        <v>0</v>
      </c>
      <c r="AA34" s="105">
        <f t="shared" si="13"/>
        <v>6.2433235458831213E-2</v>
      </c>
      <c r="AB34" s="105">
        <f t="shared" si="13"/>
        <v>6.2433235458831213E-2</v>
      </c>
      <c r="AC34" s="105">
        <f t="shared" si="13"/>
        <v>6.2433235458831213E-2</v>
      </c>
      <c r="AD34" s="105">
        <f t="shared" si="13"/>
        <v>6.2433235458831213E-2</v>
      </c>
      <c r="AE34" s="105">
        <f t="shared" si="13"/>
        <v>6.2433235458831213E-2</v>
      </c>
      <c r="AF34" s="105">
        <f t="shared" si="13"/>
        <v>6.2433235458831213E-2</v>
      </c>
      <c r="AG34" s="105">
        <f t="shared" si="13"/>
        <v>6.2433235458831213E-2</v>
      </c>
      <c r="AH34" s="105">
        <f t="shared" si="13"/>
        <v>0</v>
      </c>
      <c r="AI34" s="105">
        <f t="shared" si="13"/>
        <v>0</v>
      </c>
      <c r="AJ34" s="105">
        <f t="shared" si="13"/>
        <v>0</v>
      </c>
      <c r="AK34" s="105"/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3</v>
      </c>
      <c r="H35" s="24">
        <f t="shared" ref="H35:AJ35" si="14">H21-H22</f>
        <v>-3</v>
      </c>
      <c r="I35" s="24">
        <f t="shared" si="14"/>
        <v>-3</v>
      </c>
      <c r="J35" s="24">
        <f t="shared" si="14"/>
        <v>-3</v>
      </c>
      <c r="K35" s="24">
        <f t="shared" si="14"/>
        <v>-3</v>
      </c>
      <c r="L35" s="24">
        <f t="shared" si="14"/>
        <v>-3</v>
      </c>
      <c r="M35" s="24">
        <f t="shared" si="14"/>
        <v>-3</v>
      </c>
      <c r="N35" s="24">
        <f t="shared" si="14"/>
        <v>-3</v>
      </c>
      <c r="O35" s="24">
        <f t="shared" si="14"/>
        <v>-1</v>
      </c>
      <c r="P35" s="24">
        <f t="shared" si="14"/>
        <v>-1</v>
      </c>
      <c r="Q35" s="24">
        <f t="shared" si="14"/>
        <v>-1</v>
      </c>
      <c r="R35" s="24">
        <f t="shared" si="14"/>
        <v>-1</v>
      </c>
      <c r="S35" s="24">
        <f t="shared" si="14"/>
        <v>-1</v>
      </c>
      <c r="T35" s="24">
        <f t="shared" si="14"/>
        <v>-1</v>
      </c>
      <c r="U35" s="24">
        <f t="shared" si="14"/>
        <v>-1</v>
      </c>
      <c r="V35" s="24">
        <f t="shared" si="14"/>
        <v>0</v>
      </c>
      <c r="W35" s="24">
        <f t="shared" si="14"/>
        <v>0</v>
      </c>
      <c r="X35" s="24">
        <f t="shared" si="14"/>
        <v>0</v>
      </c>
      <c r="Y35" s="24">
        <f t="shared" si="14"/>
        <v>0</v>
      </c>
      <c r="Z35" s="24">
        <f t="shared" si="14"/>
        <v>0</v>
      </c>
      <c r="AA35" s="24">
        <f t="shared" si="14"/>
        <v>1</v>
      </c>
      <c r="AB35" s="24">
        <f t="shared" si="14"/>
        <v>1</v>
      </c>
      <c r="AC35" s="24">
        <f t="shared" si="14"/>
        <v>1</v>
      </c>
      <c r="AD35" s="24">
        <f t="shared" si="14"/>
        <v>1</v>
      </c>
      <c r="AE35" s="24">
        <f t="shared" si="14"/>
        <v>1</v>
      </c>
      <c r="AF35" s="24">
        <f t="shared" si="14"/>
        <v>1</v>
      </c>
      <c r="AG35" s="24">
        <f t="shared" si="14"/>
        <v>1</v>
      </c>
      <c r="AH35" s="24">
        <f t="shared" si="14"/>
        <v>-1</v>
      </c>
      <c r="AI35" s="24">
        <f t="shared" si="14"/>
        <v>-1</v>
      </c>
      <c r="AJ35" s="24">
        <f t="shared" si="14"/>
        <v>-1</v>
      </c>
      <c r="AK35" s="24"/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4</v>
      </c>
      <c r="H36" s="124">
        <f t="shared" ref="H36:AJ36" si="15">IFERROR(H21/H22,0)</f>
        <v>0.25</v>
      </c>
      <c r="I36" s="124">
        <f t="shared" si="15"/>
        <v>0.25</v>
      </c>
      <c r="J36" s="124">
        <f t="shared" si="15"/>
        <v>0.25</v>
      </c>
      <c r="K36" s="124">
        <f t="shared" si="15"/>
        <v>0.25</v>
      </c>
      <c r="L36" s="124">
        <f t="shared" si="15"/>
        <v>0.25</v>
      </c>
      <c r="M36" s="124">
        <f t="shared" si="15"/>
        <v>0.25</v>
      </c>
      <c r="N36" s="124">
        <f t="shared" si="15"/>
        <v>0.25</v>
      </c>
      <c r="O36" s="124">
        <f t="shared" si="15"/>
        <v>0</v>
      </c>
      <c r="P36" s="124">
        <f t="shared" si="15"/>
        <v>0</v>
      </c>
      <c r="Q36" s="124">
        <f t="shared" si="15"/>
        <v>0</v>
      </c>
      <c r="R36" s="124">
        <f t="shared" si="15"/>
        <v>0</v>
      </c>
      <c r="S36" s="124">
        <f t="shared" si="15"/>
        <v>0</v>
      </c>
      <c r="T36" s="124">
        <f t="shared" si="15"/>
        <v>0</v>
      </c>
      <c r="U36" s="124">
        <f t="shared" si="15"/>
        <v>0</v>
      </c>
      <c r="V36" s="124">
        <f t="shared" si="15"/>
        <v>0</v>
      </c>
      <c r="W36" s="124">
        <f t="shared" si="15"/>
        <v>0</v>
      </c>
      <c r="X36" s="124">
        <f t="shared" si="15"/>
        <v>0</v>
      </c>
      <c r="Y36" s="124">
        <f t="shared" si="15"/>
        <v>0</v>
      </c>
      <c r="Z36" s="124">
        <f t="shared" si="15"/>
        <v>0</v>
      </c>
      <c r="AA36" s="124">
        <f t="shared" si="15"/>
        <v>0</v>
      </c>
      <c r="AB36" s="124">
        <f t="shared" si="15"/>
        <v>0</v>
      </c>
      <c r="AC36" s="124">
        <f t="shared" si="15"/>
        <v>0</v>
      </c>
      <c r="AD36" s="124">
        <f t="shared" si="15"/>
        <v>0</v>
      </c>
      <c r="AE36" s="124">
        <f t="shared" si="15"/>
        <v>0</v>
      </c>
      <c r="AF36" s="124">
        <f t="shared" si="15"/>
        <v>0</v>
      </c>
      <c r="AG36" s="124">
        <f t="shared" si="15"/>
        <v>0</v>
      </c>
      <c r="AH36" s="124">
        <f t="shared" si="15"/>
        <v>0</v>
      </c>
      <c r="AI36" s="124">
        <f t="shared" si="15"/>
        <v>0</v>
      </c>
      <c r="AJ36" s="124">
        <f t="shared" si="15"/>
        <v>0</v>
      </c>
      <c r="AK36" s="124"/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0.5</v>
      </c>
      <c r="H37" s="22">
        <f t="shared" ref="H37:AJ37" si="16">IFERROR(H24/H20,0)</f>
        <v>1</v>
      </c>
      <c r="I37" s="22">
        <f t="shared" si="16"/>
        <v>1</v>
      </c>
      <c r="J37" s="22">
        <f t="shared" si="16"/>
        <v>1</v>
      </c>
      <c r="K37" s="22">
        <f t="shared" si="16"/>
        <v>1</v>
      </c>
      <c r="L37" s="22">
        <f t="shared" si="16"/>
        <v>1</v>
      </c>
      <c r="M37" s="22">
        <f t="shared" si="16"/>
        <v>1</v>
      </c>
      <c r="N37" s="22">
        <f t="shared" si="16"/>
        <v>1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0</v>
      </c>
      <c r="W37" s="22">
        <f t="shared" si="16"/>
        <v>0</v>
      </c>
      <c r="X37" s="22">
        <f t="shared" si="16"/>
        <v>0</v>
      </c>
      <c r="Y37" s="22">
        <f t="shared" si="16"/>
        <v>0</v>
      </c>
      <c r="Z37" s="22">
        <f t="shared" si="16"/>
        <v>0</v>
      </c>
      <c r="AA37" s="22">
        <f t="shared" si="16"/>
        <v>1</v>
      </c>
      <c r="AB37" s="22">
        <f t="shared" si="16"/>
        <v>1</v>
      </c>
      <c r="AC37" s="22">
        <f t="shared" si="16"/>
        <v>1</v>
      </c>
      <c r="AD37" s="22">
        <f t="shared" si="16"/>
        <v>1</v>
      </c>
      <c r="AE37" s="22">
        <f t="shared" si="16"/>
        <v>1</v>
      </c>
      <c r="AF37" s="22">
        <f t="shared" si="16"/>
        <v>1</v>
      </c>
      <c r="AG37" s="22">
        <f t="shared" si="16"/>
        <v>1</v>
      </c>
      <c r="AH37" s="22">
        <f t="shared" si="16"/>
        <v>0</v>
      </c>
      <c r="AI37" s="22">
        <f t="shared" si="16"/>
        <v>0</v>
      </c>
      <c r="AJ37" s="22">
        <f t="shared" si="16"/>
        <v>0</v>
      </c>
      <c r="AK37" s="22"/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103</v>
      </c>
      <c r="E38" s="2" t="s">
        <v>17</v>
      </c>
      <c r="F38" s="1"/>
      <c r="G38" s="110">
        <f>IFERROR(G24*100000/1601711,0)</f>
        <v>0.12486647091766243</v>
      </c>
      <c r="H38" s="110">
        <f t="shared" ref="H38:AJ38" si="17">IFERROR(H24*100000/1601711,0)</f>
        <v>6.2433235458831213E-2</v>
      </c>
      <c r="I38" s="110">
        <f t="shared" si="17"/>
        <v>6.2433235458831213E-2</v>
      </c>
      <c r="J38" s="110">
        <f t="shared" si="17"/>
        <v>6.2433235458831213E-2</v>
      </c>
      <c r="K38" s="110">
        <f t="shared" si="17"/>
        <v>6.2433235458831213E-2</v>
      </c>
      <c r="L38" s="110">
        <f t="shared" si="17"/>
        <v>6.2433235458831213E-2</v>
      </c>
      <c r="M38" s="110">
        <f t="shared" si="17"/>
        <v>6.2433235458831213E-2</v>
      </c>
      <c r="N38" s="110">
        <f t="shared" si="17"/>
        <v>6.2433235458831213E-2</v>
      </c>
      <c r="O38" s="110">
        <f t="shared" si="17"/>
        <v>0</v>
      </c>
      <c r="P38" s="110">
        <f t="shared" si="17"/>
        <v>0</v>
      </c>
      <c r="Q38" s="110">
        <f t="shared" si="17"/>
        <v>0</v>
      </c>
      <c r="R38" s="110">
        <f t="shared" si="17"/>
        <v>0</v>
      </c>
      <c r="S38" s="110">
        <f t="shared" si="17"/>
        <v>0</v>
      </c>
      <c r="T38" s="110">
        <f t="shared" si="17"/>
        <v>0</v>
      </c>
      <c r="U38" s="110">
        <f t="shared" si="17"/>
        <v>0</v>
      </c>
      <c r="V38" s="110">
        <f t="shared" si="17"/>
        <v>0</v>
      </c>
      <c r="W38" s="110">
        <f t="shared" si="17"/>
        <v>0</v>
      </c>
      <c r="X38" s="110">
        <f t="shared" si="17"/>
        <v>0</v>
      </c>
      <c r="Y38" s="110">
        <f t="shared" si="17"/>
        <v>0</v>
      </c>
      <c r="Z38" s="110">
        <f t="shared" si="17"/>
        <v>0</v>
      </c>
      <c r="AA38" s="110">
        <f t="shared" si="17"/>
        <v>6.2433235458831213E-2</v>
      </c>
      <c r="AB38" s="110">
        <f t="shared" si="17"/>
        <v>6.2433235458831213E-2</v>
      </c>
      <c r="AC38" s="110">
        <f t="shared" si="17"/>
        <v>6.2433235458831213E-2</v>
      </c>
      <c r="AD38" s="110">
        <f t="shared" si="17"/>
        <v>6.2433235458831213E-2</v>
      </c>
      <c r="AE38" s="110">
        <f t="shared" si="17"/>
        <v>6.2433235458831213E-2</v>
      </c>
      <c r="AF38" s="110">
        <f t="shared" si="17"/>
        <v>6.2433235458831213E-2</v>
      </c>
      <c r="AG38" s="110">
        <f t="shared" si="17"/>
        <v>6.2433235458831213E-2</v>
      </c>
      <c r="AH38" s="110">
        <f t="shared" si="17"/>
        <v>0</v>
      </c>
      <c r="AI38" s="110">
        <f t="shared" si="17"/>
        <v>0</v>
      </c>
      <c r="AJ38" s="110">
        <f t="shared" si="17"/>
        <v>0</v>
      </c>
      <c r="AK38" s="110"/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</v>
      </c>
      <c r="H39" s="22">
        <f>IFERROR(H12/H14,0)</f>
        <v>1</v>
      </c>
      <c r="I39" s="22">
        <f t="shared" ref="I39:AK39" si="18">IFERROR(I12/I14,0)</f>
        <v>1</v>
      </c>
      <c r="J39" s="22">
        <f t="shared" si="18"/>
        <v>1</v>
      </c>
      <c r="K39" s="22">
        <f t="shared" si="18"/>
        <v>1</v>
      </c>
      <c r="L39" s="22">
        <f t="shared" si="18"/>
        <v>1</v>
      </c>
      <c r="M39" s="22">
        <f t="shared" si="18"/>
        <v>1</v>
      </c>
      <c r="N39" s="22">
        <f t="shared" si="18"/>
        <v>1</v>
      </c>
      <c r="O39" s="22">
        <f t="shared" si="18"/>
        <v>1</v>
      </c>
      <c r="P39" s="22">
        <f t="shared" si="18"/>
        <v>1</v>
      </c>
      <c r="Q39" s="22">
        <f t="shared" si="18"/>
        <v>0</v>
      </c>
      <c r="R39" s="22">
        <f t="shared" si="18"/>
        <v>0</v>
      </c>
      <c r="S39" s="22">
        <f t="shared" si="18"/>
        <v>0</v>
      </c>
      <c r="T39" s="22">
        <f t="shared" si="18"/>
        <v>0</v>
      </c>
      <c r="U39" s="22">
        <f t="shared" si="18"/>
        <v>0</v>
      </c>
      <c r="V39" s="22">
        <f t="shared" si="18"/>
        <v>0</v>
      </c>
      <c r="W39" s="22">
        <f t="shared" si="18"/>
        <v>0</v>
      </c>
      <c r="X39" s="22">
        <f t="shared" si="18"/>
        <v>0</v>
      </c>
      <c r="Y39" s="22">
        <f t="shared" si="18"/>
        <v>0</v>
      </c>
      <c r="Z39" s="22">
        <f t="shared" si="18"/>
        <v>0</v>
      </c>
      <c r="AA39" s="22">
        <f t="shared" si="18"/>
        <v>1</v>
      </c>
      <c r="AB39" s="22">
        <f t="shared" si="18"/>
        <v>1</v>
      </c>
      <c r="AC39" s="22">
        <f t="shared" si="18"/>
        <v>1</v>
      </c>
      <c r="AD39" s="22">
        <f t="shared" si="18"/>
        <v>1</v>
      </c>
      <c r="AE39" s="22">
        <f t="shared" si="18"/>
        <v>1</v>
      </c>
      <c r="AF39" s="22">
        <f t="shared" si="18"/>
        <v>1</v>
      </c>
      <c r="AG39" s="22">
        <f t="shared" si="18"/>
        <v>1</v>
      </c>
      <c r="AH39" s="22">
        <f t="shared" si="18"/>
        <v>0</v>
      </c>
      <c r="AI39" s="22">
        <f t="shared" si="18"/>
        <v>0</v>
      </c>
      <c r="AJ39" s="22">
        <f t="shared" si="18"/>
        <v>0</v>
      </c>
      <c r="AK39" s="22">
        <f t="shared" si="18"/>
        <v>0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増加</v>
      </c>
      <c r="H40" s="102" t="str">
        <f t="shared" si="19"/>
        <v>減少</v>
      </c>
      <c r="I40" s="102" t="str">
        <f t="shared" si="19"/>
        <v>減少</v>
      </c>
      <c r="J40" s="102" t="str">
        <f t="shared" si="19"/>
        <v>減少</v>
      </c>
      <c r="K40" s="102" t="str">
        <f t="shared" si="19"/>
        <v>減少</v>
      </c>
      <c r="L40" s="102" t="str">
        <f t="shared" si="19"/>
        <v>減少</v>
      </c>
      <c r="M40" s="102" t="str">
        <f t="shared" si="19"/>
        <v>減少</v>
      </c>
      <c r="N40" s="102" t="str">
        <f t="shared" si="19"/>
        <v>減少</v>
      </c>
      <c r="O40" s="102" t="str">
        <f t="shared" si="19"/>
        <v>減少</v>
      </c>
      <c r="P40" s="102" t="str">
        <f t="shared" si="19"/>
        <v>減少</v>
      </c>
      <c r="Q40" s="102" t="str">
        <f t="shared" si="19"/>
        <v>減少</v>
      </c>
      <c r="R40" s="102" t="str">
        <f t="shared" si="19"/>
        <v>減少</v>
      </c>
      <c r="S40" s="102" t="str">
        <f t="shared" si="19"/>
        <v>減少</v>
      </c>
      <c r="T40" s="102" t="str">
        <f t="shared" si="19"/>
        <v>減少</v>
      </c>
      <c r="U40" s="102" t="str">
        <f t="shared" si="19"/>
        <v>減少</v>
      </c>
      <c r="V40" s="102" t="str">
        <f t="shared" si="19"/>
        <v>同数</v>
      </c>
      <c r="W40" s="102" t="str">
        <f t="shared" si="19"/>
        <v>同数</v>
      </c>
      <c r="X40" s="102" t="str">
        <f t="shared" si="19"/>
        <v>同数</v>
      </c>
      <c r="Y40" s="102" t="str">
        <f t="shared" si="19"/>
        <v>同数</v>
      </c>
      <c r="Z40" s="102" t="str">
        <f t="shared" si="19"/>
        <v>同数</v>
      </c>
      <c r="AA40" s="102" t="str">
        <f t="shared" si="19"/>
        <v>増加</v>
      </c>
      <c r="AB40" s="102" t="str">
        <f t="shared" si="19"/>
        <v>増加</v>
      </c>
      <c r="AC40" s="102" t="str">
        <f t="shared" si="19"/>
        <v>増加</v>
      </c>
      <c r="AD40" s="102" t="str">
        <f t="shared" si="19"/>
        <v>増加</v>
      </c>
      <c r="AE40" s="102" t="str">
        <f t="shared" si="19"/>
        <v>増加</v>
      </c>
      <c r="AF40" s="102" t="str">
        <f t="shared" si="19"/>
        <v>増加</v>
      </c>
      <c r="AG40" s="102" t="str">
        <f t="shared" si="19"/>
        <v>増加</v>
      </c>
      <c r="AH40" s="102" t="str">
        <f t="shared" si="19"/>
        <v>減少</v>
      </c>
      <c r="AI40" s="102" t="str">
        <f t="shared" si="19"/>
        <v>減少</v>
      </c>
      <c r="AJ40" s="102" t="str">
        <f t="shared" si="19"/>
        <v>減少</v>
      </c>
      <c r="AK40" s="102" t="str">
        <f t="shared" si="19"/>
        <v>同数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613" priority="14" operator="greaterThanOrEqual">
      <formula>7.5</formula>
    </cfRule>
  </conditionalFormatting>
  <conditionalFormatting sqref="G39:AK39">
    <cfRule type="cellIs" dxfId="612" priority="15" operator="greaterThanOrEqual">
      <formula>12.5</formula>
    </cfRule>
  </conditionalFormatting>
  <conditionalFormatting sqref="G37:AK37">
    <cfRule type="cellIs" dxfId="611" priority="13" operator="greaterThanOrEqual">
      <formula>0.5</formula>
    </cfRule>
  </conditionalFormatting>
  <conditionalFormatting sqref="G34:AK34">
    <cfRule type="cellIs" dxfId="610" priority="11" operator="greaterThanOrEqual">
      <formula>25</formula>
    </cfRule>
    <cfRule type="cellIs" dxfId="609" priority="12" operator="greaterThanOrEqual">
      <formula>15</formula>
    </cfRule>
  </conditionalFormatting>
  <conditionalFormatting sqref="G33:AK33">
    <cfRule type="cellIs" dxfId="608" priority="1" operator="greaterThanOrEqual">
      <formula>0.1</formula>
    </cfRule>
    <cfRule type="cellIs" dxfId="607" priority="10" operator="greaterThanOrEqual">
      <formula>0.05</formula>
    </cfRule>
  </conditionalFormatting>
  <conditionalFormatting sqref="G32:AK32">
    <cfRule type="cellIs" dxfId="606" priority="8" operator="greaterThanOrEqual">
      <formula>30</formula>
    </cfRule>
    <cfRule type="cellIs" dxfId="605" priority="9" operator="greaterThanOrEqual">
      <formula>20</formula>
    </cfRule>
  </conditionalFormatting>
  <conditionalFormatting sqref="G30:AK30">
    <cfRule type="cellIs" dxfId="604" priority="6" operator="greaterThanOrEqual">
      <formula>0.5</formula>
    </cfRule>
    <cfRule type="cellIs" dxfId="603" priority="7" operator="greaterThanOrEqual">
      <formula>0.2</formula>
    </cfRule>
  </conditionalFormatting>
  <conditionalFormatting sqref="G28:AK28">
    <cfRule type="cellIs" dxfId="602" priority="4" operator="greaterThanOrEqual">
      <formula>0.5</formula>
    </cfRule>
    <cfRule type="cellIs" dxfId="601" priority="5" operator="greaterThanOrEqual">
      <formula>0.2</formula>
    </cfRule>
  </conditionalFormatting>
  <conditionalFormatting sqref="G38:AK38">
    <cfRule type="cellIs" dxfId="600" priority="2" operator="greaterThanOrEqual">
      <formula>7.5</formula>
    </cfRule>
  </conditionalFormatting>
  <conditionalFormatting sqref="G38:AK38">
    <cfRule type="cellIs" dxfId="599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B4:AN40"/>
  <sheetViews>
    <sheetView view="pageBreakPreview" topLeftCell="B4" zoomScale="80" zoomScaleNormal="100" zoomScaleSheetLayoutView="80" workbookViewId="0">
      <pane xSplit="5" ySplit="4" topLeftCell="G35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119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44531</v>
      </c>
      <c r="H6" s="26">
        <v>44532</v>
      </c>
      <c r="I6" s="26">
        <v>44533</v>
      </c>
      <c r="J6" s="26">
        <v>44534</v>
      </c>
      <c r="K6" s="26">
        <v>44535</v>
      </c>
      <c r="L6" s="26">
        <v>44536</v>
      </c>
      <c r="M6" s="26">
        <v>44537</v>
      </c>
      <c r="N6" s="26">
        <v>44538</v>
      </c>
      <c r="O6" s="26">
        <v>44539</v>
      </c>
      <c r="P6" s="26">
        <v>44540</v>
      </c>
      <c r="Q6" s="26">
        <v>44541</v>
      </c>
      <c r="R6" s="26">
        <v>44542</v>
      </c>
      <c r="S6" s="26">
        <v>44543</v>
      </c>
      <c r="T6" s="26">
        <v>44544</v>
      </c>
      <c r="U6" s="26">
        <v>44545</v>
      </c>
      <c r="V6" s="26">
        <v>44546</v>
      </c>
      <c r="W6" s="26">
        <v>44547</v>
      </c>
      <c r="X6" s="26">
        <v>44548</v>
      </c>
      <c r="Y6" s="26">
        <v>44549</v>
      </c>
      <c r="Z6" s="26">
        <v>44550</v>
      </c>
      <c r="AA6" s="26">
        <v>44551</v>
      </c>
      <c r="AB6" s="26">
        <v>44552</v>
      </c>
      <c r="AC6" s="26">
        <v>44553</v>
      </c>
      <c r="AD6" s="26">
        <v>44554</v>
      </c>
      <c r="AE6" s="26">
        <v>44555</v>
      </c>
      <c r="AF6" s="26">
        <v>44556</v>
      </c>
      <c r="AG6" s="26">
        <v>44557</v>
      </c>
      <c r="AH6" s="26">
        <v>44558</v>
      </c>
      <c r="AI6" s="26">
        <v>44559</v>
      </c>
      <c r="AJ6" s="26">
        <v>44560</v>
      </c>
      <c r="AK6" s="26">
        <v>44561</v>
      </c>
    </row>
    <row r="7" spans="4:38" ht="30" customHeight="1">
      <c r="D7" s="6"/>
      <c r="E7" s="7"/>
      <c r="F7" s="8"/>
      <c r="G7" s="27" t="s">
        <v>116</v>
      </c>
      <c r="H7" s="27" t="s">
        <v>31</v>
      </c>
      <c r="I7" s="27" t="s">
        <v>32</v>
      </c>
      <c r="J7" s="27" t="s">
        <v>25</v>
      </c>
      <c r="K7" s="27" t="s">
        <v>27</v>
      </c>
      <c r="L7" s="27" t="s">
        <v>28</v>
      </c>
      <c r="M7" s="27" t="s">
        <v>29</v>
      </c>
      <c r="N7" s="27" t="s">
        <v>30</v>
      </c>
      <c r="O7" s="27" t="s">
        <v>31</v>
      </c>
      <c r="P7" s="27" t="s">
        <v>32</v>
      </c>
      <c r="Q7" s="27" t="s">
        <v>25</v>
      </c>
      <c r="R7" s="27" t="s">
        <v>27</v>
      </c>
      <c r="S7" s="27" t="s">
        <v>28</v>
      </c>
      <c r="T7" s="27" t="s">
        <v>29</v>
      </c>
      <c r="U7" s="27" t="s">
        <v>30</v>
      </c>
      <c r="V7" s="27" t="s">
        <v>31</v>
      </c>
      <c r="W7" s="27" t="s">
        <v>32</v>
      </c>
      <c r="X7" s="27" t="s">
        <v>25</v>
      </c>
      <c r="Y7" s="27" t="s">
        <v>27</v>
      </c>
      <c r="Z7" s="27" t="s">
        <v>28</v>
      </c>
      <c r="AA7" s="27" t="s">
        <v>29</v>
      </c>
      <c r="AB7" s="27" t="s">
        <v>30</v>
      </c>
      <c r="AC7" s="27" t="s">
        <v>31</v>
      </c>
      <c r="AD7" s="27" t="s">
        <v>32</v>
      </c>
      <c r="AE7" s="27" t="s">
        <v>25</v>
      </c>
      <c r="AF7" s="27" t="s">
        <v>27</v>
      </c>
      <c r="AG7" s="27" t="s">
        <v>28</v>
      </c>
      <c r="AH7" s="27" t="s">
        <v>29</v>
      </c>
      <c r="AI7" s="27" t="s">
        <v>30</v>
      </c>
      <c r="AJ7" s="27" t="s">
        <v>31</v>
      </c>
      <c r="AK7" s="27" t="s">
        <v>32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549</v>
      </c>
      <c r="H8" s="19">
        <v>549</v>
      </c>
      <c r="I8" s="19">
        <v>549</v>
      </c>
      <c r="J8" s="19">
        <v>549</v>
      </c>
      <c r="K8" s="19">
        <v>549</v>
      </c>
      <c r="L8" s="19">
        <v>549</v>
      </c>
      <c r="M8" s="19">
        <v>549</v>
      </c>
      <c r="N8" s="19">
        <v>549</v>
      </c>
      <c r="O8" s="19">
        <v>549</v>
      </c>
      <c r="P8" s="19">
        <v>549</v>
      </c>
      <c r="Q8" s="19">
        <v>549</v>
      </c>
      <c r="R8" s="19">
        <v>549</v>
      </c>
      <c r="S8" s="19">
        <v>549</v>
      </c>
      <c r="T8" s="19">
        <v>549</v>
      </c>
      <c r="U8" s="19">
        <v>549</v>
      </c>
      <c r="V8" s="19">
        <v>549</v>
      </c>
      <c r="W8" s="19">
        <v>549</v>
      </c>
      <c r="X8" s="19">
        <v>549</v>
      </c>
      <c r="Y8" s="19">
        <v>549</v>
      </c>
      <c r="Z8" s="19">
        <v>549</v>
      </c>
      <c r="AA8" s="19">
        <v>549</v>
      </c>
      <c r="AB8" s="19">
        <v>549</v>
      </c>
      <c r="AC8" s="19">
        <v>549</v>
      </c>
      <c r="AD8" s="19">
        <v>549</v>
      </c>
      <c r="AE8" s="19">
        <v>549</v>
      </c>
      <c r="AF8" s="19">
        <v>549</v>
      </c>
      <c r="AG8" s="19">
        <v>549</v>
      </c>
      <c r="AH8" s="19">
        <v>549</v>
      </c>
      <c r="AI8" s="19">
        <v>549</v>
      </c>
      <c r="AJ8" s="19">
        <v>549</v>
      </c>
      <c r="AK8" s="19">
        <v>549</v>
      </c>
    </row>
    <row r="9" spans="4:38" ht="41.25" customHeight="1">
      <c r="D9" s="28" t="s">
        <v>44</v>
      </c>
      <c r="E9" s="2" t="s">
        <v>15</v>
      </c>
      <c r="F9" s="1" t="s">
        <v>8</v>
      </c>
      <c r="G9" s="19">
        <v>549</v>
      </c>
      <c r="H9" s="21">
        <v>549</v>
      </c>
      <c r="I9" s="21">
        <v>549</v>
      </c>
      <c r="J9" s="21">
        <v>549</v>
      </c>
      <c r="K9" s="21">
        <v>549</v>
      </c>
      <c r="L9" s="21">
        <v>549</v>
      </c>
      <c r="M9" s="21">
        <v>549</v>
      </c>
      <c r="N9" s="21">
        <v>549</v>
      </c>
      <c r="O9" s="21">
        <v>549</v>
      </c>
      <c r="P9" s="21">
        <v>549</v>
      </c>
      <c r="Q9" s="21">
        <v>549</v>
      </c>
      <c r="R9" s="21">
        <v>549</v>
      </c>
      <c r="S9" s="21">
        <v>549</v>
      </c>
      <c r="T9" s="21">
        <v>549</v>
      </c>
      <c r="U9" s="21">
        <v>549</v>
      </c>
      <c r="V9" s="21">
        <v>549</v>
      </c>
      <c r="W9" s="21">
        <v>549</v>
      </c>
      <c r="X9" s="21">
        <v>549</v>
      </c>
      <c r="Y9" s="21">
        <v>549</v>
      </c>
      <c r="Z9" s="21">
        <v>549</v>
      </c>
      <c r="AA9" s="21">
        <v>549</v>
      </c>
      <c r="AB9" s="21">
        <v>549</v>
      </c>
      <c r="AC9" s="21">
        <v>549</v>
      </c>
      <c r="AD9" s="21">
        <v>549</v>
      </c>
      <c r="AE9" s="21">
        <v>549</v>
      </c>
      <c r="AF9" s="21">
        <v>549</v>
      </c>
      <c r="AG9" s="21">
        <v>549</v>
      </c>
      <c r="AH9" s="21">
        <v>549</v>
      </c>
      <c r="AI9" s="21">
        <v>549</v>
      </c>
      <c r="AJ9" s="21">
        <v>549</v>
      </c>
      <c r="AK9" s="21">
        <v>549</v>
      </c>
    </row>
    <row r="10" spans="4:38" ht="41.25" customHeight="1">
      <c r="D10" s="14" t="s">
        <v>45</v>
      </c>
      <c r="E10" s="2"/>
      <c r="F10" s="1" t="s">
        <v>47</v>
      </c>
      <c r="G10" s="19">
        <v>33</v>
      </c>
      <c r="H10" s="19">
        <v>33</v>
      </c>
      <c r="I10" s="19">
        <v>33</v>
      </c>
      <c r="J10" s="19">
        <v>33</v>
      </c>
      <c r="K10" s="19">
        <v>33</v>
      </c>
      <c r="L10" s="19">
        <v>33</v>
      </c>
      <c r="M10" s="19">
        <v>33</v>
      </c>
      <c r="N10" s="19">
        <v>33</v>
      </c>
      <c r="O10" s="19">
        <v>33</v>
      </c>
      <c r="P10" s="21">
        <v>33</v>
      </c>
      <c r="Q10" s="21">
        <v>33</v>
      </c>
      <c r="R10" s="21">
        <v>33</v>
      </c>
      <c r="S10" s="19">
        <v>33</v>
      </c>
      <c r="T10" s="19">
        <v>33</v>
      </c>
      <c r="U10" s="19">
        <v>33</v>
      </c>
      <c r="V10" s="19">
        <v>33</v>
      </c>
      <c r="W10" s="19">
        <v>33</v>
      </c>
      <c r="X10" s="19">
        <v>33</v>
      </c>
      <c r="Y10" s="19">
        <v>33</v>
      </c>
      <c r="Z10" s="19">
        <v>33</v>
      </c>
      <c r="AA10" s="19">
        <v>33</v>
      </c>
      <c r="AB10" s="19">
        <v>33</v>
      </c>
      <c r="AC10" s="19">
        <v>33</v>
      </c>
      <c r="AD10" s="19">
        <v>33</v>
      </c>
      <c r="AE10" s="19">
        <v>33</v>
      </c>
      <c r="AF10" s="19">
        <v>33</v>
      </c>
      <c r="AG10" s="19">
        <v>33</v>
      </c>
      <c r="AH10" s="21">
        <v>33</v>
      </c>
      <c r="AI10" s="21">
        <v>33</v>
      </c>
      <c r="AJ10" s="21">
        <v>33</v>
      </c>
      <c r="AK10" s="21">
        <v>33</v>
      </c>
    </row>
    <row r="11" spans="4:38" ht="41.25" customHeight="1">
      <c r="D11" s="14" t="s">
        <v>46</v>
      </c>
      <c r="E11" s="2"/>
      <c r="F11" s="1" t="s">
        <v>48</v>
      </c>
      <c r="G11" s="19">
        <v>33</v>
      </c>
      <c r="H11" s="21">
        <v>33</v>
      </c>
      <c r="I11" s="21">
        <v>33</v>
      </c>
      <c r="J11" s="21">
        <v>33</v>
      </c>
      <c r="K11" s="21">
        <v>33</v>
      </c>
      <c r="L11" s="21">
        <v>33</v>
      </c>
      <c r="M11" s="21">
        <v>33</v>
      </c>
      <c r="N11" s="21">
        <v>33</v>
      </c>
      <c r="O11" s="21">
        <v>33</v>
      </c>
      <c r="P11" s="21">
        <v>33</v>
      </c>
      <c r="Q11" s="21">
        <v>33</v>
      </c>
      <c r="R11" s="21">
        <v>33</v>
      </c>
      <c r="S11" s="21">
        <v>33</v>
      </c>
      <c r="T11" s="21">
        <v>33</v>
      </c>
      <c r="U11" s="21">
        <v>33</v>
      </c>
      <c r="V11" s="21">
        <v>33</v>
      </c>
      <c r="W11" s="21">
        <v>33</v>
      </c>
      <c r="X11" s="21">
        <v>33</v>
      </c>
      <c r="Y11" s="21">
        <v>33</v>
      </c>
      <c r="Z11" s="21">
        <v>33</v>
      </c>
      <c r="AA11" s="21">
        <v>33</v>
      </c>
      <c r="AB11" s="21">
        <v>33</v>
      </c>
      <c r="AC11" s="21">
        <v>33</v>
      </c>
      <c r="AD11" s="21">
        <v>33</v>
      </c>
      <c r="AE11" s="21">
        <v>33</v>
      </c>
      <c r="AF11" s="21">
        <v>33</v>
      </c>
      <c r="AG11" s="21">
        <v>33</v>
      </c>
      <c r="AH11" s="21">
        <v>33</v>
      </c>
      <c r="AI11" s="21">
        <v>33</v>
      </c>
      <c r="AJ11" s="21">
        <v>33</v>
      </c>
      <c r="AK11" s="21">
        <v>33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19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2</v>
      </c>
      <c r="W12" s="21">
        <v>3</v>
      </c>
      <c r="X12" s="21">
        <v>3</v>
      </c>
      <c r="Y12" s="21">
        <v>8</v>
      </c>
      <c r="Z12" s="21">
        <v>7</v>
      </c>
      <c r="AA12" s="21">
        <v>5</v>
      </c>
      <c r="AB12" s="21">
        <v>5</v>
      </c>
      <c r="AC12" s="21">
        <v>6</v>
      </c>
      <c r="AD12" s="21">
        <v>5</v>
      </c>
      <c r="AE12" s="21">
        <v>7</v>
      </c>
      <c r="AF12" s="21">
        <v>7</v>
      </c>
      <c r="AG12" s="21">
        <v>7</v>
      </c>
      <c r="AH12" s="21">
        <v>7</v>
      </c>
      <c r="AI12" s="21">
        <v>7</v>
      </c>
      <c r="AJ12" s="21">
        <v>7</v>
      </c>
      <c r="AK12" s="21">
        <v>7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19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19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2</v>
      </c>
      <c r="W14" s="21">
        <v>3</v>
      </c>
      <c r="X14" s="21">
        <v>3</v>
      </c>
      <c r="Y14" s="21">
        <v>9</v>
      </c>
      <c r="Z14" s="21">
        <v>9</v>
      </c>
      <c r="AA14" s="21">
        <v>12</v>
      </c>
      <c r="AB14" s="21">
        <v>12</v>
      </c>
      <c r="AC14" s="21">
        <v>13</v>
      </c>
      <c r="AD14" s="21">
        <v>12</v>
      </c>
      <c r="AE14" s="21">
        <v>13</v>
      </c>
      <c r="AF14" s="21">
        <v>13</v>
      </c>
      <c r="AG14" s="21">
        <v>13</v>
      </c>
      <c r="AH14" s="21">
        <v>10</v>
      </c>
      <c r="AI14" s="21">
        <v>11</v>
      </c>
      <c r="AJ14" s="21">
        <v>7</v>
      </c>
      <c r="AK14" s="21">
        <v>7</v>
      </c>
      <c r="AL14" s="59"/>
    </row>
    <row r="15" spans="4:38" ht="41.25" customHeight="1">
      <c r="D15" s="14" t="s">
        <v>2</v>
      </c>
      <c r="E15" s="39" t="s">
        <v>16</v>
      </c>
      <c r="F15" s="29"/>
      <c r="G15" s="19">
        <v>94</v>
      </c>
      <c r="H15" s="21">
        <v>82</v>
      </c>
      <c r="I15" s="21">
        <v>121</v>
      </c>
      <c r="J15" s="21">
        <v>78</v>
      </c>
      <c r="K15" s="21">
        <v>22</v>
      </c>
      <c r="L15" s="21">
        <v>124</v>
      </c>
      <c r="M15" s="21">
        <v>95</v>
      </c>
      <c r="N15" s="21">
        <v>84</v>
      </c>
      <c r="O15" s="21">
        <v>107</v>
      </c>
      <c r="P15" s="21">
        <v>85</v>
      </c>
      <c r="Q15" s="21">
        <v>80</v>
      </c>
      <c r="R15" s="21">
        <v>26</v>
      </c>
      <c r="S15" s="21">
        <v>149</v>
      </c>
      <c r="T15" s="78">
        <v>108</v>
      </c>
      <c r="U15" s="21">
        <v>110</v>
      </c>
      <c r="V15" s="21">
        <v>88</v>
      </c>
      <c r="W15" s="21">
        <v>107</v>
      </c>
      <c r="X15" s="21">
        <v>92</v>
      </c>
      <c r="Y15" s="21">
        <v>20</v>
      </c>
      <c r="Z15" s="21">
        <v>94</v>
      </c>
      <c r="AA15" s="21">
        <v>102</v>
      </c>
      <c r="AB15" s="21">
        <v>105</v>
      </c>
      <c r="AC15" s="21">
        <v>88</v>
      </c>
      <c r="AD15" s="21">
        <v>88</v>
      </c>
      <c r="AE15" s="21">
        <v>92</v>
      </c>
      <c r="AF15" s="21">
        <v>37</v>
      </c>
      <c r="AG15" s="21">
        <v>144</v>
      </c>
      <c r="AH15" s="21">
        <v>132</v>
      </c>
      <c r="AI15" s="21">
        <v>156</v>
      </c>
      <c r="AJ15" s="21">
        <v>78</v>
      </c>
      <c r="AK15" s="21">
        <v>66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G15+SUM('R3-11（入力用）'!AE15:AJ15)</f>
        <v>641</v>
      </c>
      <c r="H16" s="19">
        <f>SUM(G15:H15)+SUM('R3-11（入力用）'!AF15:AJ15)</f>
        <v>614</v>
      </c>
      <c r="I16" s="19">
        <f>SUM(G15:I15)+SUM('R3-11（入力用）'!AG15:AJ15)</f>
        <v>637</v>
      </c>
      <c r="J16" s="19">
        <f>SUM(G15:J15)+SUM('R3-11（入力用）'!AH15:AJ15)</f>
        <v>621</v>
      </c>
      <c r="K16" s="19">
        <f>SUM(G15:K15)+SUM('R3-11（入力用）'!AI15:AJ15)</f>
        <v>616</v>
      </c>
      <c r="L16" s="19">
        <f>SUM(G15:L15)+'R3-11（入力用）'!AJ15</f>
        <v>623</v>
      </c>
      <c r="M16" s="19">
        <f>SUM(G15:M15)</f>
        <v>616</v>
      </c>
      <c r="N16" s="19">
        <f t="shared" ref="N16:AK16" si="0">SUM(H15:N15)</f>
        <v>606</v>
      </c>
      <c r="O16" s="19">
        <f t="shared" si="0"/>
        <v>631</v>
      </c>
      <c r="P16" s="21">
        <f t="shared" si="0"/>
        <v>595</v>
      </c>
      <c r="Q16" s="21">
        <f t="shared" si="0"/>
        <v>597</v>
      </c>
      <c r="R16" s="21">
        <f t="shared" si="0"/>
        <v>601</v>
      </c>
      <c r="S16" s="19">
        <f t="shared" si="0"/>
        <v>626</v>
      </c>
      <c r="T16" s="19">
        <f t="shared" si="0"/>
        <v>639</v>
      </c>
      <c r="U16" s="19">
        <f t="shared" si="0"/>
        <v>665</v>
      </c>
      <c r="V16" s="19">
        <f t="shared" si="0"/>
        <v>646</v>
      </c>
      <c r="W16" s="19">
        <f t="shared" si="0"/>
        <v>668</v>
      </c>
      <c r="X16" s="19">
        <f t="shared" si="0"/>
        <v>680</v>
      </c>
      <c r="Y16" s="19">
        <f t="shared" si="0"/>
        <v>674</v>
      </c>
      <c r="Z16" s="19">
        <f t="shared" si="0"/>
        <v>619</v>
      </c>
      <c r="AA16" s="19">
        <f t="shared" si="0"/>
        <v>613</v>
      </c>
      <c r="AB16" s="19">
        <f t="shared" si="0"/>
        <v>608</v>
      </c>
      <c r="AC16" s="19">
        <f t="shared" si="0"/>
        <v>608</v>
      </c>
      <c r="AD16" s="19">
        <f t="shared" si="0"/>
        <v>589</v>
      </c>
      <c r="AE16" s="19">
        <f t="shared" si="0"/>
        <v>589</v>
      </c>
      <c r="AF16" s="19">
        <f t="shared" si="0"/>
        <v>606</v>
      </c>
      <c r="AG16" s="19">
        <f t="shared" si="0"/>
        <v>656</v>
      </c>
      <c r="AH16" s="19">
        <f t="shared" si="0"/>
        <v>686</v>
      </c>
      <c r="AI16" s="19">
        <f t="shared" si="0"/>
        <v>737</v>
      </c>
      <c r="AJ16" s="19">
        <f t="shared" si="0"/>
        <v>727</v>
      </c>
      <c r="AK16" s="19">
        <f t="shared" si="0"/>
        <v>705</v>
      </c>
    </row>
    <row r="17" spans="2:40" ht="41.25" customHeight="1">
      <c r="D17" s="14" t="s">
        <v>3</v>
      </c>
      <c r="E17" s="39" t="s">
        <v>16</v>
      </c>
      <c r="F17" s="29"/>
      <c r="G17" s="19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2</v>
      </c>
      <c r="V17" s="21">
        <v>1</v>
      </c>
      <c r="W17" s="21">
        <v>0</v>
      </c>
      <c r="X17" s="21">
        <v>4</v>
      </c>
      <c r="Y17" s="21">
        <v>2</v>
      </c>
      <c r="Z17" s="21">
        <v>3</v>
      </c>
      <c r="AA17" s="21">
        <v>0</v>
      </c>
      <c r="AB17" s="21">
        <v>3</v>
      </c>
      <c r="AC17" s="21">
        <v>0</v>
      </c>
      <c r="AD17" s="21">
        <v>2</v>
      </c>
      <c r="AE17" s="21">
        <v>0</v>
      </c>
      <c r="AF17" s="21">
        <v>0</v>
      </c>
      <c r="AG17" s="21">
        <v>0</v>
      </c>
      <c r="AH17" s="21">
        <v>0</v>
      </c>
      <c r="AI17" s="21">
        <v>2</v>
      </c>
      <c r="AJ17" s="21">
        <v>0</v>
      </c>
      <c r="AK17" s="21">
        <v>0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G17+SUM('R3-11（入力用）'!AE17:AJ17)</f>
        <v>0</v>
      </c>
      <c r="H18" s="19">
        <f>SUM(G17:H17)+SUM('R3-11（入力用）'!AF17:AJ17)</f>
        <v>0</v>
      </c>
      <c r="I18" s="19">
        <f>SUM(G17:I17)+SUM('R3-11（入力用）'!AG17:AJ17)</f>
        <v>0</v>
      </c>
      <c r="J18" s="19">
        <f>SUM(G17:J17)+SUM('R3-11（入力用）'!AH17:AJ17)</f>
        <v>0</v>
      </c>
      <c r="K18" s="19">
        <f>SUM(G17:K17)+SUM('R3-11（入力用）'!AI17:AJ17)</f>
        <v>0</v>
      </c>
      <c r="L18" s="19">
        <f>SUM(G17:L17)+'R3-11（入力用）'!AJ17</f>
        <v>0</v>
      </c>
      <c r="M18" s="19">
        <f>SUM(G17:M17)</f>
        <v>0</v>
      </c>
      <c r="N18" s="19">
        <f t="shared" ref="N18:AK18" si="1">SUM(H17:N17)</f>
        <v>0</v>
      </c>
      <c r="O18" s="19">
        <f t="shared" si="1"/>
        <v>0</v>
      </c>
      <c r="P18" s="21">
        <f t="shared" si="1"/>
        <v>0</v>
      </c>
      <c r="Q18" s="21">
        <f t="shared" si="1"/>
        <v>0</v>
      </c>
      <c r="R18" s="21">
        <f t="shared" si="1"/>
        <v>0</v>
      </c>
      <c r="S18" s="19">
        <f t="shared" si="1"/>
        <v>0</v>
      </c>
      <c r="T18" s="19">
        <f t="shared" si="1"/>
        <v>0</v>
      </c>
      <c r="U18" s="19">
        <f t="shared" si="1"/>
        <v>2</v>
      </c>
      <c r="V18" s="19">
        <f t="shared" si="1"/>
        <v>3</v>
      </c>
      <c r="W18" s="19">
        <f t="shared" si="1"/>
        <v>3</v>
      </c>
      <c r="X18" s="19">
        <f t="shared" si="1"/>
        <v>7</v>
      </c>
      <c r="Y18" s="19">
        <f t="shared" si="1"/>
        <v>9</v>
      </c>
      <c r="Z18" s="19">
        <f t="shared" si="1"/>
        <v>12</v>
      </c>
      <c r="AA18" s="19">
        <f t="shared" si="1"/>
        <v>12</v>
      </c>
      <c r="AB18" s="19">
        <f t="shared" si="1"/>
        <v>13</v>
      </c>
      <c r="AC18" s="19">
        <f t="shared" si="1"/>
        <v>12</v>
      </c>
      <c r="AD18" s="19">
        <f t="shared" si="1"/>
        <v>14</v>
      </c>
      <c r="AE18" s="19">
        <f t="shared" si="1"/>
        <v>10</v>
      </c>
      <c r="AF18" s="19">
        <f t="shared" si="1"/>
        <v>8</v>
      </c>
      <c r="AG18" s="19">
        <f t="shared" si="1"/>
        <v>5</v>
      </c>
      <c r="AH18" s="21">
        <f t="shared" si="1"/>
        <v>5</v>
      </c>
      <c r="AI18" s="21">
        <f t="shared" si="1"/>
        <v>4</v>
      </c>
      <c r="AJ18" s="21">
        <f t="shared" si="1"/>
        <v>4</v>
      </c>
      <c r="AK18" s="21">
        <f t="shared" si="1"/>
        <v>2</v>
      </c>
    </row>
    <row r="19" spans="2:40" ht="41.25" customHeight="1">
      <c r="D19" s="15" t="s">
        <v>4</v>
      </c>
      <c r="E19" s="39" t="s">
        <v>16</v>
      </c>
      <c r="F19" s="29"/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2</v>
      </c>
      <c r="W19" s="21">
        <v>1</v>
      </c>
      <c r="X19" s="21">
        <v>0</v>
      </c>
      <c r="Y19" s="21">
        <v>6</v>
      </c>
      <c r="Z19" s="21">
        <v>0</v>
      </c>
      <c r="AA19" s="21">
        <v>3</v>
      </c>
      <c r="AB19" s="21">
        <v>0</v>
      </c>
      <c r="AC19" s="21">
        <v>3</v>
      </c>
      <c r="AD19" s="21">
        <v>0</v>
      </c>
      <c r="AE19" s="21">
        <v>2</v>
      </c>
      <c r="AF19" s="21">
        <v>0</v>
      </c>
      <c r="AG19" s="21">
        <v>0</v>
      </c>
      <c r="AH19" s="21">
        <v>0</v>
      </c>
      <c r="AI19" s="21">
        <v>1</v>
      </c>
      <c r="AJ19" s="21">
        <v>1</v>
      </c>
      <c r="AK19" s="21">
        <v>0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G19+SUM('R3-11（入力用）'!AE19:AJ19)</f>
        <v>0</v>
      </c>
      <c r="H20" s="20">
        <f>SUM(G19:H19)+SUM('R3-11（入力用）'!AF19:AJ19)</f>
        <v>0</v>
      </c>
      <c r="I20" s="20">
        <f>SUM(G19:I19)+SUM('R3-11（入力用）'!AG19:AJ19)</f>
        <v>0</v>
      </c>
      <c r="J20" s="20">
        <f>SUM(G19:J19)+SUM('R3-11（入力用）'!AH19:AJ19)</f>
        <v>0</v>
      </c>
      <c r="K20" s="20">
        <f>SUM(G19:K19)+SUM('R3-11（入力用）'!AI19:AJ19)</f>
        <v>0</v>
      </c>
      <c r="L20" s="20">
        <f>SUM(G19:L19)+'R3-11（入力用）'!AJ19</f>
        <v>0</v>
      </c>
      <c r="M20" s="20">
        <f>SUM(G19:M19)</f>
        <v>0</v>
      </c>
      <c r="N20" s="20">
        <f t="shared" ref="N20:AK20" si="2">SUM(H19:N19)</f>
        <v>0</v>
      </c>
      <c r="O20" s="20">
        <f t="shared" si="2"/>
        <v>0</v>
      </c>
      <c r="P20" s="182">
        <f t="shared" si="2"/>
        <v>0</v>
      </c>
      <c r="Q20" s="182">
        <f t="shared" si="2"/>
        <v>0</v>
      </c>
      <c r="R20" s="182">
        <f t="shared" si="2"/>
        <v>0</v>
      </c>
      <c r="S20" s="20">
        <f t="shared" si="2"/>
        <v>0</v>
      </c>
      <c r="T20" s="20">
        <f t="shared" si="2"/>
        <v>0</v>
      </c>
      <c r="U20" s="20">
        <f t="shared" si="2"/>
        <v>0</v>
      </c>
      <c r="V20" s="20">
        <f t="shared" si="2"/>
        <v>2</v>
      </c>
      <c r="W20" s="20">
        <f t="shared" si="2"/>
        <v>3</v>
      </c>
      <c r="X20" s="20">
        <f t="shared" si="2"/>
        <v>3</v>
      </c>
      <c r="Y20" s="20">
        <f t="shared" si="2"/>
        <v>9</v>
      </c>
      <c r="Z20" s="20">
        <f t="shared" si="2"/>
        <v>9</v>
      </c>
      <c r="AA20" s="20">
        <f t="shared" si="2"/>
        <v>12</v>
      </c>
      <c r="AB20" s="20">
        <f t="shared" si="2"/>
        <v>12</v>
      </c>
      <c r="AC20" s="20">
        <f t="shared" si="2"/>
        <v>13</v>
      </c>
      <c r="AD20" s="20">
        <f t="shared" si="2"/>
        <v>12</v>
      </c>
      <c r="AE20" s="20">
        <f t="shared" si="2"/>
        <v>14</v>
      </c>
      <c r="AF20" s="20">
        <f t="shared" si="2"/>
        <v>8</v>
      </c>
      <c r="AG20" s="20">
        <f t="shared" si="2"/>
        <v>8</v>
      </c>
      <c r="AH20" s="182">
        <f t="shared" si="2"/>
        <v>5</v>
      </c>
      <c r="AI20" s="182">
        <f t="shared" si="2"/>
        <v>6</v>
      </c>
      <c r="AJ20" s="182">
        <f t="shared" si="2"/>
        <v>4</v>
      </c>
      <c r="AK20" s="182">
        <f t="shared" si="2"/>
        <v>4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0</v>
      </c>
      <c r="H21" s="20">
        <f t="shared" ref="H21:AK21" si="3">H20</f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182">
        <f t="shared" si="3"/>
        <v>0</v>
      </c>
      <c r="Q21" s="182">
        <f t="shared" si="3"/>
        <v>0</v>
      </c>
      <c r="R21" s="182">
        <f t="shared" si="3"/>
        <v>0</v>
      </c>
      <c r="S21" s="20">
        <f t="shared" si="3"/>
        <v>0</v>
      </c>
      <c r="T21" s="20">
        <f t="shared" si="3"/>
        <v>0</v>
      </c>
      <c r="U21" s="20">
        <f t="shared" si="3"/>
        <v>0</v>
      </c>
      <c r="V21" s="20">
        <f t="shared" si="3"/>
        <v>2</v>
      </c>
      <c r="W21" s="20">
        <f t="shared" si="3"/>
        <v>3</v>
      </c>
      <c r="X21" s="20">
        <f t="shared" si="3"/>
        <v>3</v>
      </c>
      <c r="Y21" s="20">
        <f t="shared" si="3"/>
        <v>9</v>
      </c>
      <c r="Z21" s="20">
        <f t="shared" si="3"/>
        <v>9</v>
      </c>
      <c r="AA21" s="20">
        <f t="shared" si="3"/>
        <v>12</v>
      </c>
      <c r="AB21" s="20">
        <f t="shared" si="3"/>
        <v>12</v>
      </c>
      <c r="AC21" s="20">
        <f t="shared" si="3"/>
        <v>13</v>
      </c>
      <c r="AD21" s="20">
        <f t="shared" si="3"/>
        <v>12</v>
      </c>
      <c r="AE21" s="20">
        <f t="shared" si="3"/>
        <v>14</v>
      </c>
      <c r="AF21" s="20">
        <f t="shared" si="3"/>
        <v>8</v>
      </c>
      <c r="AG21" s="20">
        <f t="shared" si="3"/>
        <v>8</v>
      </c>
      <c r="AH21" s="182">
        <f t="shared" si="3"/>
        <v>5</v>
      </c>
      <c r="AI21" s="182">
        <f t="shared" si="3"/>
        <v>6</v>
      </c>
      <c r="AJ21" s="182">
        <f t="shared" si="3"/>
        <v>4</v>
      </c>
      <c r="AK21" s="182">
        <f t="shared" si="3"/>
        <v>4</v>
      </c>
    </row>
    <row r="22" spans="2:40" ht="41.25" customHeight="1">
      <c r="D22" s="14" t="s">
        <v>6</v>
      </c>
      <c r="E22" s="2"/>
      <c r="F22" s="1" t="s">
        <v>49</v>
      </c>
      <c r="G22" s="20">
        <f>'R3-11（入力用）'!AD20</f>
        <v>1</v>
      </c>
      <c r="H22" s="20">
        <f>'R3-11（入力用）'!AE20</f>
        <v>1</v>
      </c>
      <c r="I22" s="20">
        <f>'R3-11（入力用）'!AF20</f>
        <v>1</v>
      </c>
      <c r="J22" s="20">
        <f>'R3-11（入力用）'!AG20</f>
        <v>1</v>
      </c>
      <c r="K22" s="20">
        <f>'R3-11（入力用）'!AH20</f>
        <v>0</v>
      </c>
      <c r="L22" s="20">
        <f>'R3-11（入力用）'!AI20</f>
        <v>0</v>
      </c>
      <c r="M22" s="20">
        <f>'R3-11（入力用）'!AJ20</f>
        <v>0</v>
      </c>
      <c r="N22" s="20">
        <f>G21</f>
        <v>0</v>
      </c>
      <c r="O22" s="20">
        <f t="shared" ref="O22:AK22" si="4">H21</f>
        <v>0</v>
      </c>
      <c r="P22" s="182">
        <f t="shared" si="4"/>
        <v>0</v>
      </c>
      <c r="Q22" s="182">
        <f t="shared" si="4"/>
        <v>0</v>
      </c>
      <c r="R22" s="182">
        <f t="shared" si="4"/>
        <v>0</v>
      </c>
      <c r="S22" s="20">
        <f t="shared" si="4"/>
        <v>0</v>
      </c>
      <c r="T22" s="20">
        <f t="shared" si="4"/>
        <v>0</v>
      </c>
      <c r="U22" s="20">
        <f t="shared" si="4"/>
        <v>0</v>
      </c>
      <c r="V22" s="20">
        <f t="shared" si="4"/>
        <v>0</v>
      </c>
      <c r="W22" s="20">
        <f t="shared" si="4"/>
        <v>0</v>
      </c>
      <c r="X22" s="20">
        <f t="shared" si="4"/>
        <v>0</v>
      </c>
      <c r="Y22" s="20">
        <f t="shared" si="4"/>
        <v>0</v>
      </c>
      <c r="Z22" s="20">
        <f t="shared" si="4"/>
        <v>0</v>
      </c>
      <c r="AA22" s="20">
        <f t="shared" si="4"/>
        <v>0</v>
      </c>
      <c r="AB22" s="20">
        <f t="shared" si="4"/>
        <v>0</v>
      </c>
      <c r="AC22" s="20">
        <f t="shared" si="4"/>
        <v>2</v>
      </c>
      <c r="AD22" s="20">
        <f t="shared" si="4"/>
        <v>3</v>
      </c>
      <c r="AE22" s="20">
        <f t="shared" si="4"/>
        <v>3</v>
      </c>
      <c r="AF22" s="20">
        <f t="shared" si="4"/>
        <v>9</v>
      </c>
      <c r="AG22" s="20">
        <f t="shared" si="4"/>
        <v>9</v>
      </c>
      <c r="AH22" s="182">
        <f t="shared" si="4"/>
        <v>12</v>
      </c>
      <c r="AI22" s="182">
        <f t="shared" si="4"/>
        <v>12</v>
      </c>
      <c r="AJ22" s="182">
        <f t="shared" si="4"/>
        <v>13</v>
      </c>
      <c r="AK22" s="182">
        <f t="shared" si="4"/>
        <v>12</v>
      </c>
    </row>
    <row r="23" spans="2:40" ht="41.25" customHeight="1">
      <c r="D23" s="14" t="s">
        <v>7</v>
      </c>
      <c r="E23" s="39" t="s">
        <v>16</v>
      </c>
      <c r="F23" s="29"/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2</v>
      </c>
      <c r="W23" s="21">
        <v>1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1</v>
      </c>
      <c r="AJ23" s="21">
        <v>0</v>
      </c>
      <c r="AK23" s="21">
        <v>0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G23+SUM('R3-11（入力用）'!AE23:AJ23)</f>
        <v>0</v>
      </c>
      <c r="H24" s="21">
        <f>SUM(G23:H23)+SUM('R3-11（入力用）'!AF23:AJ23)</f>
        <v>0</v>
      </c>
      <c r="I24" s="21">
        <f>SUM(G23:I23)+SUM('R3-11（入力用）'!AG23:AJ23)</f>
        <v>0</v>
      </c>
      <c r="J24" s="21">
        <f>SUM(G23:J23)+SUM('R3-11（入力用）'!AH23:AJ23)</f>
        <v>0</v>
      </c>
      <c r="K24" s="21">
        <f>SUM(G23:K23)+SUM('R3-11（入力用）'!AI23:AJ23)</f>
        <v>0</v>
      </c>
      <c r="L24" s="21">
        <f>SUM(G23:L23)+'R3-11（入力用）'!AJ23</f>
        <v>0</v>
      </c>
      <c r="M24" s="21">
        <f>SUM(G23:M23)</f>
        <v>0</v>
      </c>
      <c r="N24" s="21">
        <f t="shared" ref="N24:AK24" si="5">SUM(H23:N23)</f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2</v>
      </c>
      <c r="W24" s="21">
        <f t="shared" si="5"/>
        <v>3</v>
      </c>
      <c r="X24" s="21">
        <f t="shared" si="5"/>
        <v>3</v>
      </c>
      <c r="Y24" s="21">
        <f t="shared" si="5"/>
        <v>3</v>
      </c>
      <c r="Z24" s="21">
        <f t="shared" si="5"/>
        <v>3</v>
      </c>
      <c r="AA24" s="21">
        <f t="shared" si="5"/>
        <v>3</v>
      </c>
      <c r="AB24" s="21">
        <f t="shared" si="5"/>
        <v>3</v>
      </c>
      <c r="AC24" s="21">
        <f t="shared" si="5"/>
        <v>1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1</v>
      </c>
      <c r="AJ24" s="21">
        <f t="shared" si="5"/>
        <v>1</v>
      </c>
      <c r="AK24" s="21">
        <f t="shared" si="5"/>
        <v>1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44531</v>
      </c>
      <c r="H26" s="26">
        <f t="shared" ref="H26:AK27" si="6">H6</f>
        <v>44532</v>
      </c>
      <c r="I26" s="26">
        <f t="shared" si="6"/>
        <v>44533</v>
      </c>
      <c r="J26" s="26">
        <f t="shared" si="6"/>
        <v>44534</v>
      </c>
      <c r="K26" s="26">
        <f t="shared" si="6"/>
        <v>44535</v>
      </c>
      <c r="L26" s="26">
        <f t="shared" si="6"/>
        <v>44536</v>
      </c>
      <c r="M26" s="26">
        <f t="shared" si="6"/>
        <v>44537</v>
      </c>
      <c r="N26" s="26">
        <f t="shared" si="6"/>
        <v>44538</v>
      </c>
      <c r="O26" s="26">
        <f t="shared" si="6"/>
        <v>44539</v>
      </c>
      <c r="P26" s="26">
        <f t="shared" si="6"/>
        <v>44540</v>
      </c>
      <c r="Q26" s="26">
        <f t="shared" si="6"/>
        <v>44541</v>
      </c>
      <c r="R26" s="26">
        <f t="shared" si="6"/>
        <v>44542</v>
      </c>
      <c r="S26" s="26">
        <f t="shared" si="6"/>
        <v>44543</v>
      </c>
      <c r="T26" s="26">
        <f t="shared" si="6"/>
        <v>44544</v>
      </c>
      <c r="U26" s="26">
        <f t="shared" si="6"/>
        <v>44545</v>
      </c>
      <c r="V26" s="26">
        <f t="shared" si="6"/>
        <v>44546</v>
      </c>
      <c r="W26" s="26">
        <f t="shared" si="6"/>
        <v>44547</v>
      </c>
      <c r="X26" s="26">
        <f t="shared" si="6"/>
        <v>44548</v>
      </c>
      <c r="Y26" s="26">
        <f t="shared" si="6"/>
        <v>44549</v>
      </c>
      <c r="Z26" s="26">
        <f t="shared" si="6"/>
        <v>44550</v>
      </c>
      <c r="AA26" s="26">
        <f t="shared" si="6"/>
        <v>44551</v>
      </c>
      <c r="AB26" s="26">
        <f t="shared" si="6"/>
        <v>44552</v>
      </c>
      <c r="AC26" s="26">
        <f t="shared" si="6"/>
        <v>44553</v>
      </c>
      <c r="AD26" s="26">
        <f t="shared" si="6"/>
        <v>44554</v>
      </c>
      <c r="AE26" s="26">
        <f t="shared" si="6"/>
        <v>44555</v>
      </c>
      <c r="AF26" s="26">
        <f t="shared" si="6"/>
        <v>44556</v>
      </c>
      <c r="AG26" s="26">
        <f t="shared" si="6"/>
        <v>44557</v>
      </c>
      <c r="AH26" s="26">
        <f t="shared" si="6"/>
        <v>44558</v>
      </c>
      <c r="AI26" s="26">
        <f t="shared" si="6"/>
        <v>44559</v>
      </c>
      <c r="AJ26" s="26">
        <f t="shared" si="6"/>
        <v>44560</v>
      </c>
      <c r="AK26" s="26">
        <f t="shared" si="6"/>
        <v>44561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水</v>
      </c>
      <c r="H27" s="27" t="str">
        <f t="shared" si="6"/>
        <v>木</v>
      </c>
      <c r="I27" s="27" t="str">
        <f t="shared" si="6"/>
        <v>金</v>
      </c>
      <c r="J27" s="27" t="str">
        <f t="shared" si="6"/>
        <v>土</v>
      </c>
      <c r="K27" s="27" t="str">
        <f t="shared" si="6"/>
        <v>日</v>
      </c>
      <c r="L27" s="27" t="str">
        <f t="shared" si="6"/>
        <v>月</v>
      </c>
      <c r="M27" s="27" t="str">
        <f t="shared" si="6"/>
        <v>火</v>
      </c>
      <c r="N27" s="27" t="str">
        <f t="shared" si="6"/>
        <v>水</v>
      </c>
      <c r="O27" s="27" t="str">
        <f t="shared" si="6"/>
        <v>木</v>
      </c>
      <c r="P27" s="27" t="str">
        <f t="shared" si="6"/>
        <v>金</v>
      </c>
      <c r="Q27" s="27" t="str">
        <f t="shared" si="6"/>
        <v>土</v>
      </c>
      <c r="R27" s="27" t="str">
        <f t="shared" si="6"/>
        <v>日</v>
      </c>
      <c r="S27" s="27" t="str">
        <f t="shared" si="6"/>
        <v>月</v>
      </c>
      <c r="T27" s="27" t="str">
        <f t="shared" si="6"/>
        <v>火</v>
      </c>
      <c r="U27" s="27" t="str">
        <f t="shared" si="6"/>
        <v>水</v>
      </c>
      <c r="V27" s="27" t="str">
        <f t="shared" si="6"/>
        <v>木</v>
      </c>
      <c r="W27" s="27" t="str">
        <f t="shared" si="6"/>
        <v>金</v>
      </c>
      <c r="X27" s="27" t="str">
        <f t="shared" si="6"/>
        <v>土</v>
      </c>
      <c r="Y27" s="27" t="str">
        <f t="shared" si="6"/>
        <v>日</v>
      </c>
      <c r="Z27" s="27" t="str">
        <f t="shared" si="6"/>
        <v>月</v>
      </c>
      <c r="AA27" s="27" t="str">
        <f t="shared" si="6"/>
        <v>火</v>
      </c>
      <c r="AB27" s="27" t="str">
        <f t="shared" si="6"/>
        <v>水</v>
      </c>
      <c r="AC27" s="27" t="str">
        <f t="shared" si="6"/>
        <v>木</v>
      </c>
      <c r="AD27" s="27" t="str">
        <f t="shared" si="6"/>
        <v>金</v>
      </c>
      <c r="AE27" s="27" t="str">
        <f t="shared" si="6"/>
        <v>土</v>
      </c>
      <c r="AF27" s="27" t="str">
        <f t="shared" si="6"/>
        <v>日</v>
      </c>
      <c r="AG27" s="27" t="str">
        <f t="shared" si="6"/>
        <v>月</v>
      </c>
      <c r="AH27" s="27" t="str">
        <f t="shared" si="6"/>
        <v>火</v>
      </c>
      <c r="AI27" s="27" t="str">
        <f t="shared" si="6"/>
        <v>水</v>
      </c>
      <c r="AJ27" s="27" t="str">
        <f t="shared" si="6"/>
        <v>木</v>
      </c>
      <c r="AK27" s="27" t="str">
        <f t="shared" si="6"/>
        <v>金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0</v>
      </c>
      <c r="H28" s="22">
        <f t="shared" ref="H28:AK28" si="7">IFERROR(H12/H8,0)</f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 t="shared" si="7"/>
        <v>0</v>
      </c>
      <c r="Q28" s="22">
        <f t="shared" si="7"/>
        <v>0</v>
      </c>
      <c r="R28" s="22">
        <f t="shared" si="7"/>
        <v>0</v>
      </c>
      <c r="S28" s="22">
        <f t="shared" si="7"/>
        <v>0</v>
      </c>
      <c r="T28" s="22">
        <f t="shared" si="7"/>
        <v>0</v>
      </c>
      <c r="U28" s="22">
        <f t="shared" si="7"/>
        <v>0</v>
      </c>
      <c r="V28" s="22">
        <f t="shared" si="7"/>
        <v>3.6429872495446266E-3</v>
      </c>
      <c r="W28" s="22">
        <f t="shared" si="7"/>
        <v>5.4644808743169399E-3</v>
      </c>
      <c r="X28" s="22">
        <f t="shared" si="7"/>
        <v>5.4644808743169399E-3</v>
      </c>
      <c r="Y28" s="22">
        <f t="shared" si="7"/>
        <v>1.4571948998178506E-2</v>
      </c>
      <c r="Z28" s="22">
        <f t="shared" si="7"/>
        <v>1.2750455373406194E-2</v>
      </c>
      <c r="AA28" s="22">
        <f t="shared" si="7"/>
        <v>9.1074681238615673E-3</v>
      </c>
      <c r="AB28" s="22">
        <f t="shared" si="7"/>
        <v>9.1074681238615673E-3</v>
      </c>
      <c r="AC28" s="22">
        <f t="shared" si="7"/>
        <v>1.092896174863388E-2</v>
      </c>
      <c r="AD28" s="22">
        <f t="shared" si="7"/>
        <v>9.1074681238615673E-3</v>
      </c>
      <c r="AE28" s="22">
        <f t="shared" si="7"/>
        <v>1.2750455373406194E-2</v>
      </c>
      <c r="AF28" s="22">
        <f t="shared" si="7"/>
        <v>1.2750455373406194E-2</v>
      </c>
      <c r="AG28" s="22">
        <f t="shared" si="7"/>
        <v>1.2750455373406194E-2</v>
      </c>
      <c r="AH28" s="22">
        <f t="shared" si="7"/>
        <v>1.2750455373406194E-2</v>
      </c>
      <c r="AI28" s="22">
        <f t="shared" si="7"/>
        <v>1.2750455373406194E-2</v>
      </c>
      <c r="AJ28" s="22">
        <f t="shared" si="7"/>
        <v>1.2750455373406194E-2</v>
      </c>
      <c r="AK28" s="22">
        <f t="shared" si="7"/>
        <v>1.2750455373406194E-2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</v>
      </c>
      <c r="H29" s="22">
        <f t="shared" ref="H29:AK29" si="8">IFERROR(H12/H9,0)</f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3.6429872495446266E-3</v>
      </c>
      <c r="W29" s="22">
        <f t="shared" si="8"/>
        <v>5.4644808743169399E-3</v>
      </c>
      <c r="X29" s="22">
        <f t="shared" si="8"/>
        <v>5.4644808743169399E-3</v>
      </c>
      <c r="Y29" s="22">
        <f t="shared" si="8"/>
        <v>1.4571948998178506E-2</v>
      </c>
      <c r="Z29" s="22">
        <f t="shared" si="8"/>
        <v>1.2750455373406194E-2</v>
      </c>
      <c r="AA29" s="22">
        <f t="shared" si="8"/>
        <v>9.1074681238615673E-3</v>
      </c>
      <c r="AB29" s="22">
        <f t="shared" si="8"/>
        <v>9.1074681238615673E-3</v>
      </c>
      <c r="AC29" s="22">
        <f t="shared" si="8"/>
        <v>1.092896174863388E-2</v>
      </c>
      <c r="AD29" s="22">
        <f t="shared" si="8"/>
        <v>9.1074681238615673E-3</v>
      </c>
      <c r="AE29" s="22">
        <f t="shared" si="8"/>
        <v>1.2750455373406194E-2</v>
      </c>
      <c r="AF29" s="22">
        <f t="shared" si="8"/>
        <v>1.2750455373406194E-2</v>
      </c>
      <c r="AG29" s="22">
        <f t="shared" si="8"/>
        <v>1.2750455373406194E-2</v>
      </c>
      <c r="AH29" s="22">
        <f t="shared" si="8"/>
        <v>1.2750455373406194E-2</v>
      </c>
      <c r="AI29" s="22">
        <f t="shared" si="8"/>
        <v>1.2750455373406194E-2</v>
      </c>
      <c r="AJ29" s="22">
        <f t="shared" si="8"/>
        <v>1.2750455373406194E-2</v>
      </c>
      <c r="AK29" s="22">
        <f t="shared" si="8"/>
        <v>1.2750455373406194E-2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175</v>
      </c>
      <c r="E32" s="2"/>
      <c r="F32" s="1"/>
      <c r="G32" s="23">
        <f>IFERROR(G14*100000/1601711,0)</f>
        <v>0</v>
      </c>
      <c r="H32" s="23">
        <f>IFERROR(H14*100000/1601711,0)</f>
        <v>0</v>
      </c>
      <c r="I32" s="23">
        <f>IFERROR(I14*100000/1601711,0)</f>
        <v>0</v>
      </c>
      <c r="J32" s="23">
        <f>IFERROR(J14*100000/1601711,0)</f>
        <v>0</v>
      </c>
      <c r="K32" s="23">
        <f>IFERROR(K14*100000/1588256,0)</f>
        <v>0</v>
      </c>
      <c r="L32" s="23">
        <f>IFERROR(L14*100000/1588256,0)</f>
        <v>0</v>
      </c>
      <c r="M32" s="23">
        <f>IFERROR(M14*100000/1588256,0)</f>
        <v>0</v>
      </c>
      <c r="N32" s="23">
        <f t="shared" ref="N32:AK32" si="11">IFERROR(N14*100000/1588256,0)</f>
        <v>0</v>
      </c>
      <c r="O32" s="23">
        <f t="shared" si="11"/>
        <v>0</v>
      </c>
      <c r="P32" s="23">
        <f t="shared" si="11"/>
        <v>0</v>
      </c>
      <c r="Q32" s="23">
        <f t="shared" si="11"/>
        <v>0</v>
      </c>
      <c r="R32" s="23">
        <f t="shared" si="11"/>
        <v>0</v>
      </c>
      <c r="S32" s="23">
        <f t="shared" si="11"/>
        <v>0</v>
      </c>
      <c r="T32" s="23">
        <f t="shared" si="11"/>
        <v>0</v>
      </c>
      <c r="U32" s="23">
        <f t="shared" si="11"/>
        <v>0</v>
      </c>
      <c r="V32" s="23">
        <f t="shared" si="11"/>
        <v>0.12592428424636834</v>
      </c>
      <c r="W32" s="23">
        <f t="shared" si="11"/>
        <v>0.18888642636955252</v>
      </c>
      <c r="X32" s="23">
        <f t="shared" si="11"/>
        <v>0.18888642636955252</v>
      </c>
      <c r="Y32" s="23">
        <f t="shared" si="11"/>
        <v>0.56665927910865754</v>
      </c>
      <c r="Z32" s="23">
        <f t="shared" si="11"/>
        <v>0.56665927910865754</v>
      </c>
      <c r="AA32" s="23">
        <f t="shared" si="11"/>
        <v>0.75554570547821009</v>
      </c>
      <c r="AB32" s="23">
        <f t="shared" si="11"/>
        <v>0.75554570547821009</v>
      </c>
      <c r="AC32" s="23">
        <f t="shared" si="11"/>
        <v>0.81850784760139428</v>
      </c>
      <c r="AD32" s="23">
        <f t="shared" si="11"/>
        <v>0.75554570547821009</v>
      </c>
      <c r="AE32" s="23">
        <f t="shared" si="11"/>
        <v>0.81850784760139428</v>
      </c>
      <c r="AF32" s="23">
        <f t="shared" si="11"/>
        <v>0.81850784760139428</v>
      </c>
      <c r="AG32" s="23">
        <f t="shared" si="11"/>
        <v>0.81850784760139428</v>
      </c>
      <c r="AH32" s="23">
        <f t="shared" si="11"/>
        <v>0.62962142123184173</v>
      </c>
      <c r="AI32" s="23">
        <f t="shared" si="11"/>
        <v>0.69258356335502591</v>
      </c>
      <c r="AJ32" s="23">
        <f t="shared" si="11"/>
        <v>0.44073499486228918</v>
      </c>
      <c r="AK32" s="23">
        <f t="shared" si="11"/>
        <v>0.44073499486228918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0</v>
      </c>
      <c r="H33" s="22">
        <f t="shared" ref="H33:AK33" si="12">IFERROR(H18/H16,0)</f>
        <v>0</v>
      </c>
      <c r="I33" s="22">
        <f t="shared" si="12"/>
        <v>0</v>
      </c>
      <c r="J33" s="22">
        <f t="shared" si="12"/>
        <v>0</v>
      </c>
      <c r="K33" s="22">
        <f t="shared" si="12"/>
        <v>0</v>
      </c>
      <c r="L33" s="22">
        <f t="shared" si="12"/>
        <v>0</v>
      </c>
      <c r="M33" s="22">
        <f t="shared" si="12"/>
        <v>0</v>
      </c>
      <c r="N33" s="22">
        <f t="shared" si="12"/>
        <v>0</v>
      </c>
      <c r="O33" s="22">
        <f t="shared" si="12"/>
        <v>0</v>
      </c>
      <c r="P33" s="22">
        <f t="shared" si="12"/>
        <v>0</v>
      </c>
      <c r="Q33" s="22">
        <f t="shared" si="12"/>
        <v>0</v>
      </c>
      <c r="R33" s="22">
        <f t="shared" si="12"/>
        <v>0</v>
      </c>
      <c r="S33" s="22">
        <f t="shared" si="12"/>
        <v>0</v>
      </c>
      <c r="T33" s="22">
        <f t="shared" si="12"/>
        <v>0</v>
      </c>
      <c r="U33" s="22">
        <f t="shared" si="12"/>
        <v>3.0075187969924814E-3</v>
      </c>
      <c r="V33" s="22">
        <f t="shared" si="12"/>
        <v>4.6439628482972135E-3</v>
      </c>
      <c r="W33" s="22">
        <f t="shared" si="12"/>
        <v>4.4910179640718561E-3</v>
      </c>
      <c r="X33" s="22">
        <f t="shared" si="12"/>
        <v>1.0294117647058823E-2</v>
      </c>
      <c r="Y33" s="22">
        <f t="shared" si="12"/>
        <v>1.3353115727002967E-2</v>
      </c>
      <c r="Z33" s="22">
        <f t="shared" si="12"/>
        <v>1.9386106623586429E-2</v>
      </c>
      <c r="AA33" s="22">
        <f t="shared" si="12"/>
        <v>1.9575856443719411E-2</v>
      </c>
      <c r="AB33" s="22">
        <f t="shared" si="12"/>
        <v>2.1381578947368422E-2</v>
      </c>
      <c r="AC33" s="22">
        <f t="shared" si="12"/>
        <v>1.9736842105263157E-2</v>
      </c>
      <c r="AD33" s="22">
        <f t="shared" si="12"/>
        <v>2.3769100169779286E-2</v>
      </c>
      <c r="AE33" s="22">
        <f t="shared" si="12"/>
        <v>1.6977928692699491E-2</v>
      </c>
      <c r="AF33" s="22">
        <f t="shared" si="12"/>
        <v>1.3201320132013201E-2</v>
      </c>
      <c r="AG33" s="22">
        <f t="shared" si="12"/>
        <v>7.621951219512195E-3</v>
      </c>
      <c r="AH33" s="22">
        <f t="shared" si="12"/>
        <v>7.2886297376093291E-3</v>
      </c>
      <c r="AI33" s="22">
        <f t="shared" si="12"/>
        <v>5.4274084124830389E-3</v>
      </c>
      <c r="AJ33" s="22">
        <f t="shared" si="12"/>
        <v>5.5020632737276479E-3</v>
      </c>
      <c r="AK33" s="22">
        <f t="shared" si="12"/>
        <v>2.8368794326241137E-3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87" t="s">
        <v>180</v>
      </c>
      <c r="E34" s="2" t="s">
        <v>17</v>
      </c>
      <c r="F34" s="1"/>
      <c r="G34" s="105">
        <f>IFERROR(G20*100000/1601711,0)</f>
        <v>0</v>
      </c>
      <c r="H34" s="105">
        <f>IFERROR(H20*100000/1601711,0)</f>
        <v>0</v>
      </c>
      <c r="I34" s="105">
        <f>IFERROR(I20*100000/1601711,0)</f>
        <v>0</v>
      </c>
      <c r="J34" s="105">
        <f>IFERROR(J20*100000/1601711,0)</f>
        <v>0</v>
      </c>
      <c r="K34" s="105">
        <f>IFERROR(K20*100000/1588256,0)</f>
        <v>0</v>
      </c>
      <c r="L34" s="105">
        <f t="shared" ref="L34:AK34" si="13">IFERROR(L20*100000/1588256,0)</f>
        <v>0</v>
      </c>
      <c r="M34" s="105">
        <f t="shared" si="13"/>
        <v>0</v>
      </c>
      <c r="N34" s="105">
        <f t="shared" si="13"/>
        <v>0</v>
      </c>
      <c r="O34" s="105">
        <f t="shared" si="13"/>
        <v>0</v>
      </c>
      <c r="P34" s="105">
        <f t="shared" si="13"/>
        <v>0</v>
      </c>
      <c r="Q34" s="105">
        <f t="shared" si="13"/>
        <v>0</v>
      </c>
      <c r="R34" s="105">
        <f t="shared" si="13"/>
        <v>0</v>
      </c>
      <c r="S34" s="105">
        <f t="shared" si="13"/>
        <v>0</v>
      </c>
      <c r="T34" s="105">
        <f t="shared" si="13"/>
        <v>0</v>
      </c>
      <c r="U34" s="105">
        <f t="shared" si="13"/>
        <v>0</v>
      </c>
      <c r="V34" s="105">
        <f t="shared" si="13"/>
        <v>0.12592428424636834</v>
      </c>
      <c r="W34" s="105">
        <f t="shared" si="13"/>
        <v>0.18888642636955252</v>
      </c>
      <c r="X34" s="105">
        <f t="shared" si="13"/>
        <v>0.18888642636955252</v>
      </c>
      <c r="Y34" s="105">
        <f t="shared" si="13"/>
        <v>0.56665927910865754</v>
      </c>
      <c r="Z34" s="105">
        <f t="shared" si="13"/>
        <v>0.56665927910865754</v>
      </c>
      <c r="AA34" s="105">
        <f t="shared" si="13"/>
        <v>0.75554570547821009</v>
      </c>
      <c r="AB34" s="105">
        <f t="shared" si="13"/>
        <v>0.75554570547821009</v>
      </c>
      <c r="AC34" s="105">
        <f t="shared" si="13"/>
        <v>0.81850784760139428</v>
      </c>
      <c r="AD34" s="105">
        <f t="shared" si="13"/>
        <v>0.75554570547821009</v>
      </c>
      <c r="AE34" s="105">
        <f t="shared" si="13"/>
        <v>0.88146998972457835</v>
      </c>
      <c r="AF34" s="105">
        <f t="shared" si="13"/>
        <v>0.50369713698547336</v>
      </c>
      <c r="AG34" s="105">
        <f t="shared" si="13"/>
        <v>0.50369713698547336</v>
      </c>
      <c r="AH34" s="105">
        <f t="shared" si="13"/>
        <v>0.31481071061592086</v>
      </c>
      <c r="AI34" s="105">
        <f t="shared" si="13"/>
        <v>0.37777285273910505</v>
      </c>
      <c r="AJ34" s="105">
        <f t="shared" si="13"/>
        <v>0.25184856849273668</v>
      </c>
      <c r="AK34" s="105">
        <f t="shared" si="13"/>
        <v>0.25184856849273668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-1</v>
      </c>
      <c r="H35" s="24">
        <f t="shared" ref="H35:AK35" si="14">H21-H22</f>
        <v>-1</v>
      </c>
      <c r="I35" s="24">
        <f t="shared" si="14"/>
        <v>-1</v>
      </c>
      <c r="J35" s="24">
        <f t="shared" si="14"/>
        <v>-1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0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24">
        <f t="shared" si="14"/>
        <v>0</v>
      </c>
      <c r="V35" s="24">
        <f t="shared" si="14"/>
        <v>2</v>
      </c>
      <c r="W35" s="24">
        <f t="shared" si="14"/>
        <v>3</v>
      </c>
      <c r="X35" s="24">
        <f t="shared" si="14"/>
        <v>3</v>
      </c>
      <c r="Y35" s="24">
        <f t="shared" si="14"/>
        <v>9</v>
      </c>
      <c r="Z35" s="24">
        <f t="shared" si="14"/>
        <v>9</v>
      </c>
      <c r="AA35" s="24">
        <f t="shared" si="14"/>
        <v>12</v>
      </c>
      <c r="AB35" s="24">
        <f t="shared" si="14"/>
        <v>12</v>
      </c>
      <c r="AC35" s="24">
        <f t="shared" si="14"/>
        <v>11</v>
      </c>
      <c r="AD35" s="24">
        <f t="shared" si="14"/>
        <v>9</v>
      </c>
      <c r="AE35" s="24">
        <f t="shared" si="14"/>
        <v>11</v>
      </c>
      <c r="AF35" s="24">
        <f t="shared" si="14"/>
        <v>-1</v>
      </c>
      <c r="AG35" s="24">
        <f t="shared" si="14"/>
        <v>-1</v>
      </c>
      <c r="AH35" s="24">
        <f t="shared" si="14"/>
        <v>-7</v>
      </c>
      <c r="AI35" s="24">
        <f t="shared" si="14"/>
        <v>-6</v>
      </c>
      <c r="AJ35" s="24">
        <f t="shared" si="14"/>
        <v>-9</v>
      </c>
      <c r="AK35" s="24">
        <f t="shared" si="14"/>
        <v>-8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0</v>
      </c>
      <c r="H36" s="124">
        <f t="shared" ref="H36:AK36" si="15">IFERROR(H21/H22,0)</f>
        <v>0</v>
      </c>
      <c r="I36" s="124">
        <f t="shared" si="15"/>
        <v>0</v>
      </c>
      <c r="J36" s="124">
        <f t="shared" si="15"/>
        <v>0</v>
      </c>
      <c r="K36" s="124">
        <f t="shared" si="15"/>
        <v>0</v>
      </c>
      <c r="L36" s="124">
        <f t="shared" si="15"/>
        <v>0</v>
      </c>
      <c r="M36" s="124">
        <f t="shared" si="15"/>
        <v>0</v>
      </c>
      <c r="N36" s="124">
        <f t="shared" si="15"/>
        <v>0</v>
      </c>
      <c r="O36" s="124">
        <f t="shared" si="15"/>
        <v>0</v>
      </c>
      <c r="P36" s="124">
        <f t="shared" si="15"/>
        <v>0</v>
      </c>
      <c r="Q36" s="124">
        <f t="shared" si="15"/>
        <v>0</v>
      </c>
      <c r="R36" s="124">
        <f t="shared" si="15"/>
        <v>0</v>
      </c>
      <c r="S36" s="124">
        <f t="shared" si="15"/>
        <v>0</v>
      </c>
      <c r="T36" s="124">
        <f t="shared" si="15"/>
        <v>0</v>
      </c>
      <c r="U36" s="124">
        <f t="shared" si="15"/>
        <v>0</v>
      </c>
      <c r="V36" s="124">
        <f t="shared" si="15"/>
        <v>0</v>
      </c>
      <c r="W36" s="124">
        <f t="shared" si="15"/>
        <v>0</v>
      </c>
      <c r="X36" s="124">
        <f t="shared" si="15"/>
        <v>0</v>
      </c>
      <c r="Y36" s="124">
        <f t="shared" si="15"/>
        <v>0</v>
      </c>
      <c r="Z36" s="124">
        <f t="shared" si="15"/>
        <v>0</v>
      </c>
      <c r="AA36" s="124">
        <f t="shared" si="15"/>
        <v>0</v>
      </c>
      <c r="AB36" s="124">
        <f t="shared" si="15"/>
        <v>0</v>
      </c>
      <c r="AC36" s="124">
        <f t="shared" si="15"/>
        <v>6.5</v>
      </c>
      <c r="AD36" s="124">
        <f t="shared" si="15"/>
        <v>4</v>
      </c>
      <c r="AE36" s="124">
        <f t="shared" si="15"/>
        <v>4.666666666666667</v>
      </c>
      <c r="AF36" s="124">
        <f t="shared" si="15"/>
        <v>0.88888888888888884</v>
      </c>
      <c r="AG36" s="124">
        <f t="shared" si="15"/>
        <v>0.88888888888888884</v>
      </c>
      <c r="AH36" s="124">
        <f t="shared" si="15"/>
        <v>0.41666666666666669</v>
      </c>
      <c r="AI36" s="124">
        <f t="shared" si="15"/>
        <v>0.5</v>
      </c>
      <c r="AJ36" s="124">
        <f t="shared" si="15"/>
        <v>0.30769230769230771</v>
      </c>
      <c r="AK36" s="124">
        <f t="shared" si="15"/>
        <v>0.33333333333333331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</v>
      </c>
      <c r="H37" s="22">
        <f t="shared" ref="H37:AK37" si="16">IFERROR(H24/H20,0)</f>
        <v>0</v>
      </c>
      <c r="I37" s="22">
        <f t="shared" si="16"/>
        <v>0</v>
      </c>
      <c r="J37" s="22">
        <f t="shared" si="16"/>
        <v>0</v>
      </c>
      <c r="K37" s="22">
        <f t="shared" si="16"/>
        <v>0</v>
      </c>
      <c r="L37" s="22">
        <f t="shared" si="16"/>
        <v>0</v>
      </c>
      <c r="M37" s="22">
        <f t="shared" si="16"/>
        <v>0</v>
      </c>
      <c r="N37" s="22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2">
        <f t="shared" si="16"/>
        <v>0</v>
      </c>
      <c r="S37" s="22">
        <f t="shared" si="16"/>
        <v>0</v>
      </c>
      <c r="T37" s="22">
        <f t="shared" si="16"/>
        <v>0</v>
      </c>
      <c r="U37" s="22">
        <f t="shared" si="16"/>
        <v>0</v>
      </c>
      <c r="V37" s="22">
        <f t="shared" si="16"/>
        <v>1</v>
      </c>
      <c r="W37" s="22">
        <f t="shared" si="16"/>
        <v>1</v>
      </c>
      <c r="X37" s="22">
        <f t="shared" si="16"/>
        <v>1</v>
      </c>
      <c r="Y37" s="22">
        <f t="shared" si="16"/>
        <v>0.33333333333333331</v>
      </c>
      <c r="Z37" s="22">
        <f t="shared" si="16"/>
        <v>0.33333333333333331</v>
      </c>
      <c r="AA37" s="22">
        <f t="shared" si="16"/>
        <v>0.25</v>
      </c>
      <c r="AB37" s="22">
        <f t="shared" si="16"/>
        <v>0.25</v>
      </c>
      <c r="AC37" s="22">
        <f t="shared" si="16"/>
        <v>7.6923076923076927E-2</v>
      </c>
      <c r="AD37" s="22">
        <f t="shared" si="16"/>
        <v>0</v>
      </c>
      <c r="AE37" s="22">
        <f t="shared" si="16"/>
        <v>0</v>
      </c>
      <c r="AF37" s="22">
        <f t="shared" si="16"/>
        <v>0</v>
      </c>
      <c r="AG37" s="22">
        <f t="shared" si="16"/>
        <v>0</v>
      </c>
      <c r="AH37" s="22">
        <f t="shared" si="16"/>
        <v>0</v>
      </c>
      <c r="AI37" s="22">
        <f t="shared" si="16"/>
        <v>0.16666666666666666</v>
      </c>
      <c r="AJ37" s="22">
        <f t="shared" si="16"/>
        <v>0.25</v>
      </c>
      <c r="AK37" s="22">
        <f t="shared" si="16"/>
        <v>0.25</v>
      </c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87" t="s">
        <v>176</v>
      </c>
      <c r="E38" s="2" t="s">
        <v>17</v>
      </c>
      <c r="F38" s="1"/>
      <c r="G38" s="110">
        <f>IFERROR(G24*100000/1601711,0)</f>
        <v>0</v>
      </c>
      <c r="H38" s="110">
        <f>IFERROR(H24*100000/1601711,0)</f>
        <v>0</v>
      </c>
      <c r="I38" s="110">
        <f>IFERROR(I24*100000/1601711,0)</f>
        <v>0</v>
      </c>
      <c r="J38" s="110">
        <f>IFERROR(J24*100000/1601711,0)</f>
        <v>0</v>
      </c>
      <c r="K38" s="110">
        <f>IFERROR(K24*100000/1588256,0)</f>
        <v>0</v>
      </c>
      <c r="L38" s="110">
        <f t="shared" ref="L38:AK38" si="17">IFERROR(L24*100000/1588256,0)</f>
        <v>0</v>
      </c>
      <c r="M38" s="110">
        <f t="shared" si="17"/>
        <v>0</v>
      </c>
      <c r="N38" s="110">
        <f t="shared" si="17"/>
        <v>0</v>
      </c>
      <c r="O38" s="110">
        <f t="shared" si="17"/>
        <v>0</v>
      </c>
      <c r="P38" s="110">
        <f t="shared" si="17"/>
        <v>0</v>
      </c>
      <c r="Q38" s="110">
        <f t="shared" si="17"/>
        <v>0</v>
      </c>
      <c r="R38" s="110">
        <f t="shared" si="17"/>
        <v>0</v>
      </c>
      <c r="S38" s="110">
        <f t="shared" si="17"/>
        <v>0</v>
      </c>
      <c r="T38" s="110">
        <f t="shared" si="17"/>
        <v>0</v>
      </c>
      <c r="U38" s="110">
        <f t="shared" si="17"/>
        <v>0</v>
      </c>
      <c r="V38" s="110">
        <f t="shared" si="17"/>
        <v>0.12592428424636834</v>
      </c>
      <c r="W38" s="110">
        <f t="shared" si="17"/>
        <v>0.18888642636955252</v>
      </c>
      <c r="X38" s="110">
        <f t="shared" si="17"/>
        <v>0.18888642636955252</v>
      </c>
      <c r="Y38" s="110">
        <f t="shared" si="17"/>
        <v>0.18888642636955252</v>
      </c>
      <c r="Z38" s="110">
        <f t="shared" si="17"/>
        <v>0.18888642636955252</v>
      </c>
      <c r="AA38" s="110">
        <f t="shared" si="17"/>
        <v>0.18888642636955252</v>
      </c>
      <c r="AB38" s="110">
        <f t="shared" si="17"/>
        <v>0.18888642636955252</v>
      </c>
      <c r="AC38" s="110">
        <f t="shared" si="17"/>
        <v>6.296214212318417E-2</v>
      </c>
      <c r="AD38" s="110">
        <f t="shared" si="17"/>
        <v>0</v>
      </c>
      <c r="AE38" s="110">
        <f t="shared" si="17"/>
        <v>0</v>
      </c>
      <c r="AF38" s="110">
        <f t="shared" si="17"/>
        <v>0</v>
      </c>
      <c r="AG38" s="110">
        <f t="shared" si="17"/>
        <v>0</v>
      </c>
      <c r="AH38" s="110">
        <f t="shared" si="17"/>
        <v>0</v>
      </c>
      <c r="AI38" s="110">
        <f t="shared" si="17"/>
        <v>6.296214212318417E-2</v>
      </c>
      <c r="AJ38" s="110">
        <f t="shared" si="17"/>
        <v>6.296214212318417E-2</v>
      </c>
      <c r="AK38" s="110">
        <f t="shared" si="17"/>
        <v>6.296214212318417E-2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0</v>
      </c>
      <c r="H39" s="22">
        <f>IFERROR(H12/H14,0)</f>
        <v>0</v>
      </c>
      <c r="I39" s="22">
        <f t="shared" ref="I39:AK39" si="18">IFERROR(I12/I14,0)</f>
        <v>0</v>
      </c>
      <c r="J39" s="22">
        <f t="shared" si="18"/>
        <v>0</v>
      </c>
      <c r="K39" s="22">
        <f t="shared" si="18"/>
        <v>0</v>
      </c>
      <c r="L39" s="22">
        <f t="shared" si="18"/>
        <v>0</v>
      </c>
      <c r="M39" s="22">
        <f t="shared" si="18"/>
        <v>0</v>
      </c>
      <c r="N39" s="22">
        <f t="shared" si="18"/>
        <v>0</v>
      </c>
      <c r="O39" s="22">
        <f t="shared" si="18"/>
        <v>0</v>
      </c>
      <c r="P39" s="22">
        <f t="shared" si="18"/>
        <v>0</v>
      </c>
      <c r="Q39" s="22">
        <f t="shared" si="18"/>
        <v>0</v>
      </c>
      <c r="R39" s="22">
        <f t="shared" si="18"/>
        <v>0</v>
      </c>
      <c r="S39" s="22">
        <f t="shared" si="18"/>
        <v>0</v>
      </c>
      <c r="T39" s="22">
        <f t="shared" si="18"/>
        <v>0</v>
      </c>
      <c r="U39" s="22">
        <f t="shared" si="18"/>
        <v>0</v>
      </c>
      <c r="V39" s="22">
        <f t="shared" si="18"/>
        <v>1</v>
      </c>
      <c r="W39" s="22">
        <f t="shared" si="18"/>
        <v>1</v>
      </c>
      <c r="X39" s="22">
        <f t="shared" si="18"/>
        <v>1</v>
      </c>
      <c r="Y39" s="22">
        <f t="shared" si="18"/>
        <v>0.88888888888888884</v>
      </c>
      <c r="Z39" s="22">
        <f t="shared" si="18"/>
        <v>0.77777777777777779</v>
      </c>
      <c r="AA39" s="22">
        <f t="shared" si="18"/>
        <v>0.41666666666666669</v>
      </c>
      <c r="AB39" s="22">
        <f t="shared" si="18"/>
        <v>0.41666666666666669</v>
      </c>
      <c r="AC39" s="22">
        <f t="shared" si="18"/>
        <v>0.46153846153846156</v>
      </c>
      <c r="AD39" s="22">
        <f t="shared" si="18"/>
        <v>0.41666666666666669</v>
      </c>
      <c r="AE39" s="22">
        <f t="shared" si="18"/>
        <v>0.53846153846153844</v>
      </c>
      <c r="AF39" s="22">
        <f t="shared" si="18"/>
        <v>0.53846153846153844</v>
      </c>
      <c r="AG39" s="22">
        <f t="shared" si="18"/>
        <v>0.53846153846153844</v>
      </c>
      <c r="AH39" s="22">
        <f t="shared" si="18"/>
        <v>0.7</v>
      </c>
      <c r="AI39" s="22">
        <f t="shared" si="18"/>
        <v>0.63636363636363635</v>
      </c>
      <c r="AJ39" s="22">
        <f t="shared" si="18"/>
        <v>1</v>
      </c>
      <c r="AK39" s="22">
        <f t="shared" si="18"/>
        <v>1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減少</v>
      </c>
      <c r="H40" s="102" t="str">
        <f t="shared" si="19"/>
        <v>減少</v>
      </c>
      <c r="I40" s="102" t="str">
        <f t="shared" si="19"/>
        <v>減少</v>
      </c>
      <c r="J40" s="102" t="str">
        <f t="shared" si="19"/>
        <v>減少</v>
      </c>
      <c r="K40" s="102" t="str">
        <f t="shared" si="19"/>
        <v>同数</v>
      </c>
      <c r="L40" s="102" t="str">
        <f t="shared" si="19"/>
        <v>同数</v>
      </c>
      <c r="M40" s="102" t="str">
        <f t="shared" si="19"/>
        <v>同数</v>
      </c>
      <c r="N40" s="102" t="str">
        <f t="shared" si="19"/>
        <v>同数</v>
      </c>
      <c r="O40" s="102" t="str">
        <f t="shared" si="19"/>
        <v>同数</v>
      </c>
      <c r="P40" s="102" t="str">
        <f t="shared" si="19"/>
        <v>同数</v>
      </c>
      <c r="Q40" s="102" t="str">
        <f t="shared" si="19"/>
        <v>同数</v>
      </c>
      <c r="R40" s="102" t="str">
        <f t="shared" si="19"/>
        <v>同数</v>
      </c>
      <c r="S40" s="102" t="str">
        <f t="shared" si="19"/>
        <v>同数</v>
      </c>
      <c r="T40" s="102" t="str">
        <f t="shared" si="19"/>
        <v>同数</v>
      </c>
      <c r="U40" s="102" t="str">
        <f t="shared" si="19"/>
        <v>同数</v>
      </c>
      <c r="V40" s="102" t="str">
        <f t="shared" si="19"/>
        <v>増加</v>
      </c>
      <c r="W40" s="102" t="str">
        <f t="shared" si="19"/>
        <v>増加</v>
      </c>
      <c r="X40" s="102" t="str">
        <f t="shared" si="19"/>
        <v>増加</v>
      </c>
      <c r="Y40" s="102" t="str">
        <f t="shared" si="19"/>
        <v>増加</v>
      </c>
      <c r="Z40" s="102" t="str">
        <f t="shared" si="19"/>
        <v>増加</v>
      </c>
      <c r="AA40" s="102" t="str">
        <f t="shared" si="19"/>
        <v>増加</v>
      </c>
      <c r="AB40" s="102" t="str">
        <f t="shared" si="19"/>
        <v>増加</v>
      </c>
      <c r="AC40" s="102" t="str">
        <f t="shared" si="19"/>
        <v>増加</v>
      </c>
      <c r="AD40" s="102" t="str">
        <f t="shared" si="19"/>
        <v>増加</v>
      </c>
      <c r="AE40" s="102" t="str">
        <f t="shared" si="19"/>
        <v>増加</v>
      </c>
      <c r="AF40" s="102" t="str">
        <f t="shared" si="19"/>
        <v>減少</v>
      </c>
      <c r="AG40" s="102" t="str">
        <f t="shared" si="19"/>
        <v>減少</v>
      </c>
      <c r="AH40" s="102" t="str">
        <f t="shared" si="19"/>
        <v>減少</v>
      </c>
      <c r="AI40" s="102" t="str">
        <f t="shared" si="19"/>
        <v>減少</v>
      </c>
      <c r="AJ40" s="102" t="str">
        <f t="shared" si="19"/>
        <v>減少</v>
      </c>
      <c r="AK40" s="102" t="str">
        <f t="shared" si="19"/>
        <v>減少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598" priority="14" operator="greaterThanOrEqual">
      <formula>7.5</formula>
    </cfRule>
  </conditionalFormatting>
  <conditionalFormatting sqref="G39:AK39">
    <cfRule type="cellIs" dxfId="597" priority="15" operator="greaterThanOrEqual">
      <formula>12.5</formula>
    </cfRule>
  </conditionalFormatting>
  <conditionalFormatting sqref="G37:AK37">
    <cfRule type="cellIs" dxfId="596" priority="13" operator="greaterThanOrEqual">
      <formula>0.5</formula>
    </cfRule>
  </conditionalFormatting>
  <conditionalFormatting sqref="G34:AK34">
    <cfRule type="cellIs" dxfId="595" priority="11" operator="greaterThanOrEqual">
      <formula>25</formula>
    </cfRule>
    <cfRule type="cellIs" dxfId="594" priority="12" operator="greaterThanOrEqual">
      <formula>15</formula>
    </cfRule>
  </conditionalFormatting>
  <conditionalFormatting sqref="G33:AK33">
    <cfRule type="cellIs" dxfId="593" priority="1" operator="greaterThanOrEqual">
      <formula>0.1</formula>
    </cfRule>
    <cfRule type="cellIs" dxfId="592" priority="10" operator="greaterThanOrEqual">
      <formula>0.05</formula>
    </cfRule>
  </conditionalFormatting>
  <conditionalFormatting sqref="G32:AK32">
    <cfRule type="cellIs" dxfId="591" priority="8" operator="greaterThanOrEqual">
      <formula>30</formula>
    </cfRule>
    <cfRule type="cellIs" dxfId="590" priority="9" operator="greaterThanOrEqual">
      <formula>20</formula>
    </cfRule>
  </conditionalFormatting>
  <conditionalFormatting sqref="G30:AK30">
    <cfRule type="cellIs" dxfId="589" priority="6" operator="greaterThanOrEqual">
      <formula>0.5</formula>
    </cfRule>
    <cfRule type="cellIs" dxfId="588" priority="7" operator="greaterThanOrEqual">
      <formula>0.2</formula>
    </cfRule>
  </conditionalFormatting>
  <conditionalFormatting sqref="G28:AK28">
    <cfRule type="cellIs" dxfId="587" priority="4" operator="greaterThanOrEqual">
      <formula>0.5</formula>
    </cfRule>
    <cfRule type="cellIs" dxfId="586" priority="5" operator="greaterThanOrEqual">
      <formula>0.2</formula>
    </cfRule>
  </conditionalFormatting>
  <conditionalFormatting sqref="G38:AK38">
    <cfRule type="cellIs" dxfId="585" priority="2" operator="greaterThanOrEqual">
      <formula>7.5</formula>
    </cfRule>
  </conditionalFormatting>
  <conditionalFormatting sqref="G38:AK38">
    <cfRule type="cellIs" dxfId="584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B4:AN40"/>
  <sheetViews>
    <sheetView view="pageBreakPreview" topLeftCell="B4" zoomScale="80" zoomScaleNormal="100" zoomScaleSheetLayoutView="80" workbookViewId="0">
      <pane xSplit="5" ySplit="4" topLeftCell="G8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120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81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44562</v>
      </c>
      <c r="H6" s="26">
        <v>44563</v>
      </c>
      <c r="I6" s="26">
        <v>44564</v>
      </c>
      <c r="J6" s="26">
        <v>44565</v>
      </c>
      <c r="K6" s="26">
        <v>44566</v>
      </c>
      <c r="L6" s="26">
        <v>44567</v>
      </c>
      <c r="M6" s="26">
        <v>44568</v>
      </c>
      <c r="N6" s="26">
        <v>44569</v>
      </c>
      <c r="O6" s="26">
        <v>44570</v>
      </c>
      <c r="P6" s="26">
        <v>44571</v>
      </c>
      <c r="Q6" s="26">
        <v>44572</v>
      </c>
      <c r="R6" s="26">
        <v>44573</v>
      </c>
      <c r="S6" s="26">
        <v>44574</v>
      </c>
      <c r="T6" s="26">
        <v>44575</v>
      </c>
      <c r="U6" s="26">
        <v>44576</v>
      </c>
      <c r="V6" s="26">
        <v>44577</v>
      </c>
      <c r="W6" s="26">
        <v>44578</v>
      </c>
      <c r="X6" s="26">
        <v>44579</v>
      </c>
      <c r="Y6" s="26">
        <v>44580</v>
      </c>
      <c r="Z6" s="26">
        <v>44581</v>
      </c>
      <c r="AA6" s="26">
        <v>44582</v>
      </c>
      <c r="AB6" s="26">
        <v>44583</v>
      </c>
      <c r="AC6" s="26">
        <v>44584</v>
      </c>
      <c r="AD6" s="26">
        <v>44585</v>
      </c>
      <c r="AE6" s="26">
        <v>44586</v>
      </c>
      <c r="AF6" s="26">
        <v>44587</v>
      </c>
      <c r="AG6" s="26">
        <v>44588</v>
      </c>
      <c r="AH6" s="26">
        <v>44589</v>
      </c>
      <c r="AI6" s="26">
        <v>44590</v>
      </c>
      <c r="AJ6" s="26">
        <v>44591</v>
      </c>
      <c r="AK6" s="26">
        <v>44592</v>
      </c>
    </row>
    <row r="7" spans="4:38" ht="30" customHeight="1">
      <c r="D7" s="6"/>
      <c r="E7" s="7"/>
      <c r="F7" s="8"/>
      <c r="G7" s="27" t="s">
        <v>26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  <c r="AJ7" s="27" t="s">
        <v>27</v>
      </c>
      <c r="AK7" s="27" t="s">
        <v>28</v>
      </c>
    </row>
    <row r="8" spans="4:38" ht="41.25" customHeight="1">
      <c r="D8" s="28" t="s">
        <v>43</v>
      </c>
      <c r="E8" s="2" t="s">
        <v>15</v>
      </c>
      <c r="F8" s="1" t="s">
        <v>9</v>
      </c>
      <c r="G8" s="74">
        <v>559</v>
      </c>
      <c r="H8" s="19">
        <v>559</v>
      </c>
      <c r="I8" s="19">
        <v>559</v>
      </c>
      <c r="J8" s="19">
        <v>559</v>
      </c>
      <c r="K8" s="19">
        <v>559</v>
      </c>
      <c r="L8" s="19">
        <v>559</v>
      </c>
      <c r="M8" s="19">
        <v>559</v>
      </c>
      <c r="N8" s="19">
        <v>559</v>
      </c>
      <c r="O8" s="19">
        <v>559</v>
      </c>
      <c r="P8" s="19">
        <v>559</v>
      </c>
      <c r="Q8" s="19">
        <v>559</v>
      </c>
      <c r="R8" s="74">
        <v>567</v>
      </c>
      <c r="S8" s="19">
        <v>567</v>
      </c>
      <c r="T8" s="19">
        <v>567</v>
      </c>
      <c r="U8" s="19">
        <v>567</v>
      </c>
      <c r="V8" s="19">
        <v>567</v>
      </c>
      <c r="W8" s="19">
        <v>567</v>
      </c>
      <c r="X8" s="19">
        <v>567</v>
      </c>
      <c r="Y8" s="19">
        <v>567</v>
      </c>
      <c r="Z8" s="19">
        <v>567</v>
      </c>
      <c r="AA8" s="19">
        <v>567</v>
      </c>
      <c r="AB8" s="19">
        <v>567</v>
      </c>
      <c r="AC8" s="19">
        <v>567</v>
      </c>
      <c r="AD8" s="19">
        <v>567</v>
      </c>
      <c r="AE8" s="19">
        <v>567</v>
      </c>
      <c r="AF8" s="74">
        <v>564</v>
      </c>
      <c r="AG8" s="19">
        <v>564</v>
      </c>
      <c r="AH8" s="19">
        <v>564</v>
      </c>
      <c r="AI8" s="19">
        <v>564</v>
      </c>
      <c r="AJ8" s="19">
        <v>564</v>
      </c>
      <c r="AK8" s="19">
        <v>564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559</v>
      </c>
      <c r="H9" s="21">
        <v>559</v>
      </c>
      <c r="I9" s="21">
        <v>559</v>
      </c>
      <c r="J9" s="21">
        <v>559</v>
      </c>
      <c r="K9" s="21">
        <v>559</v>
      </c>
      <c r="L9" s="19">
        <v>559</v>
      </c>
      <c r="M9" s="21">
        <v>559</v>
      </c>
      <c r="N9" s="21">
        <v>559</v>
      </c>
      <c r="O9" s="21">
        <v>559</v>
      </c>
      <c r="P9" s="21">
        <v>559</v>
      </c>
      <c r="Q9" s="21">
        <v>559</v>
      </c>
      <c r="R9" s="77">
        <v>567</v>
      </c>
      <c r="S9" s="21">
        <v>567</v>
      </c>
      <c r="T9" s="21">
        <v>567</v>
      </c>
      <c r="U9" s="21">
        <v>567</v>
      </c>
      <c r="V9" s="21">
        <v>567</v>
      </c>
      <c r="W9" s="21">
        <v>567</v>
      </c>
      <c r="X9" s="21">
        <v>567</v>
      </c>
      <c r="Y9" s="21">
        <v>567</v>
      </c>
      <c r="Z9" s="56">
        <v>567</v>
      </c>
      <c r="AA9" s="21">
        <v>567</v>
      </c>
      <c r="AB9" s="21">
        <v>567</v>
      </c>
      <c r="AC9" s="21">
        <v>567</v>
      </c>
      <c r="AD9" s="21">
        <v>567</v>
      </c>
      <c r="AE9" s="21">
        <v>567</v>
      </c>
      <c r="AF9" s="21">
        <v>564</v>
      </c>
      <c r="AG9" s="21">
        <v>564</v>
      </c>
      <c r="AH9" s="21">
        <v>564</v>
      </c>
      <c r="AI9" s="21">
        <v>564</v>
      </c>
      <c r="AJ9" s="21">
        <v>564</v>
      </c>
      <c r="AK9" s="21">
        <v>564</v>
      </c>
    </row>
    <row r="10" spans="4:38" ht="41.25" customHeight="1">
      <c r="D10" s="14" t="s">
        <v>45</v>
      </c>
      <c r="E10" s="2"/>
      <c r="F10" s="1" t="s">
        <v>47</v>
      </c>
      <c r="G10" s="19">
        <v>33</v>
      </c>
      <c r="H10" s="19">
        <v>33</v>
      </c>
      <c r="I10" s="19">
        <v>33</v>
      </c>
      <c r="J10" s="19">
        <v>33</v>
      </c>
      <c r="K10" s="19">
        <v>33</v>
      </c>
      <c r="L10" s="19">
        <v>33</v>
      </c>
      <c r="M10" s="21">
        <v>33</v>
      </c>
      <c r="N10" s="21">
        <v>33</v>
      </c>
      <c r="O10" s="21">
        <v>33</v>
      </c>
      <c r="P10" s="19">
        <v>33</v>
      </c>
      <c r="Q10" s="19">
        <v>33</v>
      </c>
      <c r="R10" s="19">
        <v>33</v>
      </c>
      <c r="S10" s="21">
        <v>33</v>
      </c>
      <c r="T10" s="19">
        <v>33</v>
      </c>
      <c r="U10" s="19">
        <v>33</v>
      </c>
      <c r="V10" s="19">
        <v>33</v>
      </c>
      <c r="W10" s="19">
        <v>33</v>
      </c>
      <c r="X10" s="19">
        <v>33</v>
      </c>
      <c r="Y10" s="19">
        <v>33</v>
      </c>
      <c r="Z10" s="19">
        <v>33</v>
      </c>
      <c r="AA10" s="19">
        <v>33</v>
      </c>
      <c r="AB10" s="19">
        <v>33</v>
      </c>
      <c r="AC10" s="19">
        <v>33</v>
      </c>
      <c r="AD10" s="19">
        <v>33</v>
      </c>
      <c r="AE10" s="19">
        <v>33</v>
      </c>
      <c r="AF10" s="19">
        <v>33</v>
      </c>
      <c r="AG10" s="19">
        <v>33</v>
      </c>
      <c r="AH10" s="19">
        <v>33</v>
      </c>
      <c r="AI10" s="19">
        <v>33</v>
      </c>
      <c r="AJ10" s="19">
        <v>33</v>
      </c>
      <c r="AK10" s="19">
        <v>33</v>
      </c>
    </row>
    <row r="11" spans="4:38" ht="41.25" customHeight="1">
      <c r="D11" s="14" t="s">
        <v>46</v>
      </c>
      <c r="E11" s="2"/>
      <c r="F11" s="1" t="s">
        <v>48</v>
      </c>
      <c r="G11" s="21">
        <v>33</v>
      </c>
      <c r="H11" s="21">
        <v>33</v>
      </c>
      <c r="I11" s="21">
        <v>33</v>
      </c>
      <c r="J11" s="21">
        <v>33</v>
      </c>
      <c r="K11" s="21">
        <v>33</v>
      </c>
      <c r="L11" s="19">
        <v>33</v>
      </c>
      <c r="M11" s="21">
        <v>33</v>
      </c>
      <c r="N11" s="21">
        <v>33</v>
      </c>
      <c r="O11" s="21">
        <v>33</v>
      </c>
      <c r="P11" s="21">
        <v>33</v>
      </c>
      <c r="Q11" s="21">
        <v>33</v>
      </c>
      <c r="R11" s="21">
        <v>33</v>
      </c>
      <c r="S11" s="21">
        <v>33</v>
      </c>
      <c r="T11" s="21">
        <v>33</v>
      </c>
      <c r="U11" s="21">
        <v>33</v>
      </c>
      <c r="V11" s="21">
        <v>33</v>
      </c>
      <c r="W11" s="21">
        <v>33</v>
      </c>
      <c r="X11" s="21">
        <v>33</v>
      </c>
      <c r="Y11" s="21">
        <v>33</v>
      </c>
      <c r="Z11" s="56">
        <v>33</v>
      </c>
      <c r="AA11" s="56">
        <v>33</v>
      </c>
      <c r="AB11" s="21">
        <v>33</v>
      </c>
      <c r="AC11" s="21">
        <v>33</v>
      </c>
      <c r="AD11" s="21">
        <v>33</v>
      </c>
      <c r="AE11" s="21">
        <v>33</v>
      </c>
      <c r="AF11" s="21">
        <v>33</v>
      </c>
      <c r="AG11" s="21">
        <v>33</v>
      </c>
      <c r="AH11" s="21">
        <v>33</v>
      </c>
      <c r="AI11" s="21">
        <v>33</v>
      </c>
      <c r="AJ11" s="21">
        <v>33</v>
      </c>
      <c r="AK11" s="21">
        <v>33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5</v>
      </c>
      <c r="H12" s="21">
        <v>4</v>
      </c>
      <c r="I12" s="21">
        <v>8</v>
      </c>
      <c r="J12" s="21">
        <v>13</v>
      </c>
      <c r="K12" s="21">
        <v>20</v>
      </c>
      <c r="L12" s="21">
        <v>28</v>
      </c>
      <c r="M12" s="21">
        <v>48</v>
      </c>
      <c r="N12" s="21">
        <v>60</v>
      </c>
      <c r="O12" s="21">
        <v>70</v>
      </c>
      <c r="P12" s="21">
        <v>74</v>
      </c>
      <c r="Q12" s="21">
        <v>78</v>
      </c>
      <c r="R12" s="21">
        <v>79</v>
      </c>
      <c r="S12" s="21">
        <v>94</v>
      </c>
      <c r="T12" s="21">
        <v>107</v>
      </c>
      <c r="U12" s="21">
        <v>116</v>
      </c>
      <c r="V12" s="21">
        <v>117</v>
      </c>
      <c r="W12" s="21">
        <v>128</v>
      </c>
      <c r="X12" s="21">
        <v>140</v>
      </c>
      <c r="Y12" s="21">
        <v>165</v>
      </c>
      <c r="Z12" s="56">
        <v>177</v>
      </c>
      <c r="AA12" s="56">
        <v>193</v>
      </c>
      <c r="AB12" s="21">
        <v>189</v>
      </c>
      <c r="AC12" s="21">
        <v>215</v>
      </c>
      <c r="AD12" s="21">
        <v>211</v>
      </c>
      <c r="AE12" s="21">
        <v>223</v>
      </c>
      <c r="AF12" s="21">
        <v>247</v>
      </c>
      <c r="AG12" s="21">
        <v>275</v>
      </c>
      <c r="AH12" s="21">
        <v>295</v>
      </c>
      <c r="AI12" s="21">
        <v>293</v>
      </c>
      <c r="AJ12" s="21">
        <v>315</v>
      </c>
      <c r="AK12" s="21">
        <v>300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56">
        <v>0</v>
      </c>
      <c r="AA13" s="56">
        <v>1</v>
      </c>
      <c r="AB13" s="21">
        <v>1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5</v>
      </c>
      <c r="H14" s="21">
        <v>4</v>
      </c>
      <c r="I14" s="21">
        <v>8</v>
      </c>
      <c r="J14" s="21">
        <v>13</v>
      </c>
      <c r="K14" s="21">
        <v>32</v>
      </c>
      <c r="L14" s="21">
        <v>92</v>
      </c>
      <c r="M14" s="21">
        <v>201</v>
      </c>
      <c r="N14" s="21">
        <v>381</v>
      </c>
      <c r="O14" s="21">
        <v>488</v>
      </c>
      <c r="P14" s="21">
        <v>594</v>
      </c>
      <c r="Q14" s="21">
        <v>673</v>
      </c>
      <c r="R14" s="21">
        <v>774</v>
      </c>
      <c r="S14" s="21">
        <v>880</v>
      </c>
      <c r="T14" s="77">
        <v>978</v>
      </c>
      <c r="U14" s="78">
        <v>998</v>
      </c>
      <c r="V14" s="21">
        <v>990</v>
      </c>
      <c r="W14" s="21">
        <v>975</v>
      </c>
      <c r="X14" s="21">
        <v>1104</v>
      </c>
      <c r="Y14" s="21">
        <v>1252</v>
      </c>
      <c r="Z14" s="56">
        <v>1447</v>
      </c>
      <c r="AA14" s="56">
        <v>1606</v>
      </c>
      <c r="AB14" s="21">
        <v>1854</v>
      </c>
      <c r="AC14" s="21">
        <v>2129</v>
      </c>
      <c r="AD14" s="21">
        <v>2268</v>
      </c>
      <c r="AE14" s="21">
        <v>2673</v>
      </c>
      <c r="AF14" s="21">
        <v>3064</v>
      </c>
      <c r="AG14" s="21">
        <v>3430</v>
      </c>
      <c r="AH14" s="21">
        <v>3875</v>
      </c>
      <c r="AI14" s="21">
        <v>4078</v>
      </c>
      <c r="AJ14" s="21">
        <v>4321</v>
      </c>
      <c r="AK14" s="21">
        <v>4261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6</v>
      </c>
      <c r="H15" s="21">
        <v>88</v>
      </c>
      <c r="I15" s="21">
        <v>36</v>
      </c>
      <c r="J15" s="21">
        <v>289</v>
      </c>
      <c r="K15" s="21">
        <v>298</v>
      </c>
      <c r="L15" s="21">
        <v>834</v>
      </c>
      <c r="M15" s="21">
        <v>700</v>
      </c>
      <c r="N15" s="21">
        <v>876</v>
      </c>
      <c r="O15" s="77">
        <v>572</v>
      </c>
      <c r="P15" s="77">
        <v>467</v>
      </c>
      <c r="Q15" s="77">
        <v>947</v>
      </c>
      <c r="R15" s="21">
        <v>889</v>
      </c>
      <c r="S15" s="21">
        <v>1282</v>
      </c>
      <c r="T15" s="21">
        <v>1283</v>
      </c>
      <c r="U15" s="77">
        <v>1340</v>
      </c>
      <c r="V15" s="21">
        <v>639</v>
      </c>
      <c r="W15" s="21">
        <v>1198</v>
      </c>
      <c r="X15" s="77">
        <v>1615</v>
      </c>
      <c r="Y15" s="21">
        <v>2178</v>
      </c>
      <c r="Z15" s="56">
        <v>1906</v>
      </c>
      <c r="AA15" s="172">
        <v>2653</v>
      </c>
      <c r="AB15" s="21">
        <v>1943</v>
      </c>
      <c r="AC15" s="21">
        <v>780</v>
      </c>
      <c r="AD15" s="21">
        <v>1502</v>
      </c>
      <c r="AE15" s="77">
        <v>2246</v>
      </c>
      <c r="AF15" s="21">
        <v>2008</v>
      </c>
      <c r="AG15" s="21">
        <v>2303</v>
      </c>
      <c r="AH15" s="77">
        <v>2117</v>
      </c>
      <c r="AI15" s="77">
        <v>2056</v>
      </c>
      <c r="AJ15" s="21">
        <v>1656</v>
      </c>
      <c r="AK15" s="21">
        <v>2103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G15+SUM('R3-12（入力用）'!AF15:AK15)</f>
        <v>619</v>
      </c>
      <c r="H16" s="19">
        <f>SUM(G15:H15)+SUM('R3-12（入力用）'!AG15:AK15)</f>
        <v>670</v>
      </c>
      <c r="I16" s="19">
        <f>SUM(G15:I15)+SUM('R3-12（入力用）'!AH15:AK15)</f>
        <v>562</v>
      </c>
      <c r="J16" s="19">
        <f>SUM(G15:J15)+SUM('R3-12（入力用）'!AI15:AK15)</f>
        <v>719</v>
      </c>
      <c r="K16" s="19">
        <f>SUM(G15:K15)+SUM('R3-12（入力用）'!AJ15:AK15)</f>
        <v>861</v>
      </c>
      <c r="L16" s="19">
        <f>SUM(G15:L15)+'R3-12（入力用）'!AK15</f>
        <v>1617</v>
      </c>
      <c r="M16" s="21">
        <f>SUM(G15:M15)</f>
        <v>2251</v>
      </c>
      <c r="N16" s="21">
        <f t="shared" ref="N16:AK16" si="0">SUM(H15:N15)</f>
        <v>3121</v>
      </c>
      <c r="O16" s="21">
        <f t="shared" si="0"/>
        <v>3605</v>
      </c>
      <c r="P16" s="19">
        <f t="shared" si="0"/>
        <v>4036</v>
      </c>
      <c r="Q16" s="19">
        <f t="shared" si="0"/>
        <v>4694</v>
      </c>
      <c r="R16" s="19">
        <f t="shared" si="0"/>
        <v>5285</v>
      </c>
      <c r="S16" s="21">
        <f t="shared" si="0"/>
        <v>5733</v>
      </c>
      <c r="T16" s="19">
        <f t="shared" si="0"/>
        <v>6316</v>
      </c>
      <c r="U16" s="19">
        <f t="shared" si="0"/>
        <v>6780</v>
      </c>
      <c r="V16" s="19">
        <f t="shared" si="0"/>
        <v>6847</v>
      </c>
      <c r="W16" s="19">
        <f t="shared" si="0"/>
        <v>7578</v>
      </c>
      <c r="X16" s="19">
        <f t="shared" si="0"/>
        <v>8246</v>
      </c>
      <c r="Y16" s="19">
        <f t="shared" si="0"/>
        <v>9535</v>
      </c>
      <c r="Z16" s="19">
        <f t="shared" si="0"/>
        <v>10159</v>
      </c>
      <c r="AA16" s="19">
        <f t="shared" si="0"/>
        <v>11529</v>
      </c>
      <c r="AB16" s="19">
        <f t="shared" si="0"/>
        <v>12132</v>
      </c>
      <c r="AC16" s="19">
        <f t="shared" si="0"/>
        <v>12273</v>
      </c>
      <c r="AD16" s="19">
        <f t="shared" si="0"/>
        <v>12577</v>
      </c>
      <c r="AE16" s="19">
        <f t="shared" si="0"/>
        <v>13208</v>
      </c>
      <c r="AF16" s="19">
        <f t="shared" si="0"/>
        <v>13038</v>
      </c>
      <c r="AG16" s="19">
        <f t="shared" si="0"/>
        <v>13435</v>
      </c>
      <c r="AH16" s="19">
        <f t="shared" si="0"/>
        <v>12899</v>
      </c>
      <c r="AI16" s="19">
        <f t="shared" si="0"/>
        <v>13012</v>
      </c>
      <c r="AJ16" s="19">
        <f t="shared" si="0"/>
        <v>13888</v>
      </c>
      <c r="AK16" s="19">
        <f t="shared" si="0"/>
        <v>14489</v>
      </c>
    </row>
    <row r="17" spans="2:40" ht="41.25" customHeight="1">
      <c r="D17" s="14" t="s">
        <v>3</v>
      </c>
      <c r="E17" s="39" t="s">
        <v>16</v>
      </c>
      <c r="F17" s="29"/>
      <c r="G17" s="21">
        <v>1</v>
      </c>
      <c r="H17" s="21">
        <v>5</v>
      </c>
      <c r="I17" s="21">
        <v>1</v>
      </c>
      <c r="J17" s="21">
        <v>20</v>
      </c>
      <c r="K17" s="21">
        <v>62</v>
      </c>
      <c r="L17" s="21">
        <v>110</v>
      </c>
      <c r="M17" s="21">
        <v>180</v>
      </c>
      <c r="N17" s="21">
        <v>108</v>
      </c>
      <c r="O17" s="77">
        <v>107</v>
      </c>
      <c r="P17" s="77">
        <v>81</v>
      </c>
      <c r="Q17" s="77">
        <v>113</v>
      </c>
      <c r="R17" s="21">
        <v>114</v>
      </c>
      <c r="S17" s="21">
        <v>137</v>
      </c>
      <c r="T17" s="21">
        <v>166</v>
      </c>
      <c r="U17" s="77">
        <v>148</v>
      </c>
      <c r="V17" s="78">
        <v>123</v>
      </c>
      <c r="W17" s="21">
        <v>237</v>
      </c>
      <c r="X17" s="21">
        <v>256</v>
      </c>
      <c r="Y17" s="21">
        <v>303</v>
      </c>
      <c r="Z17" s="56">
        <v>287</v>
      </c>
      <c r="AA17" s="56">
        <v>370</v>
      </c>
      <c r="AB17" s="21">
        <v>407</v>
      </c>
      <c r="AC17" s="21">
        <v>274</v>
      </c>
      <c r="AD17" s="21">
        <v>526</v>
      </c>
      <c r="AE17" s="77">
        <v>606</v>
      </c>
      <c r="AF17" s="21">
        <v>544</v>
      </c>
      <c r="AG17" s="21">
        <v>632</v>
      </c>
      <c r="AH17" s="21">
        <v>483</v>
      </c>
      <c r="AI17" s="77">
        <v>564</v>
      </c>
      <c r="AJ17" s="21">
        <v>390</v>
      </c>
      <c r="AK17" s="77">
        <v>744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G17+SUM('R3-12（入力用）'!AF17:AK17)</f>
        <v>3</v>
      </c>
      <c r="H18" s="19">
        <f>SUM(G17:H17)+SUM('R3-12（入力用）'!AG17:AK17)</f>
        <v>8</v>
      </c>
      <c r="I18" s="19">
        <f>SUM(G17:I17)+SUM('R3-12（入力用）'!AH17:AK17)</f>
        <v>9</v>
      </c>
      <c r="J18" s="19">
        <f>SUM(G17:J17)+SUM('R3-12（入力用）'!AI17:AK17)</f>
        <v>29</v>
      </c>
      <c r="K18" s="19">
        <f>SUM(G17:K17)+SUM('R3-12（入力用）'!AJ17:AK17)</f>
        <v>89</v>
      </c>
      <c r="L18" s="19">
        <f>SUM(G17:L17)+'R3-12（入力用）'!AK17</f>
        <v>199</v>
      </c>
      <c r="M18" s="21">
        <f>SUM(G17:M17)</f>
        <v>379</v>
      </c>
      <c r="N18" s="21">
        <f t="shared" ref="N18:AK18" si="1">SUM(H17:N17)</f>
        <v>486</v>
      </c>
      <c r="O18" s="21">
        <f t="shared" si="1"/>
        <v>588</v>
      </c>
      <c r="P18" s="19">
        <f t="shared" si="1"/>
        <v>668</v>
      </c>
      <c r="Q18" s="19">
        <f t="shared" si="1"/>
        <v>761</v>
      </c>
      <c r="R18" s="19">
        <f t="shared" si="1"/>
        <v>813</v>
      </c>
      <c r="S18" s="21">
        <f t="shared" si="1"/>
        <v>840</v>
      </c>
      <c r="T18" s="19">
        <f t="shared" si="1"/>
        <v>826</v>
      </c>
      <c r="U18" s="19">
        <f t="shared" si="1"/>
        <v>866</v>
      </c>
      <c r="V18" s="19">
        <f t="shared" si="1"/>
        <v>882</v>
      </c>
      <c r="W18" s="19">
        <f t="shared" si="1"/>
        <v>1038</v>
      </c>
      <c r="X18" s="19">
        <f t="shared" si="1"/>
        <v>1181</v>
      </c>
      <c r="Y18" s="19">
        <f t="shared" si="1"/>
        <v>1370</v>
      </c>
      <c r="Z18" s="19">
        <f t="shared" si="1"/>
        <v>1520</v>
      </c>
      <c r="AA18" s="19">
        <f t="shared" si="1"/>
        <v>1724</v>
      </c>
      <c r="AB18" s="19">
        <f t="shared" si="1"/>
        <v>1983</v>
      </c>
      <c r="AC18" s="19">
        <f t="shared" si="1"/>
        <v>2134</v>
      </c>
      <c r="AD18" s="19">
        <f t="shared" si="1"/>
        <v>2423</v>
      </c>
      <c r="AE18" s="19">
        <f t="shared" si="1"/>
        <v>2773</v>
      </c>
      <c r="AF18" s="19">
        <f t="shared" si="1"/>
        <v>3014</v>
      </c>
      <c r="AG18" s="19">
        <f t="shared" si="1"/>
        <v>3359</v>
      </c>
      <c r="AH18" s="19">
        <f t="shared" si="1"/>
        <v>3472</v>
      </c>
      <c r="AI18" s="19">
        <f t="shared" si="1"/>
        <v>3629</v>
      </c>
      <c r="AJ18" s="19">
        <f t="shared" si="1"/>
        <v>3745</v>
      </c>
      <c r="AK18" s="19">
        <f t="shared" si="1"/>
        <v>3963</v>
      </c>
    </row>
    <row r="19" spans="2:40" ht="41.25" customHeight="1">
      <c r="D19" s="15" t="s">
        <v>4</v>
      </c>
      <c r="E19" s="39" t="s">
        <v>16</v>
      </c>
      <c r="F19" s="29"/>
      <c r="G19" s="21">
        <v>0</v>
      </c>
      <c r="H19" s="21">
        <v>1</v>
      </c>
      <c r="I19" s="21">
        <v>5</v>
      </c>
      <c r="J19" s="21">
        <v>5</v>
      </c>
      <c r="K19" s="21">
        <v>19</v>
      </c>
      <c r="L19" s="21">
        <v>61</v>
      </c>
      <c r="M19" s="21">
        <v>110</v>
      </c>
      <c r="N19" s="21">
        <v>180</v>
      </c>
      <c r="O19" s="21">
        <v>108</v>
      </c>
      <c r="P19" s="21">
        <v>107</v>
      </c>
      <c r="Q19" s="21">
        <v>81</v>
      </c>
      <c r="R19" s="21">
        <v>113</v>
      </c>
      <c r="S19" s="21">
        <v>115</v>
      </c>
      <c r="T19" s="21">
        <v>140</v>
      </c>
      <c r="U19" s="21">
        <v>166</v>
      </c>
      <c r="V19" s="21">
        <v>148</v>
      </c>
      <c r="W19" s="77">
        <v>122</v>
      </c>
      <c r="X19" s="21">
        <v>237</v>
      </c>
      <c r="Y19" s="21">
        <v>256</v>
      </c>
      <c r="Z19" s="21">
        <v>303</v>
      </c>
      <c r="AA19" s="56">
        <v>288</v>
      </c>
      <c r="AB19" s="77">
        <v>369</v>
      </c>
      <c r="AC19" s="21">
        <v>407</v>
      </c>
      <c r="AD19" s="21">
        <v>274</v>
      </c>
      <c r="AE19" s="77">
        <v>522</v>
      </c>
      <c r="AF19" s="77">
        <v>583</v>
      </c>
      <c r="AG19" s="21">
        <v>544</v>
      </c>
      <c r="AH19" s="77">
        <v>628</v>
      </c>
      <c r="AI19" s="77">
        <v>480</v>
      </c>
      <c r="AJ19" s="77">
        <v>562</v>
      </c>
      <c r="AK19" s="21">
        <v>390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G19+SUM('R3-12（入力用）'!AF19:AK19)</f>
        <v>2</v>
      </c>
      <c r="H20" s="20">
        <f>SUM(G19:H19)+SUM('R3-12（入力用）'!AG19:AK19)</f>
        <v>3</v>
      </c>
      <c r="I20" s="20">
        <f>SUM(G19:I19)+SUM('R3-12（入力用）'!AH19:AK19)</f>
        <v>8</v>
      </c>
      <c r="J20" s="20">
        <f>SUM(G19:J19)+SUM('R3-12（入力用）'!AI19:AK19)</f>
        <v>13</v>
      </c>
      <c r="K20" s="20">
        <f>SUM(G19:K19)+SUM('R3-12（入力用）'!AJ19:AK19)</f>
        <v>31</v>
      </c>
      <c r="L20" s="20">
        <f>SUM(G19:L19)+'R3-12（入力用）'!AK19</f>
        <v>91</v>
      </c>
      <c r="M20" s="20">
        <f>SUM(G19:M19)</f>
        <v>201</v>
      </c>
      <c r="N20" s="20">
        <f t="shared" ref="N20:AK20" si="2">SUM(H19:N19)</f>
        <v>381</v>
      </c>
      <c r="O20" s="20">
        <f t="shared" si="2"/>
        <v>488</v>
      </c>
      <c r="P20" s="20">
        <f t="shared" si="2"/>
        <v>590</v>
      </c>
      <c r="Q20" s="20">
        <f t="shared" si="2"/>
        <v>666</v>
      </c>
      <c r="R20" s="20">
        <f t="shared" si="2"/>
        <v>760</v>
      </c>
      <c r="S20" s="182">
        <f t="shared" si="2"/>
        <v>814</v>
      </c>
      <c r="T20" s="20">
        <f t="shared" si="2"/>
        <v>844</v>
      </c>
      <c r="U20" s="20">
        <f t="shared" si="2"/>
        <v>830</v>
      </c>
      <c r="V20" s="20">
        <f t="shared" si="2"/>
        <v>870</v>
      </c>
      <c r="W20" s="20">
        <f t="shared" si="2"/>
        <v>885</v>
      </c>
      <c r="X20" s="20">
        <f t="shared" si="2"/>
        <v>1041</v>
      </c>
      <c r="Y20" s="20">
        <f t="shared" si="2"/>
        <v>1184</v>
      </c>
      <c r="Z20" s="20">
        <f t="shared" si="2"/>
        <v>1372</v>
      </c>
      <c r="AA20" s="20">
        <f t="shared" si="2"/>
        <v>1520</v>
      </c>
      <c r="AB20" s="20">
        <f t="shared" si="2"/>
        <v>1723</v>
      </c>
      <c r="AC20" s="20">
        <f t="shared" si="2"/>
        <v>1982</v>
      </c>
      <c r="AD20" s="20">
        <f t="shared" si="2"/>
        <v>2134</v>
      </c>
      <c r="AE20" s="20">
        <f t="shared" si="2"/>
        <v>2419</v>
      </c>
      <c r="AF20" s="20">
        <f t="shared" si="2"/>
        <v>2746</v>
      </c>
      <c r="AG20" s="20">
        <f t="shared" si="2"/>
        <v>2987</v>
      </c>
      <c r="AH20" s="20">
        <f t="shared" si="2"/>
        <v>3327</v>
      </c>
      <c r="AI20" s="20">
        <f t="shared" si="2"/>
        <v>3438</v>
      </c>
      <c r="AJ20" s="20">
        <f t="shared" si="2"/>
        <v>3593</v>
      </c>
      <c r="AK20" s="20">
        <f t="shared" si="2"/>
        <v>3709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2</v>
      </c>
      <c r="H21" s="20">
        <f t="shared" ref="H21:AK21" si="3">H20</f>
        <v>3</v>
      </c>
      <c r="I21" s="20">
        <f t="shared" si="3"/>
        <v>8</v>
      </c>
      <c r="J21" s="20">
        <f t="shared" si="3"/>
        <v>13</v>
      </c>
      <c r="K21" s="20">
        <f t="shared" si="3"/>
        <v>31</v>
      </c>
      <c r="L21" s="20">
        <f t="shared" si="3"/>
        <v>91</v>
      </c>
      <c r="M21" s="20">
        <f t="shared" si="3"/>
        <v>201</v>
      </c>
      <c r="N21" s="20">
        <f t="shared" si="3"/>
        <v>381</v>
      </c>
      <c r="O21" s="20">
        <f t="shared" si="3"/>
        <v>488</v>
      </c>
      <c r="P21" s="20">
        <f t="shared" si="3"/>
        <v>590</v>
      </c>
      <c r="Q21" s="20">
        <f t="shared" si="3"/>
        <v>666</v>
      </c>
      <c r="R21" s="20">
        <f t="shared" si="3"/>
        <v>760</v>
      </c>
      <c r="S21" s="182">
        <f t="shared" si="3"/>
        <v>814</v>
      </c>
      <c r="T21" s="20">
        <f t="shared" si="3"/>
        <v>844</v>
      </c>
      <c r="U21" s="20">
        <f t="shared" si="3"/>
        <v>830</v>
      </c>
      <c r="V21" s="20">
        <f t="shared" si="3"/>
        <v>870</v>
      </c>
      <c r="W21" s="20">
        <f t="shared" si="3"/>
        <v>885</v>
      </c>
      <c r="X21" s="20">
        <f t="shared" si="3"/>
        <v>1041</v>
      </c>
      <c r="Y21" s="20">
        <f t="shared" si="3"/>
        <v>1184</v>
      </c>
      <c r="Z21" s="20">
        <f t="shared" si="3"/>
        <v>1372</v>
      </c>
      <c r="AA21" s="20">
        <f t="shared" si="3"/>
        <v>1520</v>
      </c>
      <c r="AB21" s="20">
        <f t="shared" si="3"/>
        <v>1723</v>
      </c>
      <c r="AC21" s="20">
        <f t="shared" si="3"/>
        <v>1982</v>
      </c>
      <c r="AD21" s="20">
        <f t="shared" si="3"/>
        <v>2134</v>
      </c>
      <c r="AE21" s="20">
        <f t="shared" si="3"/>
        <v>2419</v>
      </c>
      <c r="AF21" s="20">
        <f t="shared" si="3"/>
        <v>2746</v>
      </c>
      <c r="AG21" s="20">
        <f t="shared" si="3"/>
        <v>2987</v>
      </c>
      <c r="AH21" s="20">
        <f t="shared" si="3"/>
        <v>3327</v>
      </c>
      <c r="AI21" s="20">
        <f t="shared" si="3"/>
        <v>3438</v>
      </c>
      <c r="AJ21" s="20">
        <f t="shared" si="3"/>
        <v>3593</v>
      </c>
      <c r="AK21" s="20">
        <f t="shared" si="3"/>
        <v>3709</v>
      </c>
    </row>
    <row r="22" spans="2:40" ht="41.25" customHeight="1">
      <c r="D22" s="14" t="s">
        <v>6</v>
      </c>
      <c r="E22" s="2"/>
      <c r="F22" s="1" t="s">
        <v>49</v>
      </c>
      <c r="G22" s="20">
        <f>'R3-12（入力用）'!AE20</f>
        <v>14</v>
      </c>
      <c r="H22" s="20">
        <f>'R3-12（入力用）'!AF20</f>
        <v>8</v>
      </c>
      <c r="I22" s="20">
        <f>'R3-12（入力用）'!AG20</f>
        <v>8</v>
      </c>
      <c r="J22" s="20">
        <f>'R3-12（入力用）'!AH20</f>
        <v>5</v>
      </c>
      <c r="K22" s="20">
        <f>'R3-12（入力用）'!AI20</f>
        <v>6</v>
      </c>
      <c r="L22" s="20">
        <f>'R3-12（入力用）'!AJ20</f>
        <v>4</v>
      </c>
      <c r="M22" s="20">
        <f>'R3-12（入力用）'!AK20</f>
        <v>4</v>
      </c>
      <c r="N22" s="20">
        <f>G21</f>
        <v>2</v>
      </c>
      <c r="O22" s="20">
        <f t="shared" ref="O22:AK22" si="4">H21</f>
        <v>3</v>
      </c>
      <c r="P22" s="20">
        <f t="shared" si="4"/>
        <v>8</v>
      </c>
      <c r="Q22" s="20">
        <f t="shared" si="4"/>
        <v>13</v>
      </c>
      <c r="R22" s="20">
        <f t="shared" si="4"/>
        <v>31</v>
      </c>
      <c r="S22" s="182">
        <f t="shared" si="4"/>
        <v>91</v>
      </c>
      <c r="T22" s="20">
        <f t="shared" si="4"/>
        <v>201</v>
      </c>
      <c r="U22" s="20">
        <f t="shared" si="4"/>
        <v>381</v>
      </c>
      <c r="V22" s="20">
        <f t="shared" si="4"/>
        <v>488</v>
      </c>
      <c r="W22" s="20">
        <f t="shared" si="4"/>
        <v>590</v>
      </c>
      <c r="X22" s="20">
        <f t="shared" si="4"/>
        <v>666</v>
      </c>
      <c r="Y22" s="20">
        <f t="shared" si="4"/>
        <v>760</v>
      </c>
      <c r="Z22" s="20">
        <f t="shared" si="4"/>
        <v>814</v>
      </c>
      <c r="AA22" s="20">
        <f t="shared" si="4"/>
        <v>844</v>
      </c>
      <c r="AB22" s="20">
        <f t="shared" si="4"/>
        <v>830</v>
      </c>
      <c r="AC22" s="20">
        <f t="shared" si="4"/>
        <v>870</v>
      </c>
      <c r="AD22" s="20">
        <f t="shared" si="4"/>
        <v>885</v>
      </c>
      <c r="AE22" s="20">
        <f t="shared" si="4"/>
        <v>1041</v>
      </c>
      <c r="AF22" s="20">
        <f t="shared" si="4"/>
        <v>1184</v>
      </c>
      <c r="AG22" s="20">
        <f t="shared" si="4"/>
        <v>1372</v>
      </c>
      <c r="AH22" s="20">
        <f t="shared" si="4"/>
        <v>1520</v>
      </c>
      <c r="AI22" s="20">
        <f t="shared" si="4"/>
        <v>1723</v>
      </c>
      <c r="AJ22" s="20">
        <f t="shared" si="4"/>
        <v>1982</v>
      </c>
      <c r="AK22" s="20">
        <f t="shared" si="4"/>
        <v>2134</v>
      </c>
    </row>
    <row r="23" spans="2:40" ht="41.25" customHeight="1">
      <c r="D23" s="14" t="s">
        <v>7</v>
      </c>
      <c r="E23" s="39" t="s">
        <v>16</v>
      </c>
      <c r="F23" s="29"/>
      <c r="G23" s="21">
        <v>0</v>
      </c>
      <c r="H23" s="21">
        <v>0</v>
      </c>
      <c r="I23" s="21">
        <v>5</v>
      </c>
      <c r="J23" s="21">
        <v>3</v>
      </c>
      <c r="K23" s="77">
        <v>10</v>
      </c>
      <c r="L23" s="77">
        <v>26</v>
      </c>
      <c r="M23" s="21">
        <v>33</v>
      </c>
      <c r="N23" s="21">
        <v>37</v>
      </c>
      <c r="O23" s="77">
        <v>15</v>
      </c>
      <c r="P23" s="77">
        <v>9</v>
      </c>
      <c r="Q23" s="77">
        <v>16</v>
      </c>
      <c r="R23" s="77">
        <v>33</v>
      </c>
      <c r="S23" s="77">
        <v>30</v>
      </c>
      <c r="T23" s="77">
        <v>30</v>
      </c>
      <c r="U23" s="77">
        <v>35</v>
      </c>
      <c r="V23" s="21">
        <v>24</v>
      </c>
      <c r="W23" s="21">
        <v>34</v>
      </c>
      <c r="X23" s="77">
        <v>57</v>
      </c>
      <c r="Y23" s="77">
        <v>77</v>
      </c>
      <c r="Z23" s="172">
        <v>122</v>
      </c>
      <c r="AA23" s="172">
        <v>98</v>
      </c>
      <c r="AB23" s="77">
        <v>197</v>
      </c>
      <c r="AC23" s="77">
        <v>181</v>
      </c>
      <c r="AD23" s="77">
        <v>101</v>
      </c>
      <c r="AE23" s="77">
        <v>205</v>
      </c>
      <c r="AF23" s="77">
        <v>280</v>
      </c>
      <c r="AG23" s="77">
        <v>186</v>
      </c>
      <c r="AH23" s="77">
        <v>183</v>
      </c>
      <c r="AI23" s="77">
        <v>311</v>
      </c>
      <c r="AJ23" s="77">
        <v>334</v>
      </c>
      <c r="AK23" s="77">
        <v>148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G23+SUM('R3-12（入力用）'!AF23:AK23)</f>
        <v>1</v>
      </c>
      <c r="H24" s="21">
        <f>SUM(G23:H23)+SUM('R3-12（入力用）'!AG23:AK23)</f>
        <v>1</v>
      </c>
      <c r="I24" s="21">
        <f>SUM(G23:I23)+SUM('R3-12（入力用）'!AH23:AK23)</f>
        <v>6</v>
      </c>
      <c r="J24" s="21">
        <f>SUM(G23:J23)+SUM('R3-12（入力用）'!AI23:AK23)</f>
        <v>9</v>
      </c>
      <c r="K24" s="21">
        <f>SUM(G23:K23)+SUM('R3-12（入力用）'!AJ23:AK23)</f>
        <v>18</v>
      </c>
      <c r="L24" s="21">
        <f>SUM(G23:L23)+'R3-12（入力用）'!AK23</f>
        <v>44</v>
      </c>
      <c r="M24" s="21">
        <f>SUM(G23:M23)</f>
        <v>77</v>
      </c>
      <c r="N24" s="21">
        <f t="shared" ref="N24:AK24" si="5">SUM(H23:N23)</f>
        <v>114</v>
      </c>
      <c r="O24" s="21">
        <f t="shared" si="5"/>
        <v>129</v>
      </c>
      <c r="P24" s="21">
        <f t="shared" si="5"/>
        <v>133</v>
      </c>
      <c r="Q24" s="21">
        <f t="shared" si="5"/>
        <v>146</v>
      </c>
      <c r="R24" s="21">
        <f t="shared" si="5"/>
        <v>169</v>
      </c>
      <c r="S24" s="21">
        <f t="shared" si="5"/>
        <v>173</v>
      </c>
      <c r="T24" s="21">
        <f t="shared" si="5"/>
        <v>170</v>
      </c>
      <c r="U24" s="21">
        <f t="shared" si="5"/>
        <v>168</v>
      </c>
      <c r="V24" s="21">
        <f t="shared" si="5"/>
        <v>177</v>
      </c>
      <c r="W24" s="21">
        <f t="shared" si="5"/>
        <v>202</v>
      </c>
      <c r="X24" s="21">
        <f t="shared" si="5"/>
        <v>243</v>
      </c>
      <c r="Y24" s="21">
        <f t="shared" si="5"/>
        <v>287</v>
      </c>
      <c r="Z24" s="21">
        <f t="shared" si="5"/>
        <v>379</v>
      </c>
      <c r="AA24" s="21">
        <f t="shared" si="5"/>
        <v>447</v>
      </c>
      <c r="AB24" s="21">
        <f t="shared" si="5"/>
        <v>609</v>
      </c>
      <c r="AC24" s="21">
        <f t="shared" si="5"/>
        <v>766</v>
      </c>
      <c r="AD24" s="21">
        <f t="shared" si="5"/>
        <v>833</v>
      </c>
      <c r="AE24" s="21">
        <f t="shared" si="5"/>
        <v>981</v>
      </c>
      <c r="AF24" s="21">
        <f t="shared" si="5"/>
        <v>1184</v>
      </c>
      <c r="AG24" s="21">
        <f t="shared" si="5"/>
        <v>1248</v>
      </c>
      <c r="AH24" s="21">
        <f t="shared" si="5"/>
        <v>1333</v>
      </c>
      <c r="AI24" s="21">
        <f t="shared" si="5"/>
        <v>1447</v>
      </c>
      <c r="AJ24" s="21">
        <f t="shared" si="5"/>
        <v>1600</v>
      </c>
      <c r="AK24" s="21">
        <f t="shared" si="5"/>
        <v>1647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44562</v>
      </c>
      <c r="H26" s="26">
        <f t="shared" ref="H26:AK27" si="6">H6</f>
        <v>44563</v>
      </c>
      <c r="I26" s="26">
        <f t="shared" si="6"/>
        <v>44564</v>
      </c>
      <c r="J26" s="26">
        <f t="shared" si="6"/>
        <v>44565</v>
      </c>
      <c r="K26" s="26">
        <f t="shared" si="6"/>
        <v>44566</v>
      </c>
      <c r="L26" s="26">
        <f t="shared" si="6"/>
        <v>44567</v>
      </c>
      <c r="M26" s="26">
        <f t="shared" si="6"/>
        <v>44568</v>
      </c>
      <c r="N26" s="26">
        <f t="shared" si="6"/>
        <v>44569</v>
      </c>
      <c r="O26" s="26">
        <f t="shared" si="6"/>
        <v>44570</v>
      </c>
      <c r="P26" s="26">
        <f t="shared" si="6"/>
        <v>44571</v>
      </c>
      <c r="Q26" s="26">
        <f t="shared" si="6"/>
        <v>44572</v>
      </c>
      <c r="R26" s="26">
        <f t="shared" si="6"/>
        <v>44573</v>
      </c>
      <c r="S26" s="26">
        <f t="shared" si="6"/>
        <v>44574</v>
      </c>
      <c r="T26" s="26">
        <f t="shared" si="6"/>
        <v>44575</v>
      </c>
      <c r="U26" s="26">
        <f t="shared" si="6"/>
        <v>44576</v>
      </c>
      <c r="V26" s="26">
        <f t="shared" si="6"/>
        <v>44577</v>
      </c>
      <c r="W26" s="26">
        <f t="shared" si="6"/>
        <v>44578</v>
      </c>
      <c r="X26" s="26">
        <f t="shared" si="6"/>
        <v>44579</v>
      </c>
      <c r="Y26" s="26">
        <f t="shared" si="6"/>
        <v>44580</v>
      </c>
      <c r="Z26" s="26">
        <f t="shared" si="6"/>
        <v>44581</v>
      </c>
      <c r="AA26" s="26">
        <f t="shared" si="6"/>
        <v>44582</v>
      </c>
      <c r="AB26" s="26">
        <f t="shared" si="6"/>
        <v>44583</v>
      </c>
      <c r="AC26" s="26">
        <f t="shared" si="6"/>
        <v>44584</v>
      </c>
      <c r="AD26" s="26">
        <f t="shared" si="6"/>
        <v>44585</v>
      </c>
      <c r="AE26" s="26">
        <f t="shared" si="6"/>
        <v>44586</v>
      </c>
      <c r="AF26" s="26">
        <f t="shared" si="6"/>
        <v>44587</v>
      </c>
      <c r="AG26" s="26">
        <f t="shared" si="6"/>
        <v>44588</v>
      </c>
      <c r="AH26" s="26">
        <f t="shared" si="6"/>
        <v>44589</v>
      </c>
      <c r="AI26" s="26">
        <f t="shared" si="6"/>
        <v>44590</v>
      </c>
      <c r="AJ26" s="26">
        <f t="shared" si="6"/>
        <v>44591</v>
      </c>
      <c r="AK26" s="26">
        <f t="shared" si="6"/>
        <v>44592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土</v>
      </c>
      <c r="H27" s="27" t="str">
        <f t="shared" si="6"/>
        <v>日</v>
      </c>
      <c r="I27" s="27" t="str">
        <f t="shared" si="6"/>
        <v>月</v>
      </c>
      <c r="J27" s="27" t="str">
        <f t="shared" si="6"/>
        <v>火</v>
      </c>
      <c r="K27" s="27" t="str">
        <f t="shared" si="6"/>
        <v>水</v>
      </c>
      <c r="L27" s="27" t="str">
        <f t="shared" si="6"/>
        <v>木</v>
      </c>
      <c r="M27" s="27" t="str">
        <f t="shared" si="6"/>
        <v>金</v>
      </c>
      <c r="N27" s="27" t="str">
        <f t="shared" si="6"/>
        <v>土</v>
      </c>
      <c r="O27" s="27" t="str">
        <f t="shared" si="6"/>
        <v>日</v>
      </c>
      <c r="P27" s="27" t="str">
        <f t="shared" si="6"/>
        <v>月</v>
      </c>
      <c r="Q27" s="27" t="str">
        <f t="shared" si="6"/>
        <v>火</v>
      </c>
      <c r="R27" s="27" t="str">
        <f t="shared" si="6"/>
        <v>水</v>
      </c>
      <c r="S27" s="27" t="str">
        <f t="shared" si="6"/>
        <v>木</v>
      </c>
      <c r="T27" s="27" t="str">
        <f t="shared" si="6"/>
        <v>金</v>
      </c>
      <c r="U27" s="27" t="str">
        <f t="shared" si="6"/>
        <v>土</v>
      </c>
      <c r="V27" s="27" t="str">
        <f t="shared" si="6"/>
        <v>日</v>
      </c>
      <c r="W27" s="27" t="str">
        <f t="shared" si="6"/>
        <v>月</v>
      </c>
      <c r="X27" s="27" t="str">
        <f t="shared" si="6"/>
        <v>火</v>
      </c>
      <c r="Y27" s="27" t="str">
        <f t="shared" si="6"/>
        <v>水</v>
      </c>
      <c r="Z27" s="27" t="str">
        <f t="shared" si="6"/>
        <v>木</v>
      </c>
      <c r="AA27" s="27" t="str">
        <f t="shared" si="6"/>
        <v>金</v>
      </c>
      <c r="AB27" s="27" t="str">
        <f t="shared" si="6"/>
        <v>土</v>
      </c>
      <c r="AC27" s="27" t="str">
        <f t="shared" si="6"/>
        <v>日</v>
      </c>
      <c r="AD27" s="27" t="str">
        <f t="shared" si="6"/>
        <v>月</v>
      </c>
      <c r="AE27" s="27" t="str">
        <f t="shared" si="6"/>
        <v>火</v>
      </c>
      <c r="AF27" s="27" t="str">
        <f t="shared" si="6"/>
        <v>水</v>
      </c>
      <c r="AG27" s="27" t="str">
        <f t="shared" si="6"/>
        <v>木</v>
      </c>
      <c r="AH27" s="27" t="str">
        <f t="shared" si="6"/>
        <v>金</v>
      </c>
      <c r="AI27" s="27" t="str">
        <f t="shared" si="6"/>
        <v>土</v>
      </c>
      <c r="AJ27" s="27" t="str">
        <f t="shared" si="6"/>
        <v>日</v>
      </c>
      <c r="AK27" s="27" t="str">
        <f t="shared" si="6"/>
        <v>月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8.9445438282647581E-3</v>
      </c>
      <c r="H28" s="22">
        <f t="shared" ref="H28:AK28" si="7">IFERROR(H12/H8,0)</f>
        <v>7.1556350626118068E-3</v>
      </c>
      <c r="I28" s="22">
        <f t="shared" si="7"/>
        <v>1.4311270125223614E-2</v>
      </c>
      <c r="J28" s="22">
        <f t="shared" si="7"/>
        <v>2.3255813953488372E-2</v>
      </c>
      <c r="K28" s="22">
        <f t="shared" si="7"/>
        <v>3.5778175313059032E-2</v>
      </c>
      <c r="L28" s="22">
        <f t="shared" si="7"/>
        <v>5.008944543828265E-2</v>
      </c>
      <c r="M28" s="22">
        <f t="shared" si="7"/>
        <v>8.5867620751341675E-2</v>
      </c>
      <c r="N28" s="22">
        <f t="shared" si="7"/>
        <v>0.1073345259391771</v>
      </c>
      <c r="O28" s="22">
        <f t="shared" si="7"/>
        <v>0.12522361359570661</v>
      </c>
      <c r="P28" s="22">
        <f t="shared" si="7"/>
        <v>0.13237924865831843</v>
      </c>
      <c r="Q28" s="22">
        <f t="shared" si="7"/>
        <v>0.13953488372093023</v>
      </c>
      <c r="R28" s="22">
        <f t="shared" si="7"/>
        <v>0.13932980599647266</v>
      </c>
      <c r="S28" s="22">
        <f t="shared" si="7"/>
        <v>0.16578483245149911</v>
      </c>
      <c r="T28" s="22">
        <f t="shared" si="7"/>
        <v>0.18871252204585537</v>
      </c>
      <c r="U28" s="22">
        <f t="shared" si="7"/>
        <v>0.20458553791887124</v>
      </c>
      <c r="V28" s="22">
        <f t="shared" si="7"/>
        <v>0.20634920634920634</v>
      </c>
      <c r="W28" s="22">
        <f t="shared" si="7"/>
        <v>0.2257495590828924</v>
      </c>
      <c r="X28" s="22">
        <f t="shared" si="7"/>
        <v>0.24691358024691357</v>
      </c>
      <c r="Y28" s="22">
        <f t="shared" si="7"/>
        <v>0.29100529100529099</v>
      </c>
      <c r="Z28" s="22">
        <f t="shared" si="7"/>
        <v>0.31216931216931215</v>
      </c>
      <c r="AA28" s="22">
        <f t="shared" si="7"/>
        <v>0.3403880070546737</v>
      </c>
      <c r="AB28" s="22">
        <f t="shared" si="7"/>
        <v>0.33333333333333331</v>
      </c>
      <c r="AC28" s="22">
        <f t="shared" si="7"/>
        <v>0.37918871252204583</v>
      </c>
      <c r="AD28" s="22">
        <f t="shared" si="7"/>
        <v>0.37213403880070545</v>
      </c>
      <c r="AE28" s="22">
        <f t="shared" si="7"/>
        <v>0.39329805996472661</v>
      </c>
      <c r="AF28" s="22">
        <f t="shared" si="7"/>
        <v>0.43794326241134751</v>
      </c>
      <c r="AG28" s="22">
        <f t="shared" si="7"/>
        <v>0.48758865248226951</v>
      </c>
      <c r="AH28" s="168">
        <f t="shared" si="7"/>
        <v>0.52304964539007093</v>
      </c>
      <c r="AI28" s="168">
        <f t="shared" si="7"/>
        <v>0.51950354609929073</v>
      </c>
      <c r="AJ28" s="168">
        <f t="shared" si="7"/>
        <v>0.55851063829787229</v>
      </c>
      <c r="AK28" s="168">
        <f t="shared" si="7"/>
        <v>0.53191489361702127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8.9445438282647581E-3</v>
      </c>
      <c r="H29" s="22">
        <f t="shared" ref="H29:AK29" si="8">IFERROR(H12/H9,0)</f>
        <v>7.1556350626118068E-3</v>
      </c>
      <c r="I29" s="22">
        <f t="shared" si="8"/>
        <v>1.4311270125223614E-2</v>
      </c>
      <c r="J29" s="22">
        <f t="shared" si="8"/>
        <v>2.3255813953488372E-2</v>
      </c>
      <c r="K29" s="22">
        <f t="shared" si="8"/>
        <v>3.5778175313059032E-2</v>
      </c>
      <c r="L29" s="22">
        <f t="shared" si="8"/>
        <v>5.008944543828265E-2</v>
      </c>
      <c r="M29" s="22">
        <f t="shared" si="8"/>
        <v>8.5867620751341675E-2</v>
      </c>
      <c r="N29" s="22">
        <f t="shared" si="8"/>
        <v>0.1073345259391771</v>
      </c>
      <c r="O29" s="22">
        <f t="shared" si="8"/>
        <v>0.12522361359570661</v>
      </c>
      <c r="P29" s="22">
        <f t="shared" si="8"/>
        <v>0.13237924865831843</v>
      </c>
      <c r="Q29" s="22">
        <f t="shared" si="8"/>
        <v>0.13953488372093023</v>
      </c>
      <c r="R29" s="22">
        <f t="shared" si="8"/>
        <v>0.13932980599647266</v>
      </c>
      <c r="S29" s="22">
        <f t="shared" si="8"/>
        <v>0.16578483245149911</v>
      </c>
      <c r="T29" s="22">
        <f t="shared" si="8"/>
        <v>0.18871252204585537</v>
      </c>
      <c r="U29" s="22">
        <f t="shared" si="8"/>
        <v>0.20458553791887124</v>
      </c>
      <c r="V29" s="22">
        <f t="shared" si="8"/>
        <v>0.20634920634920634</v>
      </c>
      <c r="W29" s="22">
        <f t="shared" si="8"/>
        <v>0.2257495590828924</v>
      </c>
      <c r="X29" s="22">
        <f t="shared" si="8"/>
        <v>0.24691358024691357</v>
      </c>
      <c r="Y29" s="22">
        <f t="shared" si="8"/>
        <v>0.29100529100529099</v>
      </c>
      <c r="Z29" s="22">
        <f t="shared" si="8"/>
        <v>0.31216931216931215</v>
      </c>
      <c r="AA29" s="22">
        <f t="shared" si="8"/>
        <v>0.3403880070546737</v>
      </c>
      <c r="AB29" s="22">
        <f t="shared" si="8"/>
        <v>0.33333333333333331</v>
      </c>
      <c r="AC29" s="22">
        <f t="shared" si="8"/>
        <v>0.37918871252204583</v>
      </c>
      <c r="AD29" s="22">
        <f t="shared" si="8"/>
        <v>0.37213403880070545</v>
      </c>
      <c r="AE29" s="22">
        <f t="shared" si="8"/>
        <v>0.39329805996472661</v>
      </c>
      <c r="AF29" s="22">
        <f t="shared" si="8"/>
        <v>0.43794326241134751</v>
      </c>
      <c r="AG29" s="22">
        <f t="shared" si="8"/>
        <v>0.48758865248226951</v>
      </c>
      <c r="AH29" s="22">
        <f t="shared" si="8"/>
        <v>0.52304964539007093</v>
      </c>
      <c r="AI29" s="22">
        <f t="shared" si="8"/>
        <v>0.51950354609929073</v>
      </c>
      <c r="AJ29" s="22">
        <f t="shared" si="8"/>
        <v>0.55851063829787229</v>
      </c>
      <c r="AK29" s="22">
        <f t="shared" si="8"/>
        <v>0.53191489361702127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0</v>
      </c>
      <c r="H30" s="22">
        <f t="shared" ref="H30:AK30" si="9">IFERROR(H13/H10,0)</f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0</v>
      </c>
      <c r="R30" s="22">
        <f t="shared" si="9"/>
        <v>0</v>
      </c>
      <c r="S30" s="22">
        <f t="shared" si="9"/>
        <v>0</v>
      </c>
      <c r="T30" s="22">
        <f t="shared" si="9"/>
        <v>0</v>
      </c>
      <c r="U30" s="22">
        <f t="shared" si="9"/>
        <v>0</v>
      </c>
      <c r="V30" s="22">
        <f t="shared" si="9"/>
        <v>0</v>
      </c>
      <c r="W30" s="22">
        <f t="shared" si="9"/>
        <v>0</v>
      </c>
      <c r="X30" s="22">
        <f t="shared" si="9"/>
        <v>0</v>
      </c>
      <c r="Y30" s="22">
        <f t="shared" si="9"/>
        <v>0</v>
      </c>
      <c r="Z30" s="22">
        <f t="shared" si="9"/>
        <v>0</v>
      </c>
      <c r="AA30" s="22">
        <f t="shared" si="9"/>
        <v>3.0303030303030304E-2</v>
      </c>
      <c r="AB30" s="22">
        <f t="shared" si="9"/>
        <v>3.0303030303030304E-2</v>
      </c>
      <c r="AC30" s="22">
        <f t="shared" si="9"/>
        <v>0</v>
      </c>
      <c r="AD30" s="22">
        <f t="shared" si="9"/>
        <v>0</v>
      </c>
      <c r="AE30" s="22">
        <f t="shared" si="9"/>
        <v>0</v>
      </c>
      <c r="AF30" s="22">
        <f t="shared" si="9"/>
        <v>0</v>
      </c>
      <c r="AG30" s="22">
        <f t="shared" si="9"/>
        <v>0</v>
      </c>
      <c r="AH30" s="22">
        <f t="shared" si="9"/>
        <v>0</v>
      </c>
      <c r="AI30" s="22">
        <f t="shared" si="9"/>
        <v>0</v>
      </c>
      <c r="AJ30" s="22">
        <f t="shared" si="9"/>
        <v>0</v>
      </c>
      <c r="AK30" s="22">
        <f t="shared" si="9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0</v>
      </c>
      <c r="H31" s="22">
        <f t="shared" ref="H31:AK31" si="10">IFERROR(H13/H11,0)</f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0</v>
      </c>
      <c r="O31" s="22">
        <f t="shared" si="10"/>
        <v>0</v>
      </c>
      <c r="P31" s="22">
        <f t="shared" si="10"/>
        <v>0</v>
      </c>
      <c r="Q31" s="22">
        <f t="shared" si="10"/>
        <v>0</v>
      </c>
      <c r="R31" s="22">
        <f t="shared" si="10"/>
        <v>0</v>
      </c>
      <c r="S31" s="22">
        <f t="shared" si="10"/>
        <v>0</v>
      </c>
      <c r="T31" s="22">
        <f t="shared" si="10"/>
        <v>0</v>
      </c>
      <c r="U31" s="22">
        <f t="shared" si="10"/>
        <v>0</v>
      </c>
      <c r="V31" s="22">
        <f t="shared" si="10"/>
        <v>0</v>
      </c>
      <c r="W31" s="22">
        <f t="shared" si="10"/>
        <v>0</v>
      </c>
      <c r="X31" s="22">
        <f t="shared" si="10"/>
        <v>0</v>
      </c>
      <c r="Y31" s="22">
        <f t="shared" si="10"/>
        <v>0</v>
      </c>
      <c r="Z31" s="22">
        <f t="shared" si="10"/>
        <v>0</v>
      </c>
      <c r="AA31" s="22">
        <f t="shared" si="10"/>
        <v>3.0303030303030304E-2</v>
      </c>
      <c r="AB31" s="22">
        <f t="shared" si="10"/>
        <v>3.0303030303030304E-2</v>
      </c>
      <c r="AC31" s="22">
        <f t="shared" si="10"/>
        <v>0</v>
      </c>
      <c r="AD31" s="22">
        <f t="shared" si="10"/>
        <v>0</v>
      </c>
      <c r="AE31" s="22">
        <f t="shared" si="10"/>
        <v>0</v>
      </c>
      <c r="AF31" s="22">
        <f t="shared" si="10"/>
        <v>0</v>
      </c>
      <c r="AG31" s="22">
        <f t="shared" si="10"/>
        <v>0</v>
      </c>
      <c r="AH31" s="22">
        <f t="shared" si="10"/>
        <v>0</v>
      </c>
      <c r="AI31" s="22">
        <f t="shared" si="10"/>
        <v>0</v>
      </c>
      <c r="AJ31" s="22">
        <f t="shared" si="10"/>
        <v>0</v>
      </c>
      <c r="AK31" s="22">
        <f t="shared" si="10"/>
        <v>0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177</v>
      </c>
      <c r="E32" s="2"/>
      <c r="F32" s="1"/>
      <c r="G32" s="23">
        <f>IFERROR(G14*100000/1588256,0)</f>
        <v>0.31481071061592086</v>
      </c>
      <c r="H32" s="23">
        <f>IFERROR(H14*100000/1588256,0)</f>
        <v>0.25184856849273668</v>
      </c>
      <c r="I32" s="23">
        <f t="shared" ref="I32:AK32" si="11">IFERROR(I14*100000/1588256,0)</f>
        <v>0.50369713698547336</v>
      </c>
      <c r="J32" s="23">
        <f t="shared" si="11"/>
        <v>0.81850784760139428</v>
      </c>
      <c r="K32" s="23">
        <f t="shared" si="11"/>
        <v>2.0147885479418934</v>
      </c>
      <c r="L32" s="23">
        <f t="shared" si="11"/>
        <v>5.7925170753329436</v>
      </c>
      <c r="M32" s="23">
        <f t="shared" si="11"/>
        <v>12.655390566760019</v>
      </c>
      <c r="N32" s="23">
        <f t="shared" si="11"/>
        <v>23.98857614893317</v>
      </c>
      <c r="O32" s="169">
        <f t="shared" si="11"/>
        <v>30.725525356113877</v>
      </c>
      <c r="P32" s="169">
        <f t="shared" si="11"/>
        <v>37.399512421171401</v>
      </c>
      <c r="Q32" s="169">
        <f t="shared" si="11"/>
        <v>42.373521648902951</v>
      </c>
      <c r="R32" s="169">
        <f t="shared" si="11"/>
        <v>48.732698003344552</v>
      </c>
      <c r="S32" s="169">
        <f t="shared" si="11"/>
        <v>55.406685068402069</v>
      </c>
      <c r="T32" s="169">
        <f t="shared" si="11"/>
        <v>61.576974996474121</v>
      </c>
      <c r="U32" s="169">
        <f t="shared" si="11"/>
        <v>62.836217838937806</v>
      </c>
      <c r="V32" s="169">
        <f t="shared" si="11"/>
        <v>62.332520701952333</v>
      </c>
      <c r="W32" s="169">
        <f t="shared" si="11"/>
        <v>61.388088570104564</v>
      </c>
      <c r="X32" s="169">
        <f t="shared" si="11"/>
        <v>69.51020490399533</v>
      </c>
      <c r="Y32" s="169">
        <f t="shared" si="11"/>
        <v>78.828601938226583</v>
      </c>
      <c r="Z32" s="169">
        <f t="shared" si="11"/>
        <v>91.106219652247503</v>
      </c>
      <c r="AA32" s="169">
        <f t="shared" si="11"/>
        <v>101.11720024983379</v>
      </c>
      <c r="AB32" s="169">
        <f t="shared" si="11"/>
        <v>116.73181149638346</v>
      </c>
      <c r="AC32" s="169">
        <f t="shared" si="11"/>
        <v>134.0464005802591</v>
      </c>
      <c r="AD32" s="169">
        <f t="shared" si="11"/>
        <v>142.79813833538171</v>
      </c>
      <c r="AE32" s="169">
        <f t="shared" si="11"/>
        <v>168.2978058952713</v>
      </c>
      <c r="AF32" s="169">
        <f t="shared" si="11"/>
        <v>192.91600346543629</v>
      </c>
      <c r="AG32" s="169">
        <f t="shared" si="11"/>
        <v>215.96014748252171</v>
      </c>
      <c r="AH32" s="169">
        <f t="shared" si="11"/>
        <v>243.97830072733868</v>
      </c>
      <c r="AI32" s="169">
        <f t="shared" si="11"/>
        <v>256.75961557834506</v>
      </c>
      <c r="AJ32" s="169">
        <f t="shared" si="11"/>
        <v>272.0594161142788</v>
      </c>
      <c r="AK32" s="169">
        <f t="shared" si="11"/>
        <v>268.28168758688776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4.8465266558966073E-3</v>
      </c>
      <c r="H33" s="22">
        <f t="shared" ref="H33:AK33" si="12">IFERROR(H18/H16,0)</f>
        <v>1.1940298507462687E-2</v>
      </c>
      <c r="I33" s="22">
        <f t="shared" si="12"/>
        <v>1.601423487544484E-2</v>
      </c>
      <c r="J33" s="22">
        <f t="shared" si="12"/>
        <v>4.0333796940194712E-2</v>
      </c>
      <c r="K33" s="168">
        <f t="shared" si="12"/>
        <v>0.10336817653890824</v>
      </c>
      <c r="L33" s="168">
        <f t="shared" si="12"/>
        <v>0.12306740878169449</v>
      </c>
      <c r="M33" s="168">
        <f t="shared" si="12"/>
        <v>0.16836961350510884</v>
      </c>
      <c r="N33" s="168">
        <f t="shared" si="12"/>
        <v>0.15571932073053507</v>
      </c>
      <c r="O33" s="168">
        <f t="shared" si="12"/>
        <v>0.16310679611650486</v>
      </c>
      <c r="P33" s="168">
        <f t="shared" si="12"/>
        <v>0.16551040634291378</v>
      </c>
      <c r="Q33" s="168">
        <f t="shared" si="12"/>
        <v>0.16212185769066895</v>
      </c>
      <c r="R33" s="168">
        <f t="shared" si="12"/>
        <v>0.15383159886471146</v>
      </c>
      <c r="S33" s="168">
        <f t="shared" si="12"/>
        <v>0.14652014652014653</v>
      </c>
      <c r="T33" s="168">
        <f t="shared" si="12"/>
        <v>0.13077897403419886</v>
      </c>
      <c r="U33" s="168">
        <f t="shared" si="12"/>
        <v>0.12772861356932153</v>
      </c>
      <c r="V33" s="168">
        <f t="shared" si="12"/>
        <v>0.1288155396524025</v>
      </c>
      <c r="W33" s="168">
        <f t="shared" si="12"/>
        <v>0.13697545526524149</v>
      </c>
      <c r="X33" s="168">
        <f t="shared" si="12"/>
        <v>0.14322095561484355</v>
      </c>
      <c r="Y33" s="168">
        <f t="shared" si="12"/>
        <v>0.14368117461982172</v>
      </c>
      <c r="Z33" s="168">
        <f t="shared" si="12"/>
        <v>0.14962102569150507</v>
      </c>
      <c r="AA33" s="168">
        <f t="shared" si="12"/>
        <v>0.14953595281464133</v>
      </c>
      <c r="AB33" s="168">
        <f t="shared" si="12"/>
        <v>0.16345202769535114</v>
      </c>
      <c r="AC33" s="168">
        <f t="shared" si="12"/>
        <v>0.17387761753442516</v>
      </c>
      <c r="AD33" s="168">
        <f t="shared" si="12"/>
        <v>0.19265325594338872</v>
      </c>
      <c r="AE33" s="168">
        <f t="shared" si="12"/>
        <v>0.20994851605087825</v>
      </c>
      <c r="AF33" s="168">
        <f t="shared" si="12"/>
        <v>0.23117042491179629</v>
      </c>
      <c r="AG33" s="168">
        <f t="shared" si="12"/>
        <v>0.25001860811313731</v>
      </c>
      <c r="AH33" s="168">
        <f t="shared" si="12"/>
        <v>0.26916815256996668</v>
      </c>
      <c r="AI33" s="168">
        <f t="shared" si="12"/>
        <v>0.27889640332001231</v>
      </c>
      <c r="AJ33" s="168">
        <f t="shared" si="12"/>
        <v>0.26965725806451613</v>
      </c>
      <c r="AK33" s="168">
        <f t="shared" si="12"/>
        <v>0.27351784112085031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178</v>
      </c>
      <c r="E34" s="2" t="s">
        <v>17</v>
      </c>
      <c r="F34" s="1"/>
      <c r="G34" s="105">
        <f>IFERROR(G20*100000/1588256,0)</f>
        <v>0.12592428424636834</v>
      </c>
      <c r="H34" s="105">
        <f>IFERROR(H20*100000/1588256,0)</f>
        <v>0.18888642636955252</v>
      </c>
      <c r="I34" s="105">
        <f t="shared" ref="I34:AK34" si="13">IFERROR(I20*100000/1588256,0)</f>
        <v>0.50369713698547336</v>
      </c>
      <c r="J34" s="105">
        <f t="shared" si="13"/>
        <v>0.81850784760139428</v>
      </c>
      <c r="K34" s="105">
        <f t="shared" si="13"/>
        <v>1.9518264058187094</v>
      </c>
      <c r="L34" s="105">
        <f t="shared" si="13"/>
        <v>5.7295549332097595</v>
      </c>
      <c r="M34" s="105">
        <f t="shared" si="13"/>
        <v>12.655390566760019</v>
      </c>
      <c r="N34" s="105">
        <f t="shared" si="13"/>
        <v>23.98857614893317</v>
      </c>
      <c r="O34" s="170">
        <f t="shared" si="13"/>
        <v>30.725525356113877</v>
      </c>
      <c r="P34" s="170">
        <f t="shared" si="13"/>
        <v>37.147663852678662</v>
      </c>
      <c r="Q34" s="170">
        <f t="shared" si="13"/>
        <v>41.932786654040662</v>
      </c>
      <c r="R34" s="170">
        <f t="shared" si="13"/>
        <v>47.851228013619973</v>
      </c>
      <c r="S34" s="170">
        <f t="shared" si="13"/>
        <v>51.251183688271915</v>
      </c>
      <c r="T34" s="170">
        <f t="shared" si="13"/>
        <v>53.140047951967439</v>
      </c>
      <c r="U34" s="170">
        <f t="shared" si="13"/>
        <v>52.25857796224286</v>
      </c>
      <c r="V34" s="170">
        <f t="shared" si="13"/>
        <v>54.77706364717023</v>
      </c>
      <c r="W34" s="170">
        <f t="shared" si="13"/>
        <v>55.721495779017992</v>
      </c>
      <c r="X34" s="170">
        <f t="shared" si="13"/>
        <v>65.543589950234718</v>
      </c>
      <c r="Y34" s="170">
        <f t="shared" si="13"/>
        <v>74.547176273850056</v>
      </c>
      <c r="Z34" s="170">
        <f t="shared" si="13"/>
        <v>86.384058993008679</v>
      </c>
      <c r="AA34" s="170">
        <f t="shared" si="13"/>
        <v>95.702456027239947</v>
      </c>
      <c r="AB34" s="170">
        <f t="shared" si="13"/>
        <v>108.48377087824633</v>
      </c>
      <c r="AC34" s="170">
        <f t="shared" si="13"/>
        <v>124.79096568815103</v>
      </c>
      <c r="AD34" s="170">
        <f t="shared" si="13"/>
        <v>134.36121129087502</v>
      </c>
      <c r="AE34" s="170">
        <f t="shared" si="13"/>
        <v>152.30542179598251</v>
      </c>
      <c r="AF34" s="170">
        <f t="shared" si="13"/>
        <v>172.89404227026372</v>
      </c>
      <c r="AG34" s="170">
        <f t="shared" si="13"/>
        <v>188.06791852195113</v>
      </c>
      <c r="AH34" s="170">
        <f t="shared" si="13"/>
        <v>209.47504684383375</v>
      </c>
      <c r="AI34" s="170">
        <f t="shared" si="13"/>
        <v>216.46384461950717</v>
      </c>
      <c r="AJ34" s="170">
        <f t="shared" si="13"/>
        <v>226.22297664860073</v>
      </c>
      <c r="AK34" s="170">
        <f t="shared" si="13"/>
        <v>233.5265851348901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-12</v>
      </c>
      <c r="H35" s="24">
        <f t="shared" ref="H35:AK35" si="14">H21-H22</f>
        <v>-5</v>
      </c>
      <c r="I35" s="24">
        <f t="shared" si="14"/>
        <v>0</v>
      </c>
      <c r="J35" s="24">
        <f t="shared" si="14"/>
        <v>8</v>
      </c>
      <c r="K35" s="24">
        <f t="shared" si="14"/>
        <v>25</v>
      </c>
      <c r="L35" s="24">
        <f t="shared" si="14"/>
        <v>87</v>
      </c>
      <c r="M35" s="24">
        <f t="shared" si="14"/>
        <v>197</v>
      </c>
      <c r="N35" s="24">
        <f t="shared" si="14"/>
        <v>379</v>
      </c>
      <c r="O35" s="24">
        <f t="shared" si="14"/>
        <v>485</v>
      </c>
      <c r="P35" s="24">
        <f t="shared" si="14"/>
        <v>582</v>
      </c>
      <c r="Q35" s="24">
        <f t="shared" si="14"/>
        <v>653</v>
      </c>
      <c r="R35" s="24">
        <f t="shared" si="14"/>
        <v>729</v>
      </c>
      <c r="S35" s="24">
        <f t="shared" si="14"/>
        <v>723</v>
      </c>
      <c r="T35" s="24">
        <f t="shared" si="14"/>
        <v>643</v>
      </c>
      <c r="U35" s="24">
        <f t="shared" si="14"/>
        <v>449</v>
      </c>
      <c r="V35" s="24">
        <f t="shared" si="14"/>
        <v>382</v>
      </c>
      <c r="W35" s="24">
        <f t="shared" si="14"/>
        <v>295</v>
      </c>
      <c r="X35" s="24">
        <f t="shared" si="14"/>
        <v>375</v>
      </c>
      <c r="Y35" s="24">
        <f t="shared" si="14"/>
        <v>424</v>
      </c>
      <c r="Z35" s="24">
        <f t="shared" si="14"/>
        <v>558</v>
      </c>
      <c r="AA35" s="24">
        <f t="shared" si="14"/>
        <v>676</v>
      </c>
      <c r="AB35" s="24">
        <f t="shared" si="14"/>
        <v>893</v>
      </c>
      <c r="AC35" s="24">
        <f t="shared" si="14"/>
        <v>1112</v>
      </c>
      <c r="AD35" s="24">
        <f t="shared" si="14"/>
        <v>1249</v>
      </c>
      <c r="AE35" s="24">
        <f t="shared" si="14"/>
        <v>1378</v>
      </c>
      <c r="AF35" s="24">
        <f t="shared" si="14"/>
        <v>1562</v>
      </c>
      <c r="AG35" s="24">
        <f t="shared" si="14"/>
        <v>1615</v>
      </c>
      <c r="AH35" s="24">
        <f t="shared" si="14"/>
        <v>1807</v>
      </c>
      <c r="AI35" s="24">
        <f t="shared" si="14"/>
        <v>1715</v>
      </c>
      <c r="AJ35" s="194">
        <f t="shared" si="14"/>
        <v>1611</v>
      </c>
      <c r="AK35" s="194">
        <f t="shared" si="14"/>
        <v>1575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0.14285714285714285</v>
      </c>
      <c r="H36" s="124">
        <f t="shared" ref="H36:AK36" si="15">IFERROR(H21/H22,0)</f>
        <v>0.375</v>
      </c>
      <c r="I36" s="124">
        <f t="shared" si="15"/>
        <v>1</v>
      </c>
      <c r="J36" s="124">
        <f t="shared" si="15"/>
        <v>2.6</v>
      </c>
      <c r="K36" s="124">
        <f t="shared" si="15"/>
        <v>5.166666666666667</v>
      </c>
      <c r="L36" s="124">
        <f t="shared" si="15"/>
        <v>22.75</v>
      </c>
      <c r="M36" s="124">
        <f t="shared" si="15"/>
        <v>50.25</v>
      </c>
      <c r="N36" s="124">
        <f t="shared" si="15"/>
        <v>190.5</v>
      </c>
      <c r="O36" s="124">
        <f t="shared" si="15"/>
        <v>162.66666666666666</v>
      </c>
      <c r="P36" s="124">
        <f t="shared" si="15"/>
        <v>73.75</v>
      </c>
      <c r="Q36" s="124">
        <f t="shared" si="15"/>
        <v>51.230769230769234</v>
      </c>
      <c r="R36" s="124">
        <f t="shared" si="15"/>
        <v>24.516129032258064</v>
      </c>
      <c r="S36" s="124">
        <f t="shared" si="15"/>
        <v>8.9450549450549453</v>
      </c>
      <c r="T36" s="124">
        <f t="shared" si="15"/>
        <v>4.1990049751243781</v>
      </c>
      <c r="U36" s="124">
        <f t="shared" si="15"/>
        <v>2.1784776902887137</v>
      </c>
      <c r="V36" s="124">
        <f t="shared" si="15"/>
        <v>1.7827868852459017</v>
      </c>
      <c r="W36" s="124">
        <f t="shared" si="15"/>
        <v>1.5</v>
      </c>
      <c r="X36" s="124">
        <f t="shared" si="15"/>
        <v>1.5630630630630631</v>
      </c>
      <c r="Y36" s="124">
        <f t="shared" si="15"/>
        <v>1.5578947368421052</v>
      </c>
      <c r="Z36" s="124">
        <f t="shared" si="15"/>
        <v>1.6855036855036856</v>
      </c>
      <c r="AA36" s="124">
        <f t="shared" si="15"/>
        <v>1.8009478672985781</v>
      </c>
      <c r="AB36" s="124">
        <f t="shared" si="15"/>
        <v>2.0759036144578311</v>
      </c>
      <c r="AC36" s="124">
        <f t="shared" si="15"/>
        <v>2.2781609195402299</v>
      </c>
      <c r="AD36" s="124">
        <f t="shared" si="15"/>
        <v>2.4112994350282486</v>
      </c>
      <c r="AE36" s="124">
        <f t="shared" si="15"/>
        <v>2.323727185398655</v>
      </c>
      <c r="AF36" s="124">
        <f t="shared" si="15"/>
        <v>2.3192567567567566</v>
      </c>
      <c r="AG36" s="124">
        <f t="shared" si="15"/>
        <v>2.1771137026239069</v>
      </c>
      <c r="AH36" s="124">
        <f t="shared" si="15"/>
        <v>2.1888157894736842</v>
      </c>
      <c r="AI36" s="124">
        <f t="shared" si="15"/>
        <v>1.9953569355774812</v>
      </c>
      <c r="AJ36" s="124">
        <f t="shared" si="15"/>
        <v>1.8128153380423815</v>
      </c>
      <c r="AK36" s="124">
        <f t="shared" si="15"/>
        <v>1.7380506091846297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0.5</v>
      </c>
      <c r="H37" s="22">
        <f t="shared" ref="H37:AK37" si="16">IFERROR(H24/H20,0)</f>
        <v>0.33333333333333331</v>
      </c>
      <c r="I37" s="22">
        <f t="shared" si="16"/>
        <v>0.75</v>
      </c>
      <c r="J37" s="22">
        <f t="shared" si="16"/>
        <v>0.69230769230769229</v>
      </c>
      <c r="K37" s="22">
        <f t="shared" si="16"/>
        <v>0.58064516129032262</v>
      </c>
      <c r="L37" s="22">
        <f t="shared" si="16"/>
        <v>0.48351648351648352</v>
      </c>
      <c r="M37" s="22">
        <f t="shared" si="16"/>
        <v>0.38308457711442784</v>
      </c>
      <c r="N37" s="22">
        <f t="shared" si="16"/>
        <v>0.29921259842519687</v>
      </c>
      <c r="O37" s="22">
        <f t="shared" si="16"/>
        <v>0.26434426229508196</v>
      </c>
      <c r="P37" s="22">
        <f t="shared" si="16"/>
        <v>0.22542372881355932</v>
      </c>
      <c r="Q37" s="22">
        <f t="shared" si="16"/>
        <v>0.21921921921921922</v>
      </c>
      <c r="R37" s="22">
        <f t="shared" si="16"/>
        <v>0.22236842105263158</v>
      </c>
      <c r="S37" s="22">
        <f t="shared" si="16"/>
        <v>0.21253071253071254</v>
      </c>
      <c r="T37" s="22">
        <f t="shared" si="16"/>
        <v>0.2014218009478673</v>
      </c>
      <c r="U37" s="22">
        <f t="shared" si="16"/>
        <v>0.20240963855421687</v>
      </c>
      <c r="V37" s="22">
        <f t="shared" si="16"/>
        <v>0.20344827586206896</v>
      </c>
      <c r="W37" s="22">
        <f t="shared" si="16"/>
        <v>0.22824858757062147</v>
      </c>
      <c r="X37" s="22">
        <f t="shared" si="16"/>
        <v>0.2334293948126801</v>
      </c>
      <c r="Y37" s="22">
        <f t="shared" si="16"/>
        <v>0.24239864864864866</v>
      </c>
      <c r="Z37" s="22">
        <f t="shared" si="16"/>
        <v>0.27623906705539358</v>
      </c>
      <c r="AA37" s="22">
        <f t="shared" si="16"/>
        <v>0.29407894736842105</v>
      </c>
      <c r="AB37" s="22">
        <f t="shared" si="16"/>
        <v>0.3534532791642484</v>
      </c>
      <c r="AC37" s="22">
        <f t="shared" si="16"/>
        <v>0.38647830474268413</v>
      </c>
      <c r="AD37" s="22">
        <f t="shared" si="16"/>
        <v>0.39034676663542645</v>
      </c>
      <c r="AE37" s="22">
        <f t="shared" si="16"/>
        <v>0.40553947912360477</v>
      </c>
      <c r="AF37" s="22">
        <f t="shared" si="16"/>
        <v>0.43117261471230883</v>
      </c>
      <c r="AG37" s="22">
        <f t="shared" si="16"/>
        <v>0.41781051221961835</v>
      </c>
      <c r="AH37" s="22">
        <f t="shared" si="16"/>
        <v>0.40066125638713557</v>
      </c>
      <c r="AI37" s="22">
        <f t="shared" si="16"/>
        <v>0.42088423502036065</v>
      </c>
      <c r="AJ37" s="22">
        <f t="shared" si="16"/>
        <v>0.44531032563317563</v>
      </c>
      <c r="AK37" s="22">
        <f t="shared" si="16"/>
        <v>0.44405500134807224</v>
      </c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179</v>
      </c>
      <c r="E38" s="2" t="s">
        <v>17</v>
      </c>
      <c r="F38" s="1"/>
      <c r="G38" s="110">
        <f>IFERROR(G24*100000/1588256,0)</f>
        <v>6.296214212318417E-2</v>
      </c>
      <c r="H38" s="110">
        <f t="shared" ref="H38:AK38" si="17">IFERROR(H24*100000/1588256,0)</f>
        <v>6.296214212318417E-2</v>
      </c>
      <c r="I38" s="110">
        <f t="shared" si="17"/>
        <v>0.37777285273910505</v>
      </c>
      <c r="J38" s="110">
        <f t="shared" si="17"/>
        <v>0.56665927910865754</v>
      </c>
      <c r="K38" s="110">
        <f t="shared" si="17"/>
        <v>1.1333185582173151</v>
      </c>
      <c r="L38" s="110">
        <f t="shared" si="17"/>
        <v>2.7703342534201036</v>
      </c>
      <c r="M38" s="110">
        <f t="shared" si="17"/>
        <v>4.8480849434851816</v>
      </c>
      <c r="N38" s="110">
        <f t="shared" si="17"/>
        <v>7.1776842020429958</v>
      </c>
      <c r="O38" s="110">
        <f t="shared" si="17"/>
        <v>8.1221163338907587</v>
      </c>
      <c r="P38" s="110">
        <f t="shared" si="17"/>
        <v>8.373964902383495</v>
      </c>
      <c r="Q38" s="110">
        <f t="shared" si="17"/>
        <v>9.1924727499848888</v>
      </c>
      <c r="R38" s="110">
        <f t="shared" si="17"/>
        <v>10.640602018818125</v>
      </c>
      <c r="S38" s="110">
        <f t="shared" si="17"/>
        <v>10.892450587310861</v>
      </c>
      <c r="T38" s="110">
        <f t="shared" si="17"/>
        <v>10.703564160941308</v>
      </c>
      <c r="U38" s="110">
        <f t="shared" si="17"/>
        <v>10.57763987669494</v>
      </c>
      <c r="V38" s="110">
        <f t="shared" si="17"/>
        <v>11.144299155803598</v>
      </c>
      <c r="W38" s="110">
        <f t="shared" si="17"/>
        <v>12.718352708883202</v>
      </c>
      <c r="X38" s="110">
        <f t="shared" si="17"/>
        <v>15.299800535933754</v>
      </c>
      <c r="Y38" s="110">
        <f t="shared" si="17"/>
        <v>18.070134789353858</v>
      </c>
      <c r="Z38" s="110">
        <f t="shared" si="17"/>
        <v>23.8626518646868</v>
      </c>
      <c r="AA38" s="110">
        <f t="shared" si="17"/>
        <v>28.144077529063324</v>
      </c>
      <c r="AB38" s="110">
        <f t="shared" si="17"/>
        <v>38.343944553019163</v>
      </c>
      <c r="AC38" s="110">
        <f t="shared" si="17"/>
        <v>48.229000866359073</v>
      </c>
      <c r="AD38" s="110">
        <f t="shared" si="17"/>
        <v>52.447464388612417</v>
      </c>
      <c r="AE38" s="110">
        <f t="shared" si="17"/>
        <v>61.76586142284367</v>
      </c>
      <c r="AF38" s="110">
        <f t="shared" si="17"/>
        <v>74.547176273850056</v>
      </c>
      <c r="AG38" s="110">
        <f t="shared" si="17"/>
        <v>78.576753369733851</v>
      </c>
      <c r="AH38" s="110">
        <f t="shared" si="17"/>
        <v>83.928535450204507</v>
      </c>
      <c r="AI38" s="110">
        <f t="shared" si="17"/>
        <v>91.106219652247503</v>
      </c>
      <c r="AJ38" s="110">
        <f t="shared" si="17"/>
        <v>100.73942739709467</v>
      </c>
      <c r="AK38" s="110">
        <f t="shared" si="17"/>
        <v>103.69864807688433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1</v>
      </c>
      <c r="H39" s="22">
        <f>IFERROR(H12/H14,0)</f>
        <v>1</v>
      </c>
      <c r="I39" s="22">
        <f t="shared" ref="I39:AK39" si="18">IFERROR(I12/I14,0)</f>
        <v>1</v>
      </c>
      <c r="J39" s="22">
        <f t="shared" si="18"/>
        <v>1</v>
      </c>
      <c r="K39" s="22">
        <f t="shared" si="18"/>
        <v>0.625</v>
      </c>
      <c r="L39" s="22">
        <f t="shared" si="18"/>
        <v>0.30434782608695654</v>
      </c>
      <c r="M39" s="22">
        <f t="shared" si="18"/>
        <v>0.23880597014925373</v>
      </c>
      <c r="N39" s="22">
        <f t="shared" si="18"/>
        <v>0.15748031496062992</v>
      </c>
      <c r="O39" s="22">
        <f t="shared" si="18"/>
        <v>0.14344262295081966</v>
      </c>
      <c r="P39" s="22">
        <f t="shared" si="18"/>
        <v>0.12457912457912458</v>
      </c>
      <c r="Q39" s="22">
        <f t="shared" si="18"/>
        <v>0.11589895988112928</v>
      </c>
      <c r="R39" s="22">
        <f t="shared" si="18"/>
        <v>0.1020671834625323</v>
      </c>
      <c r="S39" s="22">
        <f t="shared" si="18"/>
        <v>0.10681818181818181</v>
      </c>
      <c r="T39" s="22">
        <f t="shared" si="18"/>
        <v>0.10940695296523517</v>
      </c>
      <c r="U39" s="22">
        <f t="shared" si="18"/>
        <v>0.11623246492985972</v>
      </c>
      <c r="V39" s="22">
        <f t="shared" si="18"/>
        <v>0.11818181818181818</v>
      </c>
      <c r="W39" s="22">
        <f t="shared" si="18"/>
        <v>0.13128205128205128</v>
      </c>
      <c r="X39" s="22">
        <f t="shared" si="18"/>
        <v>0.12681159420289856</v>
      </c>
      <c r="Y39" s="22">
        <f t="shared" si="18"/>
        <v>0.13178913738019168</v>
      </c>
      <c r="Z39" s="22">
        <f t="shared" si="18"/>
        <v>0.12232204561161023</v>
      </c>
      <c r="AA39" s="22">
        <f t="shared" si="18"/>
        <v>0.12017434620174346</v>
      </c>
      <c r="AB39" s="22">
        <f t="shared" si="18"/>
        <v>0.10194174757281553</v>
      </c>
      <c r="AC39" s="22">
        <f t="shared" si="18"/>
        <v>0.10098637858149366</v>
      </c>
      <c r="AD39" s="22">
        <f t="shared" si="18"/>
        <v>9.3033509700176362E-2</v>
      </c>
      <c r="AE39" s="22">
        <f t="shared" si="18"/>
        <v>8.3426861204638977E-2</v>
      </c>
      <c r="AF39" s="22">
        <f t="shared" si="18"/>
        <v>8.0613577023498695E-2</v>
      </c>
      <c r="AG39" s="22">
        <f t="shared" si="18"/>
        <v>8.0174927113702624E-2</v>
      </c>
      <c r="AH39" s="22">
        <f t="shared" si="18"/>
        <v>7.6129032258064513E-2</v>
      </c>
      <c r="AI39" s="22">
        <f t="shared" si="18"/>
        <v>7.1848945561549776E-2</v>
      </c>
      <c r="AJ39" s="22">
        <f t="shared" si="18"/>
        <v>7.2899791714880813E-2</v>
      </c>
      <c r="AK39" s="22">
        <f t="shared" si="18"/>
        <v>7.0406007979347568E-2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減少</v>
      </c>
      <c r="H40" s="102" t="str">
        <f t="shared" si="19"/>
        <v>減少</v>
      </c>
      <c r="I40" s="102" t="str">
        <f t="shared" si="19"/>
        <v>同数</v>
      </c>
      <c r="J40" s="102" t="str">
        <f t="shared" si="19"/>
        <v>増加</v>
      </c>
      <c r="K40" s="102" t="str">
        <f t="shared" si="19"/>
        <v>増加</v>
      </c>
      <c r="L40" s="102" t="str">
        <f t="shared" si="19"/>
        <v>増加</v>
      </c>
      <c r="M40" s="102" t="str">
        <f t="shared" si="19"/>
        <v>増加</v>
      </c>
      <c r="N40" s="102" t="str">
        <f t="shared" si="19"/>
        <v>増加</v>
      </c>
      <c r="O40" s="102" t="str">
        <f t="shared" si="19"/>
        <v>増加</v>
      </c>
      <c r="P40" s="102" t="str">
        <f t="shared" si="19"/>
        <v>増加</v>
      </c>
      <c r="Q40" s="102" t="str">
        <f t="shared" si="19"/>
        <v>増加</v>
      </c>
      <c r="R40" s="102" t="str">
        <f t="shared" si="19"/>
        <v>増加</v>
      </c>
      <c r="S40" s="102" t="str">
        <f t="shared" si="19"/>
        <v>増加</v>
      </c>
      <c r="T40" s="102" t="str">
        <f t="shared" si="19"/>
        <v>増加</v>
      </c>
      <c r="U40" s="102" t="str">
        <f t="shared" si="19"/>
        <v>増加</v>
      </c>
      <c r="V40" s="102" t="str">
        <f t="shared" si="19"/>
        <v>増加</v>
      </c>
      <c r="W40" s="102" t="str">
        <f t="shared" si="19"/>
        <v>増加</v>
      </c>
      <c r="X40" s="102" t="str">
        <f t="shared" si="19"/>
        <v>増加</v>
      </c>
      <c r="Y40" s="102" t="str">
        <f t="shared" si="19"/>
        <v>増加</v>
      </c>
      <c r="Z40" s="102" t="str">
        <f t="shared" si="19"/>
        <v>増加</v>
      </c>
      <c r="AA40" s="102" t="str">
        <f t="shared" si="19"/>
        <v>増加</v>
      </c>
      <c r="AB40" s="102" t="str">
        <f t="shared" si="19"/>
        <v>増加</v>
      </c>
      <c r="AC40" s="102" t="str">
        <f t="shared" si="19"/>
        <v>増加</v>
      </c>
      <c r="AD40" s="102" t="str">
        <f t="shared" si="19"/>
        <v>増加</v>
      </c>
      <c r="AE40" s="102" t="str">
        <f t="shared" si="19"/>
        <v>増加</v>
      </c>
      <c r="AF40" s="102" t="str">
        <f t="shared" si="19"/>
        <v>増加</v>
      </c>
      <c r="AG40" s="102" t="str">
        <f t="shared" si="19"/>
        <v>増加</v>
      </c>
      <c r="AH40" s="102" t="str">
        <f t="shared" si="19"/>
        <v>増加</v>
      </c>
      <c r="AI40" s="102" t="str">
        <f t="shared" si="19"/>
        <v>増加</v>
      </c>
      <c r="AJ40" s="102" t="str">
        <f t="shared" si="19"/>
        <v>増加</v>
      </c>
      <c r="AK40" s="102" t="str">
        <f t="shared" si="19"/>
        <v>増加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583" priority="14" operator="greaterThanOrEqual">
      <formula>7.5</formula>
    </cfRule>
  </conditionalFormatting>
  <conditionalFormatting sqref="G39:AK39">
    <cfRule type="cellIs" dxfId="582" priority="15" operator="greaterThanOrEqual">
      <formula>12.5</formula>
    </cfRule>
  </conditionalFormatting>
  <conditionalFormatting sqref="G37:AK37">
    <cfRule type="cellIs" dxfId="581" priority="13" operator="greaterThanOrEqual">
      <formula>0.5</formula>
    </cfRule>
  </conditionalFormatting>
  <conditionalFormatting sqref="G34:AK34">
    <cfRule type="cellIs" dxfId="580" priority="11" operator="greaterThanOrEqual">
      <formula>25</formula>
    </cfRule>
    <cfRule type="cellIs" dxfId="579" priority="12" operator="greaterThanOrEqual">
      <formula>15</formula>
    </cfRule>
  </conditionalFormatting>
  <conditionalFormatting sqref="G33:AK33">
    <cfRule type="cellIs" dxfId="578" priority="1" operator="greaterThanOrEqual">
      <formula>0.1</formula>
    </cfRule>
    <cfRule type="cellIs" dxfId="577" priority="10" operator="greaterThanOrEqual">
      <formula>0.05</formula>
    </cfRule>
  </conditionalFormatting>
  <conditionalFormatting sqref="G32:AK32">
    <cfRule type="cellIs" dxfId="576" priority="8" operator="greaterThanOrEqual">
      <formula>30</formula>
    </cfRule>
    <cfRule type="cellIs" dxfId="575" priority="9" operator="greaterThanOrEqual">
      <formula>20</formula>
    </cfRule>
  </conditionalFormatting>
  <conditionalFormatting sqref="G30:AK30">
    <cfRule type="cellIs" dxfId="574" priority="6" operator="greaterThanOrEqual">
      <formula>0.5</formula>
    </cfRule>
    <cfRule type="cellIs" dxfId="573" priority="7" operator="greaterThanOrEqual">
      <formula>0.2</formula>
    </cfRule>
  </conditionalFormatting>
  <conditionalFormatting sqref="G28:AK28">
    <cfRule type="cellIs" dxfId="572" priority="4" operator="greaterThanOrEqual">
      <formula>0.5</formula>
    </cfRule>
    <cfRule type="cellIs" dxfId="571" priority="5" operator="greaterThanOrEqual">
      <formula>0.2</formula>
    </cfRule>
  </conditionalFormatting>
  <conditionalFormatting sqref="G38:AK38">
    <cfRule type="cellIs" dxfId="570" priority="2" operator="greaterThanOrEqual">
      <formula>7.5</formula>
    </cfRule>
  </conditionalFormatting>
  <conditionalFormatting sqref="G38:AK38">
    <cfRule type="cellIs" dxfId="569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B4:AN40"/>
  <sheetViews>
    <sheetView view="pageBreakPreview" topLeftCell="B4" zoomScale="80" zoomScaleNormal="100" zoomScaleSheetLayoutView="80" workbookViewId="0">
      <pane xSplit="5" ySplit="4" topLeftCell="M8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121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44593</v>
      </c>
      <c r="H6" s="26">
        <v>44594</v>
      </c>
      <c r="I6" s="26">
        <v>44595</v>
      </c>
      <c r="J6" s="26">
        <v>44596</v>
      </c>
      <c r="K6" s="26">
        <v>44597</v>
      </c>
      <c r="L6" s="26">
        <v>44598</v>
      </c>
      <c r="M6" s="26">
        <v>44599</v>
      </c>
      <c r="N6" s="26">
        <v>44600</v>
      </c>
      <c r="O6" s="26">
        <v>44601</v>
      </c>
      <c r="P6" s="26">
        <v>44602</v>
      </c>
      <c r="Q6" s="26">
        <v>44603</v>
      </c>
      <c r="R6" s="26">
        <v>44604</v>
      </c>
      <c r="S6" s="26">
        <v>44605</v>
      </c>
      <c r="T6" s="26">
        <v>44606</v>
      </c>
      <c r="U6" s="26">
        <v>44607</v>
      </c>
      <c r="V6" s="26">
        <v>44608</v>
      </c>
      <c r="W6" s="26">
        <v>44609</v>
      </c>
      <c r="X6" s="26">
        <v>44610</v>
      </c>
      <c r="Y6" s="26">
        <v>44611</v>
      </c>
      <c r="Z6" s="26">
        <v>44612</v>
      </c>
      <c r="AA6" s="26">
        <v>44613</v>
      </c>
      <c r="AB6" s="26">
        <v>44614</v>
      </c>
      <c r="AC6" s="26">
        <v>44615</v>
      </c>
      <c r="AD6" s="26">
        <v>44616</v>
      </c>
      <c r="AE6" s="26">
        <v>44617</v>
      </c>
      <c r="AF6" s="26">
        <v>44618</v>
      </c>
      <c r="AG6" s="26">
        <v>44619</v>
      </c>
      <c r="AH6" s="26">
        <v>44620</v>
      </c>
      <c r="AI6" s="26"/>
      <c r="AJ6" s="26"/>
      <c r="AK6" s="26"/>
    </row>
    <row r="7" spans="4:38" ht="30" customHeight="1">
      <c r="D7" s="6"/>
      <c r="E7" s="7"/>
      <c r="F7" s="8"/>
      <c r="G7" s="27" t="s">
        <v>41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/>
      <c r="AJ7" s="27"/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19">
        <v>564</v>
      </c>
      <c r="H8" s="19">
        <v>564</v>
      </c>
      <c r="I8" s="19">
        <v>564</v>
      </c>
      <c r="J8" s="19">
        <v>564</v>
      </c>
      <c r="K8" s="19">
        <v>564</v>
      </c>
      <c r="L8" s="19">
        <v>564</v>
      </c>
      <c r="M8" s="19">
        <v>564</v>
      </c>
      <c r="N8" s="19">
        <v>564</v>
      </c>
      <c r="O8" s="19">
        <v>564</v>
      </c>
      <c r="P8" s="19">
        <v>564</v>
      </c>
      <c r="Q8" s="19">
        <v>564</v>
      </c>
      <c r="R8" s="19">
        <v>564</v>
      </c>
      <c r="S8" s="19">
        <v>564</v>
      </c>
      <c r="T8" s="19">
        <v>564</v>
      </c>
      <c r="U8" s="19">
        <v>564</v>
      </c>
      <c r="V8" s="19">
        <v>564</v>
      </c>
      <c r="W8" s="19">
        <v>564</v>
      </c>
      <c r="X8" s="19">
        <v>564</v>
      </c>
      <c r="Y8" s="19">
        <v>564</v>
      </c>
      <c r="Z8" s="19">
        <v>564</v>
      </c>
      <c r="AA8" s="19">
        <v>564</v>
      </c>
      <c r="AB8" s="19">
        <v>564</v>
      </c>
      <c r="AC8" s="19">
        <v>564</v>
      </c>
      <c r="AD8" s="19">
        <v>564</v>
      </c>
      <c r="AE8" s="19">
        <v>564</v>
      </c>
      <c r="AF8" s="19">
        <v>564</v>
      </c>
      <c r="AG8" s="19">
        <v>564</v>
      </c>
      <c r="AH8" s="74">
        <v>563</v>
      </c>
      <c r="AI8" s="19">
        <v>563</v>
      </c>
      <c r="AJ8" s="19">
        <v>563</v>
      </c>
      <c r="AK8" s="19">
        <v>563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564</v>
      </c>
      <c r="H9" s="21">
        <v>564</v>
      </c>
      <c r="I9" s="21">
        <v>564</v>
      </c>
      <c r="J9" s="21">
        <v>564</v>
      </c>
      <c r="K9" s="21">
        <v>564</v>
      </c>
      <c r="L9" s="21">
        <v>564</v>
      </c>
      <c r="M9" s="21">
        <v>564</v>
      </c>
      <c r="N9" s="21">
        <v>564</v>
      </c>
      <c r="O9" s="21">
        <v>564</v>
      </c>
      <c r="P9" s="21">
        <v>564</v>
      </c>
      <c r="Q9" s="21">
        <v>564</v>
      </c>
      <c r="R9" s="21">
        <v>564</v>
      </c>
      <c r="S9" s="21">
        <v>564</v>
      </c>
      <c r="T9" s="21">
        <v>564</v>
      </c>
      <c r="U9" s="21">
        <v>564</v>
      </c>
      <c r="V9" s="21">
        <v>564</v>
      </c>
      <c r="W9" s="21">
        <v>564</v>
      </c>
      <c r="X9" s="19">
        <v>564</v>
      </c>
      <c r="Y9" s="21">
        <v>564</v>
      </c>
      <c r="Z9" s="21">
        <v>564</v>
      </c>
      <c r="AA9" s="21">
        <v>564</v>
      </c>
      <c r="AB9" s="21">
        <v>564</v>
      </c>
      <c r="AC9" s="21">
        <v>564</v>
      </c>
      <c r="AD9" s="21">
        <v>564</v>
      </c>
      <c r="AE9" s="21">
        <v>564</v>
      </c>
      <c r="AF9" s="21">
        <v>564</v>
      </c>
      <c r="AG9" s="21">
        <v>564</v>
      </c>
      <c r="AH9" s="21">
        <v>563</v>
      </c>
      <c r="AI9" s="40"/>
      <c r="AJ9" s="40"/>
      <c r="AK9" s="40"/>
    </row>
    <row r="10" spans="4:38" ht="41.25" customHeight="1">
      <c r="D10" s="14" t="s">
        <v>45</v>
      </c>
      <c r="E10" s="2"/>
      <c r="F10" s="1" t="s">
        <v>47</v>
      </c>
      <c r="G10" s="19">
        <v>33</v>
      </c>
      <c r="H10" s="19">
        <v>33</v>
      </c>
      <c r="I10" s="19">
        <v>33</v>
      </c>
      <c r="J10" s="19">
        <v>33</v>
      </c>
      <c r="K10" s="19">
        <v>33</v>
      </c>
      <c r="L10" s="19">
        <v>33</v>
      </c>
      <c r="M10" s="19">
        <v>33</v>
      </c>
      <c r="N10" s="19">
        <v>33</v>
      </c>
      <c r="O10" s="19">
        <v>33</v>
      </c>
      <c r="P10" s="19">
        <v>33</v>
      </c>
      <c r="Q10" s="19">
        <v>33</v>
      </c>
      <c r="R10" s="19">
        <v>33</v>
      </c>
      <c r="S10" s="19">
        <v>33</v>
      </c>
      <c r="T10" s="19">
        <v>33</v>
      </c>
      <c r="U10" s="19">
        <v>33</v>
      </c>
      <c r="V10" s="21">
        <v>33</v>
      </c>
      <c r="W10" s="19">
        <v>33</v>
      </c>
      <c r="X10" s="19">
        <v>33</v>
      </c>
      <c r="Y10" s="19">
        <v>33</v>
      </c>
      <c r="Z10" s="19">
        <v>33</v>
      </c>
      <c r="AA10" s="19">
        <v>33</v>
      </c>
      <c r="AB10" s="19">
        <v>33</v>
      </c>
      <c r="AC10" s="19">
        <v>33</v>
      </c>
      <c r="AD10" s="19">
        <v>33</v>
      </c>
      <c r="AE10" s="19">
        <v>33</v>
      </c>
      <c r="AF10" s="19">
        <v>33</v>
      </c>
      <c r="AG10" s="19">
        <v>33</v>
      </c>
      <c r="AH10" s="21">
        <v>33</v>
      </c>
      <c r="AI10" s="19">
        <v>33</v>
      </c>
      <c r="AJ10" s="19">
        <v>33</v>
      </c>
      <c r="AK10" s="19">
        <v>33</v>
      </c>
    </row>
    <row r="11" spans="4:38" ht="41.25" customHeight="1">
      <c r="D11" s="14" t="s">
        <v>46</v>
      </c>
      <c r="E11" s="2"/>
      <c r="F11" s="1" t="s">
        <v>48</v>
      </c>
      <c r="G11" s="21">
        <v>33</v>
      </c>
      <c r="H11" s="21">
        <v>33</v>
      </c>
      <c r="I11" s="21">
        <v>33</v>
      </c>
      <c r="J11" s="21">
        <v>33</v>
      </c>
      <c r="K11" s="21">
        <v>33</v>
      </c>
      <c r="L11" s="21">
        <v>33</v>
      </c>
      <c r="M11" s="21">
        <v>33</v>
      </c>
      <c r="N11" s="21">
        <v>33</v>
      </c>
      <c r="O11" s="21">
        <v>33</v>
      </c>
      <c r="P11" s="21">
        <v>33</v>
      </c>
      <c r="Q11" s="21">
        <v>33</v>
      </c>
      <c r="R11" s="21">
        <v>33</v>
      </c>
      <c r="S11" s="21">
        <v>33</v>
      </c>
      <c r="T11" s="21">
        <v>33</v>
      </c>
      <c r="U11" s="21">
        <v>33</v>
      </c>
      <c r="V11" s="21">
        <v>33</v>
      </c>
      <c r="W11" s="21">
        <v>33</v>
      </c>
      <c r="X11" s="19">
        <v>33</v>
      </c>
      <c r="Y11" s="21">
        <v>33</v>
      </c>
      <c r="Z11" s="21">
        <v>33</v>
      </c>
      <c r="AA11" s="21">
        <v>33</v>
      </c>
      <c r="AB11" s="21">
        <v>33</v>
      </c>
      <c r="AC11" s="21">
        <v>33</v>
      </c>
      <c r="AD11" s="21">
        <v>33</v>
      </c>
      <c r="AE11" s="21">
        <v>33</v>
      </c>
      <c r="AF11" s="21">
        <v>33</v>
      </c>
      <c r="AG11" s="21">
        <v>33</v>
      </c>
      <c r="AH11" s="21">
        <v>33</v>
      </c>
      <c r="AI11" s="40"/>
      <c r="AJ11" s="40"/>
      <c r="AK11" s="40"/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286</v>
      </c>
      <c r="H12" s="21">
        <v>285</v>
      </c>
      <c r="I12" s="21">
        <v>275</v>
      </c>
      <c r="J12" s="21">
        <v>287</v>
      </c>
      <c r="K12" s="21">
        <v>272</v>
      </c>
      <c r="L12" s="21">
        <v>260</v>
      </c>
      <c r="M12" s="21">
        <v>251</v>
      </c>
      <c r="N12" s="21">
        <v>251</v>
      </c>
      <c r="O12" s="21">
        <v>262</v>
      </c>
      <c r="P12" s="21">
        <v>278</v>
      </c>
      <c r="Q12" s="21">
        <v>289</v>
      </c>
      <c r="R12" s="21">
        <v>291</v>
      </c>
      <c r="S12" s="21">
        <v>307</v>
      </c>
      <c r="T12" s="21">
        <v>307</v>
      </c>
      <c r="U12" s="21">
        <v>312</v>
      </c>
      <c r="V12" s="21">
        <v>321</v>
      </c>
      <c r="W12" s="21">
        <v>318</v>
      </c>
      <c r="X12" s="21">
        <v>337</v>
      </c>
      <c r="Y12" s="21">
        <v>326</v>
      </c>
      <c r="Z12" s="21">
        <v>332</v>
      </c>
      <c r="AA12" s="21">
        <v>305</v>
      </c>
      <c r="AB12" s="21">
        <v>268</v>
      </c>
      <c r="AC12" s="21">
        <v>273</v>
      </c>
      <c r="AD12" s="21">
        <v>240</v>
      </c>
      <c r="AE12" s="21">
        <v>215</v>
      </c>
      <c r="AF12" s="21">
        <v>215</v>
      </c>
      <c r="AG12" s="21">
        <v>225</v>
      </c>
      <c r="AH12" s="21">
        <v>216</v>
      </c>
      <c r="AI12" s="40"/>
      <c r="AJ12" s="40"/>
      <c r="AK12" s="40"/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1</v>
      </c>
      <c r="H13" s="21">
        <v>1</v>
      </c>
      <c r="I13" s="21">
        <v>1</v>
      </c>
      <c r="J13" s="21">
        <v>0</v>
      </c>
      <c r="K13" s="21">
        <v>0</v>
      </c>
      <c r="L13" s="21">
        <v>0</v>
      </c>
      <c r="M13" s="21">
        <v>1</v>
      </c>
      <c r="N13" s="21">
        <v>2</v>
      </c>
      <c r="O13" s="21">
        <v>2</v>
      </c>
      <c r="P13" s="21">
        <v>1</v>
      </c>
      <c r="Q13" s="21">
        <v>2</v>
      </c>
      <c r="R13" s="21">
        <v>3</v>
      </c>
      <c r="S13" s="21">
        <v>3</v>
      </c>
      <c r="T13" s="21">
        <v>4</v>
      </c>
      <c r="U13" s="21">
        <v>4</v>
      </c>
      <c r="V13" s="21">
        <v>4</v>
      </c>
      <c r="W13" s="21">
        <v>4</v>
      </c>
      <c r="X13" s="21">
        <v>4</v>
      </c>
      <c r="Y13" s="21">
        <v>5</v>
      </c>
      <c r="Z13" s="21">
        <v>6</v>
      </c>
      <c r="AA13" s="21">
        <v>6</v>
      </c>
      <c r="AB13" s="21">
        <v>4</v>
      </c>
      <c r="AC13" s="21">
        <v>5</v>
      </c>
      <c r="AD13" s="21">
        <v>8</v>
      </c>
      <c r="AE13" s="21">
        <v>6</v>
      </c>
      <c r="AF13" s="21">
        <v>5</v>
      </c>
      <c r="AG13" s="21">
        <v>5</v>
      </c>
      <c r="AH13" s="21">
        <v>4</v>
      </c>
      <c r="AI13" s="40"/>
      <c r="AJ13" s="40"/>
      <c r="AK13" s="40"/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4538</v>
      </c>
      <c r="H14" s="21">
        <v>4886</v>
      </c>
      <c r="I14" s="21">
        <v>4940</v>
      </c>
      <c r="J14" s="21">
        <v>4718</v>
      </c>
      <c r="K14" s="21">
        <v>5013</v>
      </c>
      <c r="L14" s="21">
        <v>4825</v>
      </c>
      <c r="M14" s="21">
        <v>4587</v>
      </c>
      <c r="N14" s="21">
        <v>4723</v>
      </c>
      <c r="O14" s="21">
        <v>4806</v>
      </c>
      <c r="P14" s="21">
        <v>5037</v>
      </c>
      <c r="Q14" s="21">
        <v>4700</v>
      </c>
      <c r="R14" s="21">
        <v>4652</v>
      </c>
      <c r="S14" s="21">
        <v>4678</v>
      </c>
      <c r="T14" s="21">
        <v>4329</v>
      </c>
      <c r="U14" s="21">
        <v>4337</v>
      </c>
      <c r="V14" s="21">
        <v>4348</v>
      </c>
      <c r="W14" s="21">
        <v>4308</v>
      </c>
      <c r="X14" s="21">
        <v>4111</v>
      </c>
      <c r="Y14" s="21">
        <v>4087</v>
      </c>
      <c r="Z14" s="21">
        <v>3825</v>
      </c>
      <c r="AA14" s="21">
        <v>3666</v>
      </c>
      <c r="AB14" s="21">
        <v>3688</v>
      </c>
      <c r="AC14" s="21">
        <v>3658</v>
      </c>
      <c r="AD14" s="21">
        <v>3384</v>
      </c>
      <c r="AE14" s="21">
        <v>3405</v>
      </c>
      <c r="AF14" s="21">
        <v>3447</v>
      </c>
      <c r="AG14" s="21">
        <v>3470</v>
      </c>
      <c r="AH14" s="21">
        <v>3343</v>
      </c>
      <c r="AI14" s="40"/>
      <c r="AJ14" s="40"/>
      <c r="AK14" s="40"/>
      <c r="AL14" s="59"/>
    </row>
    <row r="15" spans="4:38" ht="41.25" customHeight="1">
      <c r="D15" s="14" t="s">
        <v>2</v>
      </c>
      <c r="E15" s="39" t="s">
        <v>16</v>
      </c>
      <c r="F15" s="29"/>
      <c r="G15" s="77">
        <v>2367</v>
      </c>
      <c r="H15" s="77">
        <v>1664</v>
      </c>
      <c r="I15" s="21">
        <v>1751</v>
      </c>
      <c r="J15" s="21">
        <v>1765</v>
      </c>
      <c r="K15" s="77">
        <v>2514</v>
      </c>
      <c r="L15" s="21">
        <v>970</v>
      </c>
      <c r="M15" s="21">
        <v>2176</v>
      </c>
      <c r="N15" s="21">
        <v>2077</v>
      </c>
      <c r="O15" s="77">
        <v>1974</v>
      </c>
      <c r="P15" s="21">
        <v>2223</v>
      </c>
      <c r="Q15" s="77">
        <v>1467</v>
      </c>
      <c r="R15" s="77">
        <v>1727</v>
      </c>
      <c r="S15" s="21">
        <v>1155</v>
      </c>
      <c r="T15" s="77">
        <v>2016</v>
      </c>
      <c r="U15" s="77">
        <v>2205</v>
      </c>
      <c r="V15" s="21">
        <v>1973</v>
      </c>
      <c r="W15" s="21">
        <v>1745</v>
      </c>
      <c r="X15" s="77">
        <v>1767</v>
      </c>
      <c r="Y15" s="77">
        <v>1512</v>
      </c>
      <c r="Z15" s="21">
        <v>764</v>
      </c>
      <c r="AA15" s="21">
        <v>1734</v>
      </c>
      <c r="AB15" s="77">
        <v>1916</v>
      </c>
      <c r="AC15" s="21">
        <v>1737</v>
      </c>
      <c r="AD15" s="21">
        <v>1658</v>
      </c>
      <c r="AE15" s="77">
        <v>2180</v>
      </c>
      <c r="AF15" s="77">
        <v>1644</v>
      </c>
      <c r="AG15" s="21">
        <v>854</v>
      </c>
      <c r="AH15" s="77">
        <v>2001</v>
      </c>
      <c r="AI15" s="40"/>
      <c r="AJ15" s="40"/>
      <c r="AK15" s="40"/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G15+SUM('R4-01（入力用）'!AF15:AK15)</f>
        <v>14610</v>
      </c>
      <c r="H16" s="19">
        <f>SUM(G15:H15)+SUM('R4-01（入力用）'!AG15:AK15)</f>
        <v>14266</v>
      </c>
      <c r="I16" s="19">
        <f>SUM(G15:I15)+SUM('R4-01（入力用）'!AH15:AK15)</f>
        <v>13714</v>
      </c>
      <c r="J16" s="19">
        <f>SUM(G15:J15)+SUM('R4-01（入力用）'!AI15:AK15)</f>
        <v>13362</v>
      </c>
      <c r="K16" s="19">
        <f>SUM(G15:K15)+SUM('R4-01（入力用）'!AJ15:AK15)</f>
        <v>13820</v>
      </c>
      <c r="L16" s="19">
        <f>SUM(G15:L15)+'R4-01（入力用）'!AK15</f>
        <v>13134</v>
      </c>
      <c r="M16" s="19">
        <f>SUM(G15:M15)</f>
        <v>13207</v>
      </c>
      <c r="N16" s="19">
        <f t="shared" ref="N16:AH16" si="0">SUM(H15:N15)</f>
        <v>12917</v>
      </c>
      <c r="O16" s="19">
        <f t="shared" si="0"/>
        <v>13227</v>
      </c>
      <c r="P16" s="19">
        <f t="shared" si="0"/>
        <v>13699</v>
      </c>
      <c r="Q16" s="19">
        <f t="shared" si="0"/>
        <v>13401</v>
      </c>
      <c r="R16" s="19">
        <f t="shared" si="0"/>
        <v>12614</v>
      </c>
      <c r="S16" s="19">
        <f t="shared" si="0"/>
        <v>12799</v>
      </c>
      <c r="T16" s="19">
        <f t="shared" si="0"/>
        <v>12639</v>
      </c>
      <c r="U16" s="19">
        <f t="shared" si="0"/>
        <v>12767</v>
      </c>
      <c r="V16" s="19">
        <f t="shared" si="0"/>
        <v>12766</v>
      </c>
      <c r="W16" s="19">
        <f t="shared" si="0"/>
        <v>12288</v>
      </c>
      <c r="X16" s="19">
        <f t="shared" si="0"/>
        <v>12588</v>
      </c>
      <c r="Y16" s="19">
        <f t="shared" si="0"/>
        <v>12373</v>
      </c>
      <c r="Z16" s="19">
        <f t="shared" si="0"/>
        <v>11982</v>
      </c>
      <c r="AA16" s="19">
        <f t="shared" si="0"/>
        <v>11700</v>
      </c>
      <c r="AB16" s="19">
        <f t="shared" si="0"/>
        <v>11411</v>
      </c>
      <c r="AC16" s="19">
        <f t="shared" si="0"/>
        <v>11175</v>
      </c>
      <c r="AD16" s="19">
        <f t="shared" si="0"/>
        <v>11088</v>
      </c>
      <c r="AE16" s="19">
        <f t="shared" si="0"/>
        <v>11501</v>
      </c>
      <c r="AF16" s="19">
        <f t="shared" si="0"/>
        <v>11633</v>
      </c>
      <c r="AG16" s="19">
        <f t="shared" si="0"/>
        <v>11723</v>
      </c>
      <c r="AH16" s="19">
        <f t="shared" si="0"/>
        <v>11990</v>
      </c>
      <c r="AI16" s="19"/>
      <c r="AJ16" s="19"/>
      <c r="AK16" s="19"/>
    </row>
    <row r="17" spans="2:40" ht="41.25" customHeight="1">
      <c r="D17" s="14" t="s">
        <v>3</v>
      </c>
      <c r="E17" s="39" t="s">
        <v>16</v>
      </c>
      <c r="F17" s="29"/>
      <c r="G17" s="21">
        <v>665</v>
      </c>
      <c r="H17" s="77">
        <v>622</v>
      </c>
      <c r="I17" s="21">
        <v>685</v>
      </c>
      <c r="J17" s="21">
        <v>609</v>
      </c>
      <c r="K17" s="77">
        <v>523</v>
      </c>
      <c r="L17" s="21">
        <v>450</v>
      </c>
      <c r="M17" s="21">
        <v>628</v>
      </c>
      <c r="N17" s="21">
        <v>721</v>
      </c>
      <c r="O17" s="21">
        <v>590</v>
      </c>
      <c r="P17" s="21">
        <v>571</v>
      </c>
      <c r="Q17" s="77">
        <v>444</v>
      </c>
      <c r="R17" s="21">
        <v>461</v>
      </c>
      <c r="S17" s="21">
        <v>348</v>
      </c>
      <c r="T17" s="77">
        <v>695</v>
      </c>
      <c r="U17" s="77">
        <v>569</v>
      </c>
      <c r="V17" s="21">
        <v>598</v>
      </c>
      <c r="W17" s="21">
        <v>483</v>
      </c>
      <c r="X17" s="77">
        <v>466</v>
      </c>
      <c r="Y17" s="77">
        <v>388</v>
      </c>
      <c r="Z17" s="21">
        <v>293</v>
      </c>
      <c r="AA17" s="21">
        <v>500</v>
      </c>
      <c r="AB17" s="77">
        <v>529</v>
      </c>
      <c r="AC17" s="21">
        <v>294</v>
      </c>
      <c r="AD17" s="21">
        <v>533</v>
      </c>
      <c r="AE17" s="77">
        <v>497</v>
      </c>
      <c r="AF17" s="21">
        <v>426</v>
      </c>
      <c r="AG17" s="21">
        <v>274</v>
      </c>
      <c r="AH17" s="77">
        <v>518</v>
      </c>
      <c r="AI17" s="40"/>
      <c r="AJ17" s="40"/>
      <c r="AK17" s="40"/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G17+SUM('R4-01（入力用）'!AF17:AK17)</f>
        <v>4022</v>
      </c>
      <c r="H18" s="19">
        <f>SUM(G17:H17)+SUM('R4-01（入力用）'!AG17:AK17)</f>
        <v>4100</v>
      </c>
      <c r="I18" s="19">
        <f>SUM(G17:I17)+SUM('R4-01（入力用）'!AH17:AK17)</f>
        <v>4153</v>
      </c>
      <c r="J18" s="19">
        <f>SUM(G17:J17)+SUM('R4-01（入力用）'!AI17:AK17)</f>
        <v>4279</v>
      </c>
      <c r="K18" s="19">
        <f>SUM(G17:K17)+SUM('R4-01（入力用）'!AJ17:AK17)</f>
        <v>4238</v>
      </c>
      <c r="L18" s="19">
        <f>SUM(G17:L17)+'R4-01（入力用）'!AK17</f>
        <v>4298</v>
      </c>
      <c r="M18" s="19">
        <f>SUM(G17:M17)</f>
        <v>4182</v>
      </c>
      <c r="N18" s="19">
        <f t="shared" ref="N18:AH18" si="1">SUM(H17:N17)</f>
        <v>4238</v>
      </c>
      <c r="O18" s="19">
        <f t="shared" si="1"/>
        <v>4206</v>
      </c>
      <c r="P18" s="19">
        <f t="shared" si="1"/>
        <v>4092</v>
      </c>
      <c r="Q18" s="19">
        <f t="shared" si="1"/>
        <v>3927</v>
      </c>
      <c r="R18" s="19">
        <f t="shared" si="1"/>
        <v>3865</v>
      </c>
      <c r="S18" s="19">
        <f t="shared" si="1"/>
        <v>3763</v>
      </c>
      <c r="T18" s="19">
        <f t="shared" si="1"/>
        <v>3830</v>
      </c>
      <c r="U18" s="19">
        <f t="shared" si="1"/>
        <v>3678</v>
      </c>
      <c r="V18" s="19">
        <f t="shared" si="1"/>
        <v>3686</v>
      </c>
      <c r="W18" s="19">
        <f t="shared" si="1"/>
        <v>3598</v>
      </c>
      <c r="X18" s="19">
        <f t="shared" si="1"/>
        <v>3620</v>
      </c>
      <c r="Y18" s="19">
        <f t="shared" si="1"/>
        <v>3547</v>
      </c>
      <c r="Z18" s="19">
        <f t="shared" si="1"/>
        <v>3492</v>
      </c>
      <c r="AA18" s="19">
        <f t="shared" si="1"/>
        <v>3297</v>
      </c>
      <c r="AB18" s="19">
        <f t="shared" si="1"/>
        <v>3257</v>
      </c>
      <c r="AC18" s="19">
        <f t="shared" si="1"/>
        <v>2953</v>
      </c>
      <c r="AD18" s="19">
        <f t="shared" si="1"/>
        <v>3003</v>
      </c>
      <c r="AE18" s="19">
        <f t="shared" si="1"/>
        <v>3034</v>
      </c>
      <c r="AF18" s="19">
        <f t="shared" si="1"/>
        <v>3072</v>
      </c>
      <c r="AG18" s="19">
        <f t="shared" si="1"/>
        <v>3053</v>
      </c>
      <c r="AH18" s="19">
        <f t="shared" si="1"/>
        <v>3071</v>
      </c>
      <c r="AI18" s="19"/>
      <c r="AJ18" s="19"/>
      <c r="AK18" s="19"/>
    </row>
    <row r="19" spans="2:40" ht="41.25" customHeight="1">
      <c r="D19" s="15" t="s">
        <v>4</v>
      </c>
      <c r="E19" s="39" t="s">
        <v>16</v>
      </c>
      <c r="F19" s="29"/>
      <c r="G19" s="21">
        <v>744</v>
      </c>
      <c r="H19" s="21">
        <v>665</v>
      </c>
      <c r="I19" s="21">
        <v>622</v>
      </c>
      <c r="J19" s="21">
        <v>685</v>
      </c>
      <c r="K19" s="21">
        <v>609</v>
      </c>
      <c r="L19" s="21">
        <v>523</v>
      </c>
      <c r="M19" s="21">
        <v>450</v>
      </c>
      <c r="N19" s="21">
        <v>628</v>
      </c>
      <c r="O19" s="21">
        <v>721</v>
      </c>
      <c r="P19" s="21">
        <v>590</v>
      </c>
      <c r="Q19" s="21">
        <v>571</v>
      </c>
      <c r="R19" s="21">
        <v>444</v>
      </c>
      <c r="S19" s="21">
        <v>461</v>
      </c>
      <c r="T19" s="21">
        <v>348</v>
      </c>
      <c r="U19" s="21">
        <v>695</v>
      </c>
      <c r="V19" s="21">
        <v>569</v>
      </c>
      <c r="W19" s="21">
        <v>598</v>
      </c>
      <c r="X19" s="21">
        <v>483</v>
      </c>
      <c r="Y19" s="21">
        <v>466</v>
      </c>
      <c r="Z19" s="21">
        <v>388</v>
      </c>
      <c r="AA19" s="21">
        <v>293</v>
      </c>
      <c r="AB19" s="21">
        <v>500</v>
      </c>
      <c r="AC19" s="21">
        <v>529</v>
      </c>
      <c r="AD19" s="21">
        <v>294</v>
      </c>
      <c r="AE19" s="21">
        <v>533</v>
      </c>
      <c r="AF19" s="21">
        <v>497</v>
      </c>
      <c r="AG19" s="21">
        <v>426</v>
      </c>
      <c r="AH19" s="21">
        <v>274</v>
      </c>
      <c r="AI19" s="40"/>
      <c r="AJ19" s="40"/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G19+SUM('R4-01（入力用）'!AF19:AK19)</f>
        <v>3931</v>
      </c>
      <c r="H20" s="20">
        <f>SUM(G19:H19)+SUM('R4-01（入力用）'!AG19:AK19)</f>
        <v>4013</v>
      </c>
      <c r="I20" s="20">
        <f>SUM(G19:I19)+SUM('R4-01（入力用）'!AH19:AK19)</f>
        <v>4091</v>
      </c>
      <c r="J20" s="20">
        <f>SUM(G19:J19)+SUM('R4-01（入力用）'!AI19:AK19)</f>
        <v>4148</v>
      </c>
      <c r="K20" s="20">
        <f>SUM(G19:K19)+SUM('R4-01（入力用）'!AJ19:AK19)</f>
        <v>4277</v>
      </c>
      <c r="L20" s="20">
        <f>SUM(G19:L19)+'R4-01（入力用）'!AK19</f>
        <v>4238</v>
      </c>
      <c r="M20" s="20">
        <f>SUM(G19:M19)</f>
        <v>4298</v>
      </c>
      <c r="N20" s="20">
        <f t="shared" ref="N20:AH20" si="2">SUM(H19:N19)</f>
        <v>4182</v>
      </c>
      <c r="O20" s="20">
        <f t="shared" si="2"/>
        <v>4238</v>
      </c>
      <c r="P20" s="20">
        <f t="shared" si="2"/>
        <v>4206</v>
      </c>
      <c r="Q20" s="20">
        <f t="shared" si="2"/>
        <v>4092</v>
      </c>
      <c r="R20" s="20">
        <f t="shared" si="2"/>
        <v>3927</v>
      </c>
      <c r="S20" s="20">
        <f t="shared" si="2"/>
        <v>3865</v>
      </c>
      <c r="T20" s="20">
        <f t="shared" si="2"/>
        <v>3763</v>
      </c>
      <c r="U20" s="20">
        <f t="shared" si="2"/>
        <v>3830</v>
      </c>
      <c r="V20" s="20">
        <f t="shared" si="2"/>
        <v>3678</v>
      </c>
      <c r="W20" s="20">
        <f t="shared" si="2"/>
        <v>3686</v>
      </c>
      <c r="X20" s="20">
        <f t="shared" si="2"/>
        <v>3598</v>
      </c>
      <c r="Y20" s="20">
        <f t="shared" si="2"/>
        <v>3620</v>
      </c>
      <c r="Z20" s="20">
        <f t="shared" si="2"/>
        <v>3547</v>
      </c>
      <c r="AA20" s="20">
        <f t="shared" si="2"/>
        <v>3492</v>
      </c>
      <c r="AB20" s="20">
        <f t="shared" si="2"/>
        <v>3297</v>
      </c>
      <c r="AC20" s="20">
        <f t="shared" si="2"/>
        <v>3257</v>
      </c>
      <c r="AD20" s="20">
        <f t="shared" si="2"/>
        <v>2953</v>
      </c>
      <c r="AE20" s="20">
        <f t="shared" si="2"/>
        <v>3003</v>
      </c>
      <c r="AF20" s="20">
        <f t="shared" si="2"/>
        <v>3034</v>
      </c>
      <c r="AG20" s="20">
        <f t="shared" si="2"/>
        <v>3072</v>
      </c>
      <c r="AH20" s="20">
        <f t="shared" si="2"/>
        <v>3053</v>
      </c>
      <c r="AI20" s="20"/>
      <c r="AJ20" s="20"/>
      <c r="AK20" s="20"/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3931</v>
      </c>
      <c r="H21" s="20">
        <f t="shared" ref="H21:AH21" si="3">H20</f>
        <v>4013</v>
      </c>
      <c r="I21" s="20">
        <f t="shared" si="3"/>
        <v>4091</v>
      </c>
      <c r="J21" s="20">
        <f t="shared" si="3"/>
        <v>4148</v>
      </c>
      <c r="K21" s="20">
        <f t="shared" si="3"/>
        <v>4277</v>
      </c>
      <c r="L21" s="20">
        <f t="shared" si="3"/>
        <v>4238</v>
      </c>
      <c r="M21" s="20">
        <f t="shared" si="3"/>
        <v>4298</v>
      </c>
      <c r="N21" s="20">
        <f t="shared" si="3"/>
        <v>4182</v>
      </c>
      <c r="O21" s="20">
        <f t="shared" si="3"/>
        <v>4238</v>
      </c>
      <c r="P21" s="20">
        <f t="shared" si="3"/>
        <v>4206</v>
      </c>
      <c r="Q21" s="20">
        <f t="shared" si="3"/>
        <v>4092</v>
      </c>
      <c r="R21" s="20">
        <f t="shared" si="3"/>
        <v>3927</v>
      </c>
      <c r="S21" s="20">
        <f t="shared" si="3"/>
        <v>3865</v>
      </c>
      <c r="T21" s="20">
        <f t="shared" si="3"/>
        <v>3763</v>
      </c>
      <c r="U21" s="20">
        <f t="shared" si="3"/>
        <v>3830</v>
      </c>
      <c r="V21" s="20">
        <f t="shared" si="3"/>
        <v>3678</v>
      </c>
      <c r="W21" s="20">
        <f t="shared" si="3"/>
        <v>3686</v>
      </c>
      <c r="X21" s="20">
        <f t="shared" si="3"/>
        <v>3598</v>
      </c>
      <c r="Y21" s="20">
        <f t="shared" si="3"/>
        <v>3620</v>
      </c>
      <c r="Z21" s="20">
        <f t="shared" si="3"/>
        <v>3547</v>
      </c>
      <c r="AA21" s="20">
        <f t="shared" si="3"/>
        <v>3492</v>
      </c>
      <c r="AB21" s="20">
        <f t="shared" si="3"/>
        <v>3297</v>
      </c>
      <c r="AC21" s="20">
        <f t="shared" si="3"/>
        <v>3257</v>
      </c>
      <c r="AD21" s="20">
        <f t="shared" si="3"/>
        <v>2953</v>
      </c>
      <c r="AE21" s="20">
        <f t="shared" si="3"/>
        <v>3003</v>
      </c>
      <c r="AF21" s="20">
        <f t="shared" si="3"/>
        <v>3034</v>
      </c>
      <c r="AG21" s="20">
        <f t="shared" si="3"/>
        <v>3072</v>
      </c>
      <c r="AH21" s="20">
        <f t="shared" si="3"/>
        <v>3053</v>
      </c>
      <c r="AI21" s="20"/>
      <c r="AJ21" s="20"/>
      <c r="AK21" s="20"/>
    </row>
    <row r="22" spans="2:40" ht="41.25" customHeight="1">
      <c r="D22" s="14" t="s">
        <v>6</v>
      </c>
      <c r="E22" s="2"/>
      <c r="F22" s="1" t="s">
        <v>49</v>
      </c>
      <c r="G22" s="20">
        <f>'R4-01（入力用）'!AE20</f>
        <v>2419</v>
      </c>
      <c r="H22" s="20">
        <f>'R4-01（入力用）'!AF20</f>
        <v>2746</v>
      </c>
      <c r="I22" s="20">
        <f>'R4-01（入力用）'!AG20</f>
        <v>2987</v>
      </c>
      <c r="J22" s="20">
        <f>'R4-01（入力用）'!AH20</f>
        <v>3327</v>
      </c>
      <c r="K22" s="20">
        <f>'R4-01（入力用）'!AI20</f>
        <v>3438</v>
      </c>
      <c r="L22" s="20">
        <f>'R4-01（入力用）'!AJ20</f>
        <v>3593</v>
      </c>
      <c r="M22" s="20">
        <f>'R4-01（入力用）'!AK20</f>
        <v>3709</v>
      </c>
      <c r="N22" s="20">
        <f>G21</f>
        <v>3931</v>
      </c>
      <c r="O22" s="20">
        <f t="shared" ref="O22:AH22" si="4">H21</f>
        <v>4013</v>
      </c>
      <c r="P22" s="20">
        <f t="shared" si="4"/>
        <v>4091</v>
      </c>
      <c r="Q22" s="20">
        <f t="shared" si="4"/>
        <v>4148</v>
      </c>
      <c r="R22" s="20">
        <f t="shared" si="4"/>
        <v>4277</v>
      </c>
      <c r="S22" s="20">
        <f t="shared" si="4"/>
        <v>4238</v>
      </c>
      <c r="T22" s="20">
        <f t="shared" si="4"/>
        <v>4298</v>
      </c>
      <c r="U22" s="20">
        <f t="shared" si="4"/>
        <v>4182</v>
      </c>
      <c r="V22" s="20">
        <f t="shared" si="4"/>
        <v>4238</v>
      </c>
      <c r="W22" s="20">
        <f t="shared" si="4"/>
        <v>4206</v>
      </c>
      <c r="X22" s="20">
        <f t="shared" si="4"/>
        <v>4092</v>
      </c>
      <c r="Y22" s="20">
        <f t="shared" si="4"/>
        <v>3927</v>
      </c>
      <c r="Z22" s="20">
        <f t="shared" si="4"/>
        <v>3865</v>
      </c>
      <c r="AA22" s="20">
        <f t="shared" si="4"/>
        <v>3763</v>
      </c>
      <c r="AB22" s="20">
        <f t="shared" si="4"/>
        <v>3830</v>
      </c>
      <c r="AC22" s="20">
        <f t="shared" si="4"/>
        <v>3678</v>
      </c>
      <c r="AD22" s="20">
        <f t="shared" si="4"/>
        <v>3686</v>
      </c>
      <c r="AE22" s="20">
        <f t="shared" si="4"/>
        <v>3598</v>
      </c>
      <c r="AF22" s="20">
        <f t="shared" si="4"/>
        <v>3620</v>
      </c>
      <c r="AG22" s="20">
        <f t="shared" si="4"/>
        <v>3547</v>
      </c>
      <c r="AH22" s="20">
        <f t="shared" si="4"/>
        <v>3492</v>
      </c>
      <c r="AI22" s="20"/>
      <c r="AJ22" s="20"/>
      <c r="AK22" s="20"/>
    </row>
    <row r="23" spans="2:40" ht="41.25" customHeight="1">
      <c r="D23" s="14" t="s">
        <v>7</v>
      </c>
      <c r="E23" s="39" t="s">
        <v>16</v>
      </c>
      <c r="F23" s="29"/>
      <c r="G23" s="77">
        <v>413</v>
      </c>
      <c r="H23" s="77">
        <v>351</v>
      </c>
      <c r="I23" s="77">
        <v>268</v>
      </c>
      <c r="J23" s="77">
        <v>318</v>
      </c>
      <c r="K23" s="77">
        <v>265</v>
      </c>
      <c r="L23" s="77">
        <v>190</v>
      </c>
      <c r="M23" s="77">
        <v>171</v>
      </c>
      <c r="N23" s="77">
        <v>386</v>
      </c>
      <c r="O23" s="77">
        <v>330</v>
      </c>
      <c r="P23" s="21">
        <v>218</v>
      </c>
      <c r="Q23" s="21">
        <v>279</v>
      </c>
      <c r="R23" s="21">
        <v>202</v>
      </c>
      <c r="S23" s="21">
        <v>304</v>
      </c>
      <c r="T23" s="21">
        <v>134</v>
      </c>
      <c r="U23" s="21">
        <v>397</v>
      </c>
      <c r="V23" s="21">
        <v>252</v>
      </c>
      <c r="W23" s="21">
        <v>225</v>
      </c>
      <c r="X23" s="21">
        <v>200</v>
      </c>
      <c r="Y23" s="77">
        <v>178</v>
      </c>
      <c r="Z23" s="21">
        <v>130</v>
      </c>
      <c r="AA23" s="77">
        <v>102</v>
      </c>
      <c r="AB23" s="77">
        <v>225</v>
      </c>
      <c r="AC23" s="77">
        <v>192</v>
      </c>
      <c r="AD23" s="77">
        <v>83</v>
      </c>
      <c r="AE23" s="77">
        <v>211</v>
      </c>
      <c r="AF23" s="77">
        <v>212</v>
      </c>
      <c r="AG23" s="77">
        <v>168</v>
      </c>
      <c r="AH23" s="77">
        <v>95</v>
      </c>
      <c r="AI23" s="40"/>
      <c r="AJ23" s="40"/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G23+SUM('R4-01（入力用）'!AF23:AK23)</f>
        <v>1855</v>
      </c>
      <c r="H24" s="21">
        <f>SUM(G23:H23)+SUM('R4-01（入力用）'!AG23:AK23)</f>
        <v>1926</v>
      </c>
      <c r="I24" s="21">
        <f>SUM(G23:I23)+SUM('R4-01（入力用）'!AH23:AK23)</f>
        <v>2008</v>
      </c>
      <c r="J24" s="21">
        <f>SUM(G23:J23)+SUM('R4-01（入力用）'!AI23:AK23)</f>
        <v>2143</v>
      </c>
      <c r="K24" s="21">
        <f>SUM(G23:K23)+SUM('R4-01（入力用）'!AJ23:AK23)</f>
        <v>2097</v>
      </c>
      <c r="L24" s="21">
        <f>SUM(G23:L23)+'R4-01（入力用）'!AK23</f>
        <v>1953</v>
      </c>
      <c r="M24" s="21">
        <f>SUM(G23:M23)</f>
        <v>1976</v>
      </c>
      <c r="N24" s="21">
        <f t="shared" ref="N24:AH24" si="5">SUM(H23:N23)</f>
        <v>1949</v>
      </c>
      <c r="O24" s="21">
        <f t="shared" si="5"/>
        <v>1928</v>
      </c>
      <c r="P24" s="21">
        <f t="shared" si="5"/>
        <v>1878</v>
      </c>
      <c r="Q24" s="21">
        <f t="shared" si="5"/>
        <v>1839</v>
      </c>
      <c r="R24" s="21">
        <f t="shared" si="5"/>
        <v>1776</v>
      </c>
      <c r="S24" s="21">
        <f t="shared" si="5"/>
        <v>1890</v>
      </c>
      <c r="T24" s="21">
        <f t="shared" si="5"/>
        <v>1853</v>
      </c>
      <c r="U24" s="21">
        <f t="shared" si="5"/>
        <v>1864</v>
      </c>
      <c r="V24" s="21">
        <f t="shared" si="5"/>
        <v>1786</v>
      </c>
      <c r="W24" s="21">
        <f t="shared" si="5"/>
        <v>1793</v>
      </c>
      <c r="X24" s="21">
        <f t="shared" si="5"/>
        <v>1714</v>
      </c>
      <c r="Y24" s="21">
        <f t="shared" si="5"/>
        <v>1690</v>
      </c>
      <c r="Z24" s="21">
        <f t="shared" si="5"/>
        <v>1516</v>
      </c>
      <c r="AA24" s="21">
        <f t="shared" si="5"/>
        <v>1484</v>
      </c>
      <c r="AB24" s="21">
        <f t="shared" si="5"/>
        <v>1312</v>
      </c>
      <c r="AC24" s="21">
        <f t="shared" si="5"/>
        <v>1252</v>
      </c>
      <c r="AD24" s="21">
        <f t="shared" si="5"/>
        <v>1110</v>
      </c>
      <c r="AE24" s="21">
        <f t="shared" si="5"/>
        <v>1121</v>
      </c>
      <c r="AF24" s="21">
        <f t="shared" si="5"/>
        <v>1155</v>
      </c>
      <c r="AG24" s="21">
        <f t="shared" si="5"/>
        <v>1193</v>
      </c>
      <c r="AH24" s="21">
        <f t="shared" si="5"/>
        <v>1186</v>
      </c>
      <c r="AI24" s="21"/>
      <c r="AJ24" s="21"/>
      <c r="AK24" s="21"/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44593</v>
      </c>
      <c r="H26" s="26">
        <f t="shared" ref="H26:AH27" si="6">H6</f>
        <v>44594</v>
      </c>
      <c r="I26" s="26">
        <f t="shared" si="6"/>
        <v>44595</v>
      </c>
      <c r="J26" s="26">
        <f t="shared" si="6"/>
        <v>44596</v>
      </c>
      <c r="K26" s="26">
        <f t="shared" si="6"/>
        <v>44597</v>
      </c>
      <c r="L26" s="26">
        <f t="shared" si="6"/>
        <v>44598</v>
      </c>
      <c r="M26" s="26">
        <f t="shared" si="6"/>
        <v>44599</v>
      </c>
      <c r="N26" s="26">
        <f t="shared" si="6"/>
        <v>44600</v>
      </c>
      <c r="O26" s="26">
        <f t="shared" si="6"/>
        <v>44601</v>
      </c>
      <c r="P26" s="26">
        <f t="shared" si="6"/>
        <v>44602</v>
      </c>
      <c r="Q26" s="26">
        <f t="shared" si="6"/>
        <v>44603</v>
      </c>
      <c r="R26" s="26">
        <f t="shared" si="6"/>
        <v>44604</v>
      </c>
      <c r="S26" s="26">
        <f t="shared" si="6"/>
        <v>44605</v>
      </c>
      <c r="T26" s="26">
        <f t="shared" si="6"/>
        <v>44606</v>
      </c>
      <c r="U26" s="26">
        <f t="shared" si="6"/>
        <v>44607</v>
      </c>
      <c r="V26" s="26">
        <f t="shared" si="6"/>
        <v>44608</v>
      </c>
      <c r="W26" s="26">
        <f t="shared" si="6"/>
        <v>44609</v>
      </c>
      <c r="X26" s="26">
        <f t="shared" si="6"/>
        <v>44610</v>
      </c>
      <c r="Y26" s="26">
        <f t="shared" si="6"/>
        <v>44611</v>
      </c>
      <c r="Z26" s="26">
        <f t="shared" si="6"/>
        <v>44612</v>
      </c>
      <c r="AA26" s="26">
        <f t="shared" si="6"/>
        <v>44613</v>
      </c>
      <c r="AB26" s="26">
        <f t="shared" si="6"/>
        <v>44614</v>
      </c>
      <c r="AC26" s="26">
        <f t="shared" si="6"/>
        <v>44615</v>
      </c>
      <c r="AD26" s="26">
        <f t="shared" si="6"/>
        <v>44616</v>
      </c>
      <c r="AE26" s="26">
        <f t="shared" si="6"/>
        <v>44617</v>
      </c>
      <c r="AF26" s="26">
        <f t="shared" si="6"/>
        <v>44618</v>
      </c>
      <c r="AG26" s="26">
        <f t="shared" si="6"/>
        <v>44619</v>
      </c>
      <c r="AH26" s="26">
        <f t="shared" si="6"/>
        <v>44620</v>
      </c>
      <c r="AI26" s="26"/>
      <c r="AJ26" s="26"/>
      <c r="AK26" s="26"/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/>
      <c r="AJ27" s="27"/>
      <c r="AK27" s="27"/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168">
        <f>IFERROR(G12/G8,0)</f>
        <v>0.50709219858156029</v>
      </c>
      <c r="H28" s="168">
        <f t="shared" ref="H28:AH28" si="7">H12/H8</f>
        <v>0.50531914893617025</v>
      </c>
      <c r="I28" s="22">
        <f t="shared" si="7"/>
        <v>0.48758865248226951</v>
      </c>
      <c r="J28" s="168">
        <f t="shared" si="7"/>
        <v>0.50886524822695034</v>
      </c>
      <c r="K28" s="22">
        <f t="shared" si="7"/>
        <v>0.48226950354609927</v>
      </c>
      <c r="L28" s="22">
        <f t="shared" si="7"/>
        <v>0.46099290780141844</v>
      </c>
      <c r="M28" s="22">
        <f t="shared" si="7"/>
        <v>0.44503546099290781</v>
      </c>
      <c r="N28" s="22">
        <f t="shared" si="7"/>
        <v>0.44503546099290781</v>
      </c>
      <c r="O28" s="22">
        <f t="shared" si="7"/>
        <v>0.46453900709219859</v>
      </c>
      <c r="P28" s="22">
        <f t="shared" si="7"/>
        <v>0.49290780141843971</v>
      </c>
      <c r="Q28" s="168">
        <f t="shared" si="7"/>
        <v>0.51241134751773054</v>
      </c>
      <c r="R28" s="168">
        <f t="shared" si="7"/>
        <v>0.51595744680851063</v>
      </c>
      <c r="S28" s="168">
        <f t="shared" si="7"/>
        <v>0.54432624113475181</v>
      </c>
      <c r="T28" s="168">
        <f t="shared" si="7"/>
        <v>0.54432624113475181</v>
      </c>
      <c r="U28" s="168">
        <f t="shared" si="7"/>
        <v>0.55319148936170215</v>
      </c>
      <c r="V28" s="168">
        <f t="shared" si="7"/>
        <v>0.56914893617021278</v>
      </c>
      <c r="W28" s="168">
        <f t="shared" si="7"/>
        <v>0.56382978723404253</v>
      </c>
      <c r="X28" s="168">
        <f t="shared" si="7"/>
        <v>0.59751773049645385</v>
      </c>
      <c r="Y28" s="168">
        <f t="shared" si="7"/>
        <v>0.57801418439716312</v>
      </c>
      <c r="Z28" s="168">
        <f t="shared" si="7"/>
        <v>0.58865248226950351</v>
      </c>
      <c r="AA28" s="168">
        <f t="shared" si="7"/>
        <v>0.54078014184397161</v>
      </c>
      <c r="AB28" s="22">
        <f t="shared" si="7"/>
        <v>0.47517730496453903</v>
      </c>
      <c r="AC28" s="22">
        <f t="shared" si="7"/>
        <v>0.48404255319148937</v>
      </c>
      <c r="AD28" s="22">
        <f t="shared" si="7"/>
        <v>0.42553191489361702</v>
      </c>
      <c r="AE28" s="22">
        <f t="shared" si="7"/>
        <v>0.38120567375886527</v>
      </c>
      <c r="AF28" s="22">
        <f t="shared" si="7"/>
        <v>0.38120567375886527</v>
      </c>
      <c r="AG28" s="22">
        <f t="shared" si="7"/>
        <v>0.39893617021276595</v>
      </c>
      <c r="AH28" s="22">
        <f t="shared" si="7"/>
        <v>0.38365896980461811</v>
      </c>
      <c r="AI28" s="22"/>
      <c r="AJ28" s="22"/>
      <c r="AK28" s="22"/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0.50709219858156029</v>
      </c>
      <c r="H29" s="22">
        <f t="shared" ref="H29:AH30" si="8">H12/H9</f>
        <v>0.50531914893617025</v>
      </c>
      <c r="I29" s="22">
        <f t="shared" si="8"/>
        <v>0.48758865248226951</v>
      </c>
      <c r="J29" s="22">
        <f t="shared" si="8"/>
        <v>0.50886524822695034</v>
      </c>
      <c r="K29" s="22">
        <f t="shared" si="8"/>
        <v>0.48226950354609927</v>
      </c>
      <c r="L29" s="22">
        <f t="shared" si="8"/>
        <v>0.46099290780141844</v>
      </c>
      <c r="M29" s="22">
        <f t="shared" si="8"/>
        <v>0.44503546099290781</v>
      </c>
      <c r="N29" s="22">
        <f t="shared" si="8"/>
        <v>0.44503546099290781</v>
      </c>
      <c r="O29" s="22">
        <f t="shared" si="8"/>
        <v>0.46453900709219859</v>
      </c>
      <c r="P29" s="22">
        <f t="shared" si="8"/>
        <v>0.49290780141843971</v>
      </c>
      <c r="Q29" s="22">
        <f t="shared" si="8"/>
        <v>0.51241134751773054</v>
      </c>
      <c r="R29" s="22">
        <f t="shared" si="8"/>
        <v>0.51595744680851063</v>
      </c>
      <c r="S29" s="22">
        <f t="shared" si="8"/>
        <v>0.54432624113475181</v>
      </c>
      <c r="T29" s="22">
        <f t="shared" si="8"/>
        <v>0.54432624113475181</v>
      </c>
      <c r="U29" s="22">
        <f t="shared" si="8"/>
        <v>0.55319148936170215</v>
      </c>
      <c r="V29" s="22">
        <f t="shared" si="8"/>
        <v>0.56914893617021278</v>
      </c>
      <c r="W29" s="22">
        <f t="shared" si="8"/>
        <v>0.56382978723404253</v>
      </c>
      <c r="X29" s="22">
        <f t="shared" si="8"/>
        <v>0.59751773049645385</v>
      </c>
      <c r="Y29" s="22">
        <f t="shared" si="8"/>
        <v>0.57801418439716312</v>
      </c>
      <c r="Z29" s="22">
        <f t="shared" si="8"/>
        <v>0.58865248226950351</v>
      </c>
      <c r="AA29" s="22">
        <f t="shared" si="8"/>
        <v>0.54078014184397161</v>
      </c>
      <c r="AB29" s="22">
        <f t="shared" si="8"/>
        <v>0.47517730496453903</v>
      </c>
      <c r="AC29" s="22">
        <f t="shared" si="8"/>
        <v>0.48404255319148937</v>
      </c>
      <c r="AD29" s="22">
        <f t="shared" si="8"/>
        <v>0.42553191489361702</v>
      </c>
      <c r="AE29" s="22">
        <f t="shared" si="8"/>
        <v>0.38120567375886527</v>
      </c>
      <c r="AF29" s="22">
        <f t="shared" si="8"/>
        <v>0.38120567375886527</v>
      </c>
      <c r="AG29" s="22">
        <f t="shared" si="8"/>
        <v>0.39893617021276595</v>
      </c>
      <c r="AH29" s="22">
        <f t="shared" si="8"/>
        <v>0.38365896980461811</v>
      </c>
      <c r="AI29" s="22"/>
      <c r="AJ29" s="22"/>
      <c r="AK29" s="22"/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3.0303030303030304E-2</v>
      </c>
      <c r="H30" s="22">
        <f t="shared" si="8"/>
        <v>3.0303030303030304E-2</v>
      </c>
      <c r="I30" s="22">
        <f t="shared" si="8"/>
        <v>3.0303030303030304E-2</v>
      </c>
      <c r="J30" s="22">
        <f t="shared" si="8"/>
        <v>0</v>
      </c>
      <c r="K30" s="22">
        <f t="shared" si="8"/>
        <v>0</v>
      </c>
      <c r="L30" s="22">
        <f t="shared" si="8"/>
        <v>0</v>
      </c>
      <c r="M30" s="22">
        <f t="shared" si="8"/>
        <v>3.0303030303030304E-2</v>
      </c>
      <c r="N30" s="22">
        <f t="shared" si="8"/>
        <v>6.0606060606060608E-2</v>
      </c>
      <c r="O30" s="22">
        <f t="shared" si="8"/>
        <v>6.0606060606060608E-2</v>
      </c>
      <c r="P30" s="22">
        <f t="shared" si="8"/>
        <v>3.0303030303030304E-2</v>
      </c>
      <c r="Q30" s="22">
        <f t="shared" si="8"/>
        <v>6.0606060606060608E-2</v>
      </c>
      <c r="R30" s="22">
        <f t="shared" si="8"/>
        <v>9.0909090909090912E-2</v>
      </c>
      <c r="S30" s="22">
        <f t="shared" si="8"/>
        <v>9.0909090909090912E-2</v>
      </c>
      <c r="T30" s="22">
        <f t="shared" si="8"/>
        <v>0.12121212121212122</v>
      </c>
      <c r="U30" s="22">
        <f t="shared" si="8"/>
        <v>0.12121212121212122</v>
      </c>
      <c r="V30" s="22">
        <f t="shared" si="8"/>
        <v>0.12121212121212122</v>
      </c>
      <c r="W30" s="22">
        <f t="shared" si="8"/>
        <v>0.12121212121212122</v>
      </c>
      <c r="X30" s="22">
        <f t="shared" si="8"/>
        <v>0.12121212121212122</v>
      </c>
      <c r="Y30" s="22">
        <f t="shared" si="8"/>
        <v>0.15151515151515152</v>
      </c>
      <c r="Z30" s="22">
        <f t="shared" si="8"/>
        <v>0.18181818181818182</v>
      </c>
      <c r="AA30" s="22">
        <f t="shared" si="8"/>
        <v>0.18181818181818182</v>
      </c>
      <c r="AB30" s="22">
        <f t="shared" si="8"/>
        <v>0.12121212121212122</v>
      </c>
      <c r="AC30" s="22">
        <f t="shared" si="8"/>
        <v>0.15151515151515152</v>
      </c>
      <c r="AD30" s="22">
        <f t="shared" si="8"/>
        <v>0.24242424242424243</v>
      </c>
      <c r="AE30" s="22">
        <f t="shared" si="8"/>
        <v>0.18181818181818182</v>
      </c>
      <c r="AF30" s="22">
        <f t="shared" si="8"/>
        <v>0.15151515151515152</v>
      </c>
      <c r="AG30" s="22">
        <f t="shared" si="8"/>
        <v>0.15151515151515152</v>
      </c>
      <c r="AH30" s="22">
        <f t="shared" si="8"/>
        <v>0.12121212121212122</v>
      </c>
      <c r="AI30" s="22"/>
      <c r="AJ30" s="22"/>
      <c r="AK30" s="22"/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3.0303030303030304E-2</v>
      </c>
      <c r="H31" s="22">
        <f t="shared" ref="H31:AH31" si="9">H13/H11</f>
        <v>3.0303030303030304E-2</v>
      </c>
      <c r="I31" s="22">
        <f t="shared" si="9"/>
        <v>3.0303030303030304E-2</v>
      </c>
      <c r="J31" s="22">
        <f t="shared" si="9"/>
        <v>0</v>
      </c>
      <c r="K31" s="22">
        <f t="shared" si="9"/>
        <v>0</v>
      </c>
      <c r="L31" s="22">
        <f t="shared" si="9"/>
        <v>0</v>
      </c>
      <c r="M31" s="22">
        <f t="shared" si="9"/>
        <v>3.0303030303030304E-2</v>
      </c>
      <c r="N31" s="22">
        <f t="shared" si="9"/>
        <v>6.0606060606060608E-2</v>
      </c>
      <c r="O31" s="22">
        <f t="shared" si="9"/>
        <v>6.0606060606060608E-2</v>
      </c>
      <c r="P31" s="22">
        <f t="shared" si="9"/>
        <v>3.0303030303030304E-2</v>
      </c>
      <c r="Q31" s="22">
        <f t="shared" si="9"/>
        <v>6.0606060606060608E-2</v>
      </c>
      <c r="R31" s="22">
        <f t="shared" si="9"/>
        <v>9.0909090909090912E-2</v>
      </c>
      <c r="S31" s="22">
        <f t="shared" si="9"/>
        <v>9.0909090909090912E-2</v>
      </c>
      <c r="T31" s="22">
        <f t="shared" si="9"/>
        <v>0.12121212121212122</v>
      </c>
      <c r="U31" s="22">
        <f t="shared" si="9"/>
        <v>0.12121212121212122</v>
      </c>
      <c r="V31" s="22">
        <f t="shared" si="9"/>
        <v>0.12121212121212122</v>
      </c>
      <c r="W31" s="22">
        <f t="shared" si="9"/>
        <v>0.12121212121212122</v>
      </c>
      <c r="X31" s="22">
        <f t="shared" si="9"/>
        <v>0.12121212121212122</v>
      </c>
      <c r="Y31" s="22">
        <f t="shared" si="9"/>
        <v>0.15151515151515152</v>
      </c>
      <c r="Z31" s="22">
        <f t="shared" si="9"/>
        <v>0.18181818181818182</v>
      </c>
      <c r="AA31" s="22">
        <f t="shared" si="9"/>
        <v>0.18181818181818182</v>
      </c>
      <c r="AB31" s="22">
        <f t="shared" si="9"/>
        <v>0.12121212121212122</v>
      </c>
      <c r="AC31" s="22">
        <f t="shared" si="9"/>
        <v>0.15151515151515152</v>
      </c>
      <c r="AD31" s="22">
        <f t="shared" si="9"/>
        <v>0.24242424242424243</v>
      </c>
      <c r="AE31" s="22">
        <f t="shared" si="9"/>
        <v>0.18181818181818182</v>
      </c>
      <c r="AF31" s="22">
        <f t="shared" si="9"/>
        <v>0.15151515151515152</v>
      </c>
      <c r="AG31" s="22">
        <f t="shared" si="9"/>
        <v>0.15151515151515152</v>
      </c>
      <c r="AH31" s="22">
        <f t="shared" si="9"/>
        <v>0.12121212121212122</v>
      </c>
      <c r="AI31" s="22"/>
      <c r="AJ31" s="22"/>
      <c r="AK31" s="22"/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177</v>
      </c>
      <c r="E32" s="2"/>
      <c r="F32" s="1"/>
      <c r="G32" s="169">
        <f>IFERROR(G14*100000/1588256,0)</f>
        <v>285.72220095500978</v>
      </c>
      <c r="H32" s="169">
        <f t="shared" ref="H32:AH32" si="10">IFERROR(H14*100000/1588256,0)</f>
        <v>307.63302641387787</v>
      </c>
      <c r="I32" s="169">
        <f t="shared" si="10"/>
        <v>311.03298208852982</v>
      </c>
      <c r="J32" s="169">
        <f t="shared" si="10"/>
        <v>297.05538653718293</v>
      </c>
      <c r="K32" s="169">
        <f t="shared" si="10"/>
        <v>315.62921846352225</v>
      </c>
      <c r="L32" s="169">
        <f t="shared" si="10"/>
        <v>303.79233574436364</v>
      </c>
      <c r="M32" s="169">
        <f t="shared" si="10"/>
        <v>288.80734591904582</v>
      </c>
      <c r="N32" s="169">
        <f t="shared" si="10"/>
        <v>297.37019724779884</v>
      </c>
      <c r="O32" s="169">
        <f t="shared" si="10"/>
        <v>302.5960550440231</v>
      </c>
      <c r="P32" s="169">
        <f t="shared" si="10"/>
        <v>317.14030987447865</v>
      </c>
      <c r="Q32" s="169">
        <f t="shared" si="10"/>
        <v>295.92206797896563</v>
      </c>
      <c r="R32" s="169">
        <f t="shared" si="10"/>
        <v>292.89988515705278</v>
      </c>
      <c r="S32" s="169">
        <f t="shared" si="10"/>
        <v>294.53690085225554</v>
      </c>
      <c r="T32" s="169">
        <f t="shared" si="10"/>
        <v>272.56311325126427</v>
      </c>
      <c r="U32" s="169">
        <f t="shared" si="10"/>
        <v>273.06681038824973</v>
      </c>
      <c r="V32" s="169">
        <f t="shared" si="10"/>
        <v>273.75939395160481</v>
      </c>
      <c r="W32" s="169">
        <f t="shared" si="10"/>
        <v>271.24090826667742</v>
      </c>
      <c r="X32" s="169">
        <f t="shared" si="10"/>
        <v>258.83736626841011</v>
      </c>
      <c r="Y32" s="169">
        <f t="shared" si="10"/>
        <v>257.32627485745371</v>
      </c>
      <c r="Z32" s="169">
        <f t="shared" si="10"/>
        <v>240.83019362117946</v>
      </c>
      <c r="AA32" s="169">
        <f t="shared" si="10"/>
        <v>230.81921302359316</v>
      </c>
      <c r="AB32" s="169">
        <f t="shared" si="10"/>
        <v>232.20438015030322</v>
      </c>
      <c r="AC32" s="169">
        <f t="shared" si="10"/>
        <v>230.3155158866077</v>
      </c>
      <c r="AD32" s="169">
        <f t="shared" si="10"/>
        <v>213.06388894485525</v>
      </c>
      <c r="AE32" s="169">
        <f t="shared" si="10"/>
        <v>214.3860939294421</v>
      </c>
      <c r="AF32" s="169">
        <f t="shared" si="10"/>
        <v>217.03050389861585</v>
      </c>
      <c r="AG32" s="169">
        <f t="shared" si="10"/>
        <v>218.47863316744909</v>
      </c>
      <c r="AH32" s="169">
        <f t="shared" si="10"/>
        <v>210.48244111780468</v>
      </c>
      <c r="AI32" s="23"/>
      <c r="AJ32" s="23"/>
      <c r="AK32" s="23"/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168">
        <f>IFERROR(G18/G16,0)</f>
        <v>0.27529089664613277</v>
      </c>
      <c r="H33" s="168">
        <f t="shared" ref="H33:AH33" si="11">IFERROR(H18/H16,0)</f>
        <v>0.28739660731809896</v>
      </c>
      <c r="I33" s="168">
        <f t="shared" si="11"/>
        <v>0.30282922560886683</v>
      </c>
      <c r="J33" s="168">
        <f t="shared" si="11"/>
        <v>0.32023649154318218</v>
      </c>
      <c r="K33" s="168">
        <f t="shared" si="11"/>
        <v>0.30665701881331403</v>
      </c>
      <c r="L33" s="168">
        <f t="shared" si="11"/>
        <v>0.32724227196589006</v>
      </c>
      <c r="M33" s="168">
        <f t="shared" si="11"/>
        <v>0.31665026122510792</v>
      </c>
      <c r="N33" s="168">
        <f t="shared" si="11"/>
        <v>0.32809475884493305</v>
      </c>
      <c r="O33" s="168">
        <f t="shared" si="11"/>
        <v>0.31798593785438872</v>
      </c>
      <c r="P33" s="168">
        <f t="shared" si="11"/>
        <v>0.29870793488575809</v>
      </c>
      <c r="Q33" s="168">
        <f t="shared" si="11"/>
        <v>0.2930378329975375</v>
      </c>
      <c r="R33" s="168">
        <f t="shared" si="11"/>
        <v>0.3064055811003647</v>
      </c>
      <c r="S33" s="168">
        <f t="shared" si="11"/>
        <v>0.29400734432377529</v>
      </c>
      <c r="T33" s="168">
        <f t="shared" si="11"/>
        <v>0.30303030303030304</v>
      </c>
      <c r="U33" s="168">
        <f t="shared" si="11"/>
        <v>0.2880864729380434</v>
      </c>
      <c r="V33" s="168">
        <f t="shared" si="11"/>
        <v>0.28873570421431927</v>
      </c>
      <c r="W33" s="168">
        <f t="shared" si="11"/>
        <v>0.29280598958333331</v>
      </c>
      <c r="X33" s="168">
        <f t="shared" si="11"/>
        <v>0.28757546870034956</v>
      </c>
      <c r="Y33" s="168">
        <f t="shared" si="11"/>
        <v>0.28667259355047281</v>
      </c>
      <c r="Z33" s="168">
        <f>IFERROR(Z18/Z16,0)</f>
        <v>0.29143715573360041</v>
      </c>
      <c r="AA33" s="168">
        <f t="shared" si="11"/>
        <v>0.28179487179487178</v>
      </c>
      <c r="AB33" s="168">
        <f t="shared" si="11"/>
        <v>0.28542634300236613</v>
      </c>
      <c r="AC33" s="168">
        <f t="shared" si="11"/>
        <v>0.26425055928411634</v>
      </c>
      <c r="AD33" s="168">
        <f t="shared" si="11"/>
        <v>0.27083333333333331</v>
      </c>
      <c r="AE33" s="168">
        <f t="shared" si="11"/>
        <v>0.26380314755238676</v>
      </c>
      <c r="AF33" s="168">
        <f t="shared" si="11"/>
        <v>0.26407633456546031</v>
      </c>
      <c r="AG33" s="168">
        <f t="shared" si="11"/>
        <v>0.26042821803292671</v>
      </c>
      <c r="AH33" s="168">
        <f t="shared" si="11"/>
        <v>0.25613010842368639</v>
      </c>
      <c r="AI33" s="22"/>
      <c r="AJ33" s="22"/>
      <c r="AK33" s="22"/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178</v>
      </c>
      <c r="E34" s="2" t="s">
        <v>17</v>
      </c>
      <c r="F34" s="1"/>
      <c r="G34" s="170">
        <f>IFERROR(G20*100000/1588256,0)</f>
        <v>247.50418068623699</v>
      </c>
      <c r="H34" s="170">
        <f t="shared" ref="H34:AH34" si="12">IFERROR(H20*100000/1588256,0)</f>
        <v>252.66707634033807</v>
      </c>
      <c r="I34" s="170">
        <f t="shared" si="12"/>
        <v>257.57812342594644</v>
      </c>
      <c r="J34" s="170">
        <f t="shared" si="12"/>
        <v>261.16696552696794</v>
      </c>
      <c r="K34" s="170">
        <f t="shared" si="12"/>
        <v>269.28908186085869</v>
      </c>
      <c r="L34" s="170">
        <f t="shared" si="12"/>
        <v>266.83355831805454</v>
      </c>
      <c r="M34" s="170">
        <f t="shared" si="12"/>
        <v>270.61128684544559</v>
      </c>
      <c r="N34" s="170">
        <f t="shared" si="12"/>
        <v>263.30767835915623</v>
      </c>
      <c r="O34" s="170">
        <f t="shared" si="12"/>
        <v>266.83355831805454</v>
      </c>
      <c r="P34" s="170">
        <f t="shared" si="12"/>
        <v>264.81876977011262</v>
      </c>
      <c r="Q34" s="170">
        <f t="shared" si="12"/>
        <v>257.64108556806963</v>
      </c>
      <c r="R34" s="170">
        <f t="shared" si="12"/>
        <v>247.25233211774423</v>
      </c>
      <c r="S34" s="170">
        <f t="shared" si="12"/>
        <v>243.34867930610682</v>
      </c>
      <c r="T34" s="170">
        <f t="shared" si="12"/>
        <v>236.92654080954205</v>
      </c>
      <c r="U34" s="170">
        <f t="shared" si="12"/>
        <v>241.14500433179538</v>
      </c>
      <c r="V34" s="170">
        <f t="shared" si="12"/>
        <v>231.57475872907139</v>
      </c>
      <c r="W34" s="170">
        <f t="shared" si="12"/>
        <v>232.07845586605686</v>
      </c>
      <c r="X34" s="170">
        <f t="shared" si="12"/>
        <v>226.53778735921665</v>
      </c>
      <c r="Y34" s="170">
        <f t="shared" si="12"/>
        <v>227.92295448592671</v>
      </c>
      <c r="Z34" s="170">
        <f t="shared" si="12"/>
        <v>223.32671811093425</v>
      </c>
      <c r="AA34" s="170">
        <f t="shared" si="12"/>
        <v>219.86380029415912</v>
      </c>
      <c r="AB34" s="170">
        <f t="shared" si="12"/>
        <v>207.58618258013823</v>
      </c>
      <c r="AC34" s="170">
        <f t="shared" si="12"/>
        <v>205.06769689521084</v>
      </c>
      <c r="AD34" s="170">
        <f t="shared" si="12"/>
        <v>185.92720568976287</v>
      </c>
      <c r="AE34" s="170">
        <f t="shared" si="12"/>
        <v>189.07531279592206</v>
      </c>
      <c r="AF34" s="170">
        <f t="shared" si="12"/>
        <v>191.02713920174077</v>
      </c>
      <c r="AG34" s="170">
        <f t="shared" si="12"/>
        <v>193.41970060242178</v>
      </c>
      <c r="AH34" s="170">
        <f t="shared" si="12"/>
        <v>192.22341990208128</v>
      </c>
      <c r="AI34" s="105"/>
      <c r="AJ34" s="105"/>
      <c r="AK34" s="105"/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1512</v>
      </c>
      <c r="H35" s="24">
        <f t="shared" ref="H35:AH35" si="13">H21-H22</f>
        <v>1267</v>
      </c>
      <c r="I35" s="24">
        <f t="shared" si="13"/>
        <v>1104</v>
      </c>
      <c r="J35" s="24">
        <f t="shared" si="13"/>
        <v>821</v>
      </c>
      <c r="K35" s="24">
        <f t="shared" si="13"/>
        <v>839</v>
      </c>
      <c r="L35" s="24">
        <f t="shared" si="13"/>
        <v>645</v>
      </c>
      <c r="M35" s="24">
        <f t="shared" si="13"/>
        <v>589</v>
      </c>
      <c r="N35" s="24">
        <f t="shared" si="13"/>
        <v>251</v>
      </c>
      <c r="O35" s="24">
        <f t="shared" si="13"/>
        <v>225</v>
      </c>
      <c r="P35" s="24">
        <f t="shared" si="13"/>
        <v>115</v>
      </c>
      <c r="Q35" s="24">
        <f t="shared" si="13"/>
        <v>-56</v>
      </c>
      <c r="R35" s="24">
        <f t="shared" si="13"/>
        <v>-350</v>
      </c>
      <c r="S35" s="24">
        <f t="shared" si="13"/>
        <v>-373</v>
      </c>
      <c r="T35" s="24">
        <f t="shared" si="13"/>
        <v>-535</v>
      </c>
      <c r="U35" s="24">
        <f t="shared" si="13"/>
        <v>-352</v>
      </c>
      <c r="V35" s="24">
        <f t="shared" si="13"/>
        <v>-560</v>
      </c>
      <c r="W35" s="24">
        <f t="shared" si="13"/>
        <v>-520</v>
      </c>
      <c r="X35" s="24">
        <f t="shared" si="13"/>
        <v>-494</v>
      </c>
      <c r="Y35" s="24">
        <f t="shared" si="13"/>
        <v>-307</v>
      </c>
      <c r="Z35" s="24">
        <f t="shared" si="13"/>
        <v>-318</v>
      </c>
      <c r="AA35" s="24">
        <f t="shared" si="13"/>
        <v>-271</v>
      </c>
      <c r="AB35" s="24">
        <f t="shared" si="13"/>
        <v>-533</v>
      </c>
      <c r="AC35" s="24">
        <f t="shared" si="13"/>
        <v>-421</v>
      </c>
      <c r="AD35" s="24">
        <f t="shared" si="13"/>
        <v>-733</v>
      </c>
      <c r="AE35" s="24">
        <f t="shared" si="13"/>
        <v>-595</v>
      </c>
      <c r="AF35" s="24">
        <f t="shared" si="13"/>
        <v>-586</v>
      </c>
      <c r="AG35" s="24">
        <f t="shared" si="13"/>
        <v>-475</v>
      </c>
      <c r="AH35" s="24">
        <f t="shared" si="13"/>
        <v>-439</v>
      </c>
      <c r="AI35" s="24"/>
      <c r="AJ35" s="24"/>
      <c r="AK35" s="24"/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1.6250516742455561</v>
      </c>
      <c r="H36" s="124">
        <f t="shared" ref="H36:AH36" si="14">H21/H22</f>
        <v>1.4613983976693372</v>
      </c>
      <c r="I36" s="124">
        <f t="shared" si="14"/>
        <v>1.3696016069635086</v>
      </c>
      <c r="J36" s="124">
        <f t="shared" si="14"/>
        <v>1.2467688608355876</v>
      </c>
      <c r="K36" s="124">
        <f t="shared" si="14"/>
        <v>1.2440372309482257</v>
      </c>
      <c r="L36" s="124">
        <f t="shared" si="14"/>
        <v>1.1795157250208739</v>
      </c>
      <c r="M36" s="124">
        <f t="shared" si="14"/>
        <v>1.1588029118360743</v>
      </c>
      <c r="N36" s="124">
        <f t="shared" si="14"/>
        <v>1.0638514372933097</v>
      </c>
      <c r="O36" s="124">
        <f t="shared" si="14"/>
        <v>1.0560677797159232</v>
      </c>
      <c r="P36" s="124">
        <f t="shared" si="14"/>
        <v>1.0281104864336348</v>
      </c>
      <c r="Q36" s="124">
        <f t="shared" si="14"/>
        <v>0.98649951783992285</v>
      </c>
      <c r="R36" s="124">
        <f t="shared" si="14"/>
        <v>0.91816693944353522</v>
      </c>
      <c r="S36" s="124">
        <f t="shared" si="14"/>
        <v>0.91198678621991502</v>
      </c>
      <c r="T36" s="124">
        <f t="shared" si="14"/>
        <v>0.87552349930200091</v>
      </c>
      <c r="U36" s="124">
        <f t="shared" si="14"/>
        <v>0.91582974653275939</v>
      </c>
      <c r="V36" s="124">
        <f t="shared" si="14"/>
        <v>0.86786219915054275</v>
      </c>
      <c r="W36" s="124">
        <f t="shared" si="14"/>
        <v>0.87636709462672369</v>
      </c>
      <c r="X36" s="124">
        <f t="shared" si="14"/>
        <v>0.87927663734115347</v>
      </c>
      <c r="Y36" s="124">
        <f t="shared" si="14"/>
        <v>0.92182327476445125</v>
      </c>
      <c r="Z36" s="124">
        <f t="shared" si="14"/>
        <v>0.9177231565329883</v>
      </c>
      <c r="AA36" s="124">
        <f t="shared" si="14"/>
        <v>0.92798299229338299</v>
      </c>
      <c r="AB36" s="124">
        <f t="shared" si="14"/>
        <v>0.86083550913838125</v>
      </c>
      <c r="AC36" s="124">
        <f t="shared" si="14"/>
        <v>0.8855356171832518</v>
      </c>
      <c r="AD36" s="124">
        <f t="shared" si="14"/>
        <v>0.80113944655453062</v>
      </c>
      <c r="AE36" s="124">
        <f t="shared" si="14"/>
        <v>0.83463035019455256</v>
      </c>
      <c r="AF36" s="124">
        <f t="shared" si="14"/>
        <v>0.83812154696132601</v>
      </c>
      <c r="AG36" s="124">
        <f t="shared" si="14"/>
        <v>0.86608401466027629</v>
      </c>
      <c r="AH36" s="124">
        <f t="shared" si="14"/>
        <v>0.87428407789232532</v>
      </c>
      <c r="AI36" s="124"/>
      <c r="AJ36" s="124"/>
      <c r="AK36" s="124"/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0.47189010429916051</v>
      </c>
      <c r="H37" s="22">
        <f t="shared" ref="H37:AH37" si="15">IFERROR(H24/H20,0)</f>
        <v>0.47994019436830304</v>
      </c>
      <c r="I37" s="22">
        <f t="shared" si="15"/>
        <v>0.49083353703251037</v>
      </c>
      <c r="J37" s="22">
        <f t="shared" si="15"/>
        <v>0.51663452266152365</v>
      </c>
      <c r="K37" s="22">
        <f t="shared" si="15"/>
        <v>0.49029693710544775</v>
      </c>
      <c r="L37" s="22">
        <f t="shared" si="15"/>
        <v>0.46083058046248232</v>
      </c>
      <c r="M37" s="22">
        <f t="shared" si="15"/>
        <v>0.45974872033503955</v>
      </c>
      <c r="N37" s="22">
        <f t="shared" si="15"/>
        <v>0.46604495456719275</v>
      </c>
      <c r="O37" s="22">
        <f t="shared" si="15"/>
        <v>0.45493157149598867</v>
      </c>
      <c r="P37" s="22">
        <f t="shared" si="15"/>
        <v>0.44650499286733236</v>
      </c>
      <c r="Q37" s="22">
        <f t="shared" si="15"/>
        <v>0.44941348973607037</v>
      </c>
      <c r="R37" s="22">
        <f t="shared" si="15"/>
        <v>0.45225362872421698</v>
      </c>
      <c r="S37" s="22">
        <f t="shared" si="15"/>
        <v>0.48900388098318243</v>
      </c>
      <c r="T37" s="22">
        <f t="shared" si="15"/>
        <v>0.49242625564709008</v>
      </c>
      <c r="U37" s="22">
        <f t="shared" si="15"/>
        <v>0.48668407310704959</v>
      </c>
      <c r="V37" s="22">
        <f t="shared" si="15"/>
        <v>0.4855899945622621</v>
      </c>
      <c r="W37" s="22">
        <f t="shared" si="15"/>
        <v>0.48643516006511123</v>
      </c>
      <c r="X37" s="22">
        <f t="shared" si="15"/>
        <v>0.47637576431350748</v>
      </c>
      <c r="Y37" s="22">
        <f t="shared" si="15"/>
        <v>0.46685082872928174</v>
      </c>
      <c r="Z37" s="22">
        <f t="shared" si="15"/>
        <v>0.42740343952636028</v>
      </c>
      <c r="AA37" s="22">
        <f t="shared" si="15"/>
        <v>0.424971363115693</v>
      </c>
      <c r="AB37" s="22">
        <f t="shared" si="15"/>
        <v>0.39793751895662721</v>
      </c>
      <c r="AC37" s="22">
        <f t="shared" si="15"/>
        <v>0.38440282468529319</v>
      </c>
      <c r="AD37" s="22">
        <f t="shared" si="15"/>
        <v>0.37588892651540806</v>
      </c>
      <c r="AE37" s="22">
        <f t="shared" si="15"/>
        <v>0.37329337329337331</v>
      </c>
      <c r="AF37" s="22">
        <f t="shared" si="15"/>
        <v>0.38068556361239286</v>
      </c>
      <c r="AG37" s="22">
        <f t="shared" si="15"/>
        <v>0.38834635416666669</v>
      </c>
      <c r="AH37" s="22">
        <f t="shared" si="15"/>
        <v>0.38847035702587618</v>
      </c>
      <c r="AI37" s="22"/>
      <c r="AJ37" s="22"/>
      <c r="AK37" s="22"/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179</v>
      </c>
      <c r="E38" s="2" t="s">
        <v>17</v>
      </c>
      <c r="F38" s="1"/>
      <c r="G38" s="110">
        <f>IFERROR(G24*100000/1588256,0)</f>
        <v>116.79477363850664</v>
      </c>
      <c r="H38" s="110">
        <f t="shared" ref="H38:AH38" si="16">IFERROR(H24*100000/1588256,0)</f>
        <v>121.26508572925272</v>
      </c>
      <c r="I38" s="110">
        <f t="shared" si="16"/>
        <v>126.42798138335381</v>
      </c>
      <c r="J38" s="110">
        <f t="shared" si="16"/>
        <v>134.92787056998367</v>
      </c>
      <c r="K38" s="110">
        <f t="shared" si="16"/>
        <v>132.03161203231721</v>
      </c>
      <c r="L38" s="110">
        <f t="shared" si="16"/>
        <v>122.96506356657869</v>
      </c>
      <c r="M38" s="110">
        <f t="shared" si="16"/>
        <v>124.41319283541192</v>
      </c>
      <c r="N38" s="110">
        <f t="shared" si="16"/>
        <v>122.71321499808595</v>
      </c>
      <c r="O38" s="110">
        <f t="shared" si="16"/>
        <v>121.39101001349908</v>
      </c>
      <c r="P38" s="110">
        <f t="shared" si="16"/>
        <v>118.24290290733987</v>
      </c>
      <c r="Q38" s="110">
        <f t="shared" si="16"/>
        <v>115.7873793645357</v>
      </c>
      <c r="R38" s="110">
        <f t="shared" si="16"/>
        <v>111.82076441077508</v>
      </c>
      <c r="S38" s="110">
        <f t="shared" si="16"/>
        <v>118.99844861281808</v>
      </c>
      <c r="T38" s="110">
        <f t="shared" si="16"/>
        <v>116.66884935426027</v>
      </c>
      <c r="U38" s="110">
        <f t="shared" si="16"/>
        <v>117.36143291761529</v>
      </c>
      <c r="V38" s="110">
        <f t="shared" si="16"/>
        <v>112.45038583200693</v>
      </c>
      <c r="W38" s="110">
        <f t="shared" si="16"/>
        <v>112.89112082686923</v>
      </c>
      <c r="X38" s="110">
        <f t="shared" si="16"/>
        <v>107.91711159913767</v>
      </c>
      <c r="Y38" s="110">
        <f t="shared" si="16"/>
        <v>106.40602018818124</v>
      </c>
      <c r="Z38" s="110">
        <f t="shared" si="16"/>
        <v>95.4506074587472</v>
      </c>
      <c r="AA38" s="110">
        <f t="shared" si="16"/>
        <v>93.43581891080531</v>
      </c>
      <c r="AB38" s="110">
        <f t="shared" si="16"/>
        <v>82.606330465617631</v>
      </c>
      <c r="AC38" s="110">
        <f t="shared" si="16"/>
        <v>78.828601938226583</v>
      </c>
      <c r="AD38" s="110">
        <f t="shared" si="16"/>
        <v>69.887977756734429</v>
      </c>
      <c r="AE38" s="110">
        <f t="shared" si="16"/>
        <v>70.580561320089458</v>
      </c>
      <c r="AF38" s="110">
        <f t="shared" si="16"/>
        <v>72.721274152277715</v>
      </c>
      <c r="AG38" s="110">
        <f t="shared" si="16"/>
        <v>75.113835552958719</v>
      </c>
      <c r="AH38" s="110">
        <f t="shared" si="16"/>
        <v>74.673100558096422</v>
      </c>
      <c r="AI38" s="110"/>
      <c r="AJ38" s="110"/>
      <c r="AK38" s="110"/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6.3023358307624511E-2</v>
      </c>
      <c r="H39" s="22">
        <f>IFERROR(H12/H14,0)</f>
        <v>5.8329922226770366E-2</v>
      </c>
      <c r="I39" s="22">
        <f t="shared" ref="I39:AK39" si="17">IFERROR(I12/I14,0)</f>
        <v>5.5668016194331982E-2</v>
      </c>
      <c r="J39" s="22">
        <f t="shared" si="17"/>
        <v>6.0830860534124627E-2</v>
      </c>
      <c r="K39" s="22">
        <f t="shared" si="17"/>
        <v>5.4258926790345101E-2</v>
      </c>
      <c r="L39" s="22">
        <f t="shared" si="17"/>
        <v>5.3886010362694303E-2</v>
      </c>
      <c r="M39" s="22">
        <f t="shared" si="17"/>
        <v>5.4719860475256156E-2</v>
      </c>
      <c r="N39" s="22">
        <f t="shared" si="17"/>
        <v>5.314418801609147E-2</v>
      </c>
      <c r="O39" s="22">
        <f t="shared" si="17"/>
        <v>5.451518934665002E-2</v>
      </c>
      <c r="P39" s="22">
        <f t="shared" si="17"/>
        <v>5.5191582291046259E-2</v>
      </c>
      <c r="Q39" s="22">
        <f t="shared" si="17"/>
        <v>6.1489361702127661E-2</v>
      </c>
      <c r="R39" s="22">
        <f t="shared" si="17"/>
        <v>6.2553740326741186E-2</v>
      </c>
      <c r="S39" s="22">
        <f t="shared" si="17"/>
        <v>6.5626336041043176E-2</v>
      </c>
      <c r="T39" s="22">
        <f t="shared" si="17"/>
        <v>7.0917070917070918E-2</v>
      </c>
      <c r="U39" s="22">
        <f t="shared" si="17"/>
        <v>7.1939128429790181E-2</v>
      </c>
      <c r="V39" s="22">
        <f t="shared" si="17"/>
        <v>7.3827046918123279E-2</v>
      </c>
      <c r="W39" s="22">
        <f t="shared" si="17"/>
        <v>7.3816155988857934E-2</v>
      </c>
      <c r="X39" s="22">
        <f t="shared" si="17"/>
        <v>8.1975188518608605E-2</v>
      </c>
      <c r="Y39" s="22">
        <f t="shared" si="17"/>
        <v>7.976510888182041E-2</v>
      </c>
      <c r="Z39" s="22">
        <f t="shared" si="17"/>
        <v>8.6797385620915032E-2</v>
      </c>
      <c r="AA39" s="22">
        <f t="shared" si="17"/>
        <v>8.3196944899072561E-2</v>
      </c>
      <c r="AB39" s="22">
        <f t="shared" si="17"/>
        <v>7.2668112798264642E-2</v>
      </c>
      <c r="AC39" s="22">
        <f t="shared" si="17"/>
        <v>7.4630945872061233E-2</v>
      </c>
      <c r="AD39" s="22">
        <f t="shared" si="17"/>
        <v>7.0921985815602842E-2</v>
      </c>
      <c r="AE39" s="22">
        <f t="shared" si="17"/>
        <v>6.3142437591776804E-2</v>
      </c>
      <c r="AF39" s="22">
        <f t="shared" si="17"/>
        <v>6.2373078038874381E-2</v>
      </c>
      <c r="AG39" s="22">
        <f t="shared" si="17"/>
        <v>6.4841498559077809E-2</v>
      </c>
      <c r="AH39" s="22">
        <f t="shared" si="17"/>
        <v>6.4612623392162727E-2</v>
      </c>
      <c r="AI39" s="22">
        <f t="shared" si="17"/>
        <v>0</v>
      </c>
      <c r="AJ39" s="22">
        <f t="shared" si="17"/>
        <v>0</v>
      </c>
      <c r="AK39" s="22">
        <f t="shared" si="17"/>
        <v>0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H40" si="18">IF(G35=0,"同数",IF(G35&gt;0,"増加","減少"))</f>
        <v>増加</v>
      </c>
      <c r="H40" s="102" t="str">
        <f t="shared" si="18"/>
        <v>増加</v>
      </c>
      <c r="I40" s="102" t="str">
        <f t="shared" si="18"/>
        <v>増加</v>
      </c>
      <c r="J40" s="102" t="str">
        <f t="shared" si="18"/>
        <v>増加</v>
      </c>
      <c r="K40" s="102" t="str">
        <f t="shared" si="18"/>
        <v>増加</v>
      </c>
      <c r="L40" s="102" t="str">
        <f t="shared" si="18"/>
        <v>増加</v>
      </c>
      <c r="M40" s="102" t="str">
        <f t="shared" si="18"/>
        <v>増加</v>
      </c>
      <c r="N40" s="102" t="str">
        <f t="shared" si="18"/>
        <v>増加</v>
      </c>
      <c r="O40" s="102" t="str">
        <f t="shared" si="18"/>
        <v>増加</v>
      </c>
      <c r="P40" s="102" t="str">
        <f t="shared" si="18"/>
        <v>増加</v>
      </c>
      <c r="Q40" s="102" t="str">
        <f t="shared" si="18"/>
        <v>減少</v>
      </c>
      <c r="R40" s="102" t="str">
        <f t="shared" si="18"/>
        <v>減少</v>
      </c>
      <c r="S40" s="102" t="str">
        <f t="shared" si="18"/>
        <v>減少</v>
      </c>
      <c r="T40" s="102" t="str">
        <f t="shared" si="18"/>
        <v>減少</v>
      </c>
      <c r="U40" s="102" t="str">
        <f t="shared" si="18"/>
        <v>減少</v>
      </c>
      <c r="V40" s="102" t="str">
        <f t="shared" si="18"/>
        <v>減少</v>
      </c>
      <c r="W40" s="102" t="str">
        <f t="shared" si="18"/>
        <v>減少</v>
      </c>
      <c r="X40" s="102" t="str">
        <f t="shared" si="18"/>
        <v>減少</v>
      </c>
      <c r="Y40" s="102" t="str">
        <f t="shared" si="18"/>
        <v>減少</v>
      </c>
      <c r="Z40" s="102" t="str">
        <f t="shared" si="18"/>
        <v>減少</v>
      </c>
      <c r="AA40" s="102" t="str">
        <f t="shared" si="18"/>
        <v>減少</v>
      </c>
      <c r="AB40" s="102" t="str">
        <f t="shared" si="18"/>
        <v>減少</v>
      </c>
      <c r="AC40" s="102" t="str">
        <f t="shared" si="18"/>
        <v>減少</v>
      </c>
      <c r="AD40" s="102" t="str">
        <f t="shared" si="18"/>
        <v>減少</v>
      </c>
      <c r="AE40" s="102" t="str">
        <f t="shared" si="18"/>
        <v>減少</v>
      </c>
      <c r="AF40" s="102" t="str">
        <f t="shared" si="18"/>
        <v>減少</v>
      </c>
      <c r="AG40" s="102" t="str">
        <f t="shared" si="18"/>
        <v>減少</v>
      </c>
      <c r="AH40" s="102" t="str">
        <f t="shared" si="18"/>
        <v>減少</v>
      </c>
      <c r="AI40" s="102"/>
      <c r="AJ40" s="102"/>
      <c r="AK40" s="24"/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568" priority="14" operator="greaterThanOrEqual">
      <formula>7.5</formula>
    </cfRule>
  </conditionalFormatting>
  <conditionalFormatting sqref="G39:AK39">
    <cfRule type="cellIs" dxfId="567" priority="15" operator="greaterThanOrEqual">
      <formula>12.5</formula>
    </cfRule>
  </conditionalFormatting>
  <conditionalFormatting sqref="G37:AK37">
    <cfRule type="cellIs" dxfId="566" priority="13" operator="greaterThanOrEqual">
      <formula>0.5</formula>
    </cfRule>
  </conditionalFormatting>
  <conditionalFormatting sqref="G34:AK34">
    <cfRule type="cellIs" dxfId="565" priority="11" operator="greaterThanOrEqual">
      <formula>25</formula>
    </cfRule>
    <cfRule type="cellIs" dxfId="564" priority="12" operator="greaterThanOrEqual">
      <formula>15</formula>
    </cfRule>
  </conditionalFormatting>
  <conditionalFormatting sqref="G33:AK33">
    <cfRule type="cellIs" dxfId="563" priority="1" operator="greaterThanOrEqual">
      <formula>0.1</formula>
    </cfRule>
    <cfRule type="cellIs" dxfId="562" priority="10" operator="greaterThanOrEqual">
      <formula>0.05</formula>
    </cfRule>
  </conditionalFormatting>
  <conditionalFormatting sqref="G32:AK32">
    <cfRule type="cellIs" dxfId="561" priority="8" operator="greaterThanOrEqual">
      <formula>30</formula>
    </cfRule>
    <cfRule type="cellIs" dxfId="560" priority="9" operator="greaterThanOrEqual">
      <formula>20</formula>
    </cfRule>
  </conditionalFormatting>
  <conditionalFormatting sqref="G30:AK30">
    <cfRule type="cellIs" dxfId="559" priority="6" operator="greaterThanOrEqual">
      <formula>0.5</formula>
    </cfRule>
    <cfRule type="cellIs" dxfId="558" priority="7" operator="greaterThanOrEqual">
      <formula>0.2</formula>
    </cfRule>
  </conditionalFormatting>
  <conditionalFormatting sqref="G28:AK28">
    <cfRule type="cellIs" dxfId="557" priority="4" operator="greaterThanOrEqual">
      <formula>0.5</formula>
    </cfRule>
    <cfRule type="cellIs" dxfId="556" priority="5" operator="greaterThanOrEqual">
      <formula>0.2</formula>
    </cfRule>
  </conditionalFormatting>
  <conditionalFormatting sqref="G38:AK38">
    <cfRule type="cellIs" dxfId="555" priority="2" operator="greaterThanOrEqual">
      <formula>7.5</formula>
    </cfRule>
  </conditionalFormatting>
  <conditionalFormatting sqref="G38:AK38">
    <cfRule type="cellIs" dxfId="554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B4:AN40"/>
  <sheetViews>
    <sheetView view="pageBreakPreview" topLeftCell="B4" zoomScale="80" zoomScaleNormal="100" zoomScaleSheetLayoutView="80" workbookViewId="0">
      <pane xSplit="5" ySplit="4" topLeftCell="W35" activePane="bottomRight" state="frozen"/>
      <selection activeCell="H16" sqref="H16"/>
      <selection pane="topRight" activeCell="H16" sqref="H16"/>
      <selection pane="bottomLeft" activeCell="H16" sqref="H16"/>
      <selection pane="bottomRight" activeCell="H16" sqref="H16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7" width="10.33203125" bestFit="1" customWidth="1"/>
    <col min="39" max="40" width="11.6640625" bestFit="1" customWidth="1"/>
  </cols>
  <sheetData>
    <row r="4" spans="4:38" ht="28.2">
      <c r="D4" s="10" t="s">
        <v>122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44621</v>
      </c>
      <c r="H6" s="26">
        <v>44622</v>
      </c>
      <c r="I6" s="26">
        <v>44623</v>
      </c>
      <c r="J6" s="26">
        <v>44624</v>
      </c>
      <c r="K6" s="26">
        <v>44625</v>
      </c>
      <c r="L6" s="26">
        <v>44626</v>
      </c>
      <c r="M6" s="26">
        <v>44627</v>
      </c>
      <c r="N6" s="26">
        <v>44628</v>
      </c>
      <c r="O6" s="26">
        <v>44629</v>
      </c>
      <c r="P6" s="26">
        <v>44630</v>
      </c>
      <c r="Q6" s="26">
        <v>44631</v>
      </c>
      <c r="R6" s="26">
        <v>44632</v>
      </c>
      <c r="S6" s="26">
        <v>44633</v>
      </c>
      <c r="T6" s="26">
        <v>44634</v>
      </c>
      <c r="U6" s="26">
        <v>44635</v>
      </c>
      <c r="V6" s="26">
        <v>44636</v>
      </c>
      <c r="W6" s="26">
        <v>44637</v>
      </c>
      <c r="X6" s="26">
        <v>44638</v>
      </c>
      <c r="Y6" s="26">
        <v>44639</v>
      </c>
      <c r="Z6" s="26">
        <v>44640</v>
      </c>
      <c r="AA6" s="26">
        <v>44641</v>
      </c>
      <c r="AB6" s="26">
        <v>44642</v>
      </c>
      <c r="AC6" s="26">
        <v>44643</v>
      </c>
      <c r="AD6" s="26">
        <v>44644</v>
      </c>
      <c r="AE6" s="26">
        <v>44645</v>
      </c>
      <c r="AF6" s="26">
        <v>44646</v>
      </c>
      <c r="AG6" s="26">
        <v>44647</v>
      </c>
      <c r="AH6" s="26">
        <v>44648</v>
      </c>
      <c r="AI6" s="26">
        <v>44649</v>
      </c>
      <c r="AJ6" s="26">
        <v>44650</v>
      </c>
      <c r="AK6" s="26">
        <v>44651</v>
      </c>
    </row>
    <row r="7" spans="4:38" ht="30" customHeight="1">
      <c r="D7" s="6"/>
      <c r="E7" s="7"/>
      <c r="F7" s="8"/>
      <c r="G7" s="27" t="s">
        <v>41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 t="s">
        <v>31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563</v>
      </c>
      <c r="H8" s="19">
        <v>563</v>
      </c>
      <c r="I8" s="19">
        <v>563</v>
      </c>
      <c r="J8" s="19">
        <v>563</v>
      </c>
      <c r="K8" s="19">
        <v>563</v>
      </c>
      <c r="L8" s="19">
        <v>563</v>
      </c>
      <c r="M8" s="19">
        <v>563</v>
      </c>
      <c r="N8" s="19">
        <v>563</v>
      </c>
      <c r="O8" s="19">
        <v>563</v>
      </c>
      <c r="P8" s="19">
        <v>563</v>
      </c>
      <c r="Q8" s="19">
        <v>563</v>
      </c>
      <c r="R8" s="19">
        <v>563</v>
      </c>
      <c r="S8" s="19">
        <v>563</v>
      </c>
      <c r="T8" s="19">
        <v>563</v>
      </c>
      <c r="U8" s="19">
        <v>563</v>
      </c>
      <c r="V8" s="19">
        <v>563</v>
      </c>
      <c r="W8" s="19">
        <v>563</v>
      </c>
      <c r="X8" s="19">
        <v>563</v>
      </c>
      <c r="Y8" s="19">
        <v>563</v>
      </c>
      <c r="Z8" s="19">
        <v>563</v>
      </c>
      <c r="AA8" s="19">
        <v>563</v>
      </c>
      <c r="AB8" s="19">
        <v>563</v>
      </c>
      <c r="AC8" s="19">
        <v>563</v>
      </c>
      <c r="AD8" s="19">
        <v>563</v>
      </c>
      <c r="AE8" s="19">
        <v>563</v>
      </c>
      <c r="AF8" s="19">
        <v>563</v>
      </c>
      <c r="AG8" s="19">
        <v>563</v>
      </c>
      <c r="AH8" s="19">
        <v>563</v>
      </c>
      <c r="AI8" s="19">
        <v>563</v>
      </c>
      <c r="AJ8" s="19">
        <v>563</v>
      </c>
      <c r="AK8" s="19">
        <v>563</v>
      </c>
    </row>
    <row r="9" spans="4:38" ht="41.25" customHeight="1">
      <c r="D9" s="28" t="s">
        <v>44</v>
      </c>
      <c r="E9" s="2" t="s">
        <v>15</v>
      </c>
      <c r="F9" s="1" t="s">
        <v>8</v>
      </c>
      <c r="G9" s="21">
        <v>563</v>
      </c>
      <c r="H9" s="21">
        <v>563</v>
      </c>
      <c r="I9" s="21">
        <v>563</v>
      </c>
      <c r="J9" s="21">
        <v>563</v>
      </c>
      <c r="K9" s="21">
        <v>563</v>
      </c>
      <c r="L9" s="21">
        <v>563</v>
      </c>
      <c r="M9" s="21">
        <v>563</v>
      </c>
      <c r="N9" s="21">
        <v>563</v>
      </c>
      <c r="O9" s="21">
        <v>563</v>
      </c>
      <c r="P9" s="21">
        <v>563</v>
      </c>
      <c r="Q9" s="21">
        <v>563</v>
      </c>
      <c r="R9" s="21">
        <v>563</v>
      </c>
      <c r="S9" s="21">
        <v>563</v>
      </c>
      <c r="T9" s="21">
        <v>563</v>
      </c>
      <c r="U9" s="21">
        <v>563</v>
      </c>
      <c r="V9" s="21">
        <v>563</v>
      </c>
      <c r="W9" s="21">
        <v>563</v>
      </c>
      <c r="X9" s="21">
        <v>563</v>
      </c>
      <c r="Y9" s="21">
        <v>563</v>
      </c>
      <c r="Z9" s="21">
        <v>563</v>
      </c>
      <c r="AA9" s="21">
        <v>563</v>
      </c>
      <c r="AB9" s="21">
        <v>563</v>
      </c>
      <c r="AC9" s="19">
        <v>563</v>
      </c>
      <c r="AD9" s="21">
        <v>563</v>
      </c>
      <c r="AE9" s="21">
        <v>563</v>
      </c>
      <c r="AF9" s="21">
        <v>563</v>
      </c>
      <c r="AG9" s="21">
        <v>563</v>
      </c>
      <c r="AH9" s="21">
        <v>563</v>
      </c>
      <c r="AI9" s="21">
        <v>563</v>
      </c>
      <c r="AJ9" s="21">
        <v>563</v>
      </c>
      <c r="AK9" s="21">
        <v>563</v>
      </c>
    </row>
    <row r="10" spans="4:38" ht="41.25" customHeight="1">
      <c r="D10" s="14" t="s">
        <v>45</v>
      </c>
      <c r="E10" s="2"/>
      <c r="F10" s="1" t="s">
        <v>47</v>
      </c>
      <c r="G10" s="19">
        <v>33</v>
      </c>
      <c r="H10" s="19">
        <v>33</v>
      </c>
      <c r="I10" s="19">
        <v>33</v>
      </c>
      <c r="J10" s="19">
        <v>33</v>
      </c>
      <c r="K10" s="19">
        <v>33</v>
      </c>
      <c r="L10" s="19">
        <v>33</v>
      </c>
      <c r="M10" s="19">
        <v>33</v>
      </c>
      <c r="N10" s="19">
        <v>33</v>
      </c>
      <c r="O10" s="19">
        <v>33</v>
      </c>
      <c r="P10" s="19">
        <v>33</v>
      </c>
      <c r="Q10" s="19">
        <v>33</v>
      </c>
      <c r="R10" s="19">
        <v>33</v>
      </c>
      <c r="S10" s="19">
        <v>33</v>
      </c>
      <c r="T10" s="19">
        <v>33</v>
      </c>
      <c r="U10" s="19">
        <v>33</v>
      </c>
      <c r="V10" s="19">
        <v>33</v>
      </c>
      <c r="W10" s="19">
        <v>33</v>
      </c>
      <c r="X10" s="19">
        <v>33</v>
      </c>
      <c r="Y10" s="19">
        <v>33</v>
      </c>
      <c r="Z10" s="19">
        <v>33</v>
      </c>
      <c r="AA10" s="19">
        <v>33</v>
      </c>
      <c r="AB10" s="19">
        <v>33</v>
      </c>
      <c r="AC10" s="19">
        <v>33</v>
      </c>
      <c r="AD10" s="19">
        <v>33</v>
      </c>
      <c r="AE10" s="19">
        <v>33</v>
      </c>
      <c r="AF10" s="19">
        <v>33</v>
      </c>
      <c r="AG10" s="19">
        <v>33</v>
      </c>
      <c r="AH10" s="19">
        <v>33</v>
      </c>
      <c r="AI10" s="19">
        <v>33</v>
      </c>
      <c r="AJ10" s="19">
        <v>33</v>
      </c>
      <c r="AK10" s="21">
        <v>33</v>
      </c>
    </row>
    <row r="11" spans="4:38" ht="41.25" customHeight="1">
      <c r="D11" s="14" t="s">
        <v>46</v>
      </c>
      <c r="E11" s="2"/>
      <c r="F11" s="1" t="s">
        <v>48</v>
      </c>
      <c r="G11" s="21">
        <v>33</v>
      </c>
      <c r="H11" s="21">
        <v>33</v>
      </c>
      <c r="I11" s="21">
        <v>33</v>
      </c>
      <c r="J11" s="21">
        <v>33</v>
      </c>
      <c r="K11" s="21">
        <v>33</v>
      </c>
      <c r="L11" s="21">
        <v>33</v>
      </c>
      <c r="M11" s="21">
        <v>33</v>
      </c>
      <c r="N11" s="21">
        <v>33</v>
      </c>
      <c r="O11" s="21">
        <v>33</v>
      </c>
      <c r="P11" s="21">
        <v>33</v>
      </c>
      <c r="Q11" s="21">
        <v>33</v>
      </c>
      <c r="R11" s="21">
        <v>33</v>
      </c>
      <c r="S11" s="21">
        <v>33</v>
      </c>
      <c r="T11" s="21">
        <v>33</v>
      </c>
      <c r="U11" s="21">
        <v>33</v>
      </c>
      <c r="V11" s="21">
        <v>33</v>
      </c>
      <c r="W11" s="21">
        <v>33</v>
      </c>
      <c r="X11" s="21">
        <v>33</v>
      </c>
      <c r="Y11" s="21">
        <v>33</v>
      </c>
      <c r="Z11" s="21">
        <v>33</v>
      </c>
      <c r="AA11" s="21">
        <v>33</v>
      </c>
      <c r="AB11" s="21">
        <v>33</v>
      </c>
      <c r="AC11" s="19">
        <v>33</v>
      </c>
      <c r="AD11" s="21">
        <v>33</v>
      </c>
      <c r="AE11" s="21">
        <v>33</v>
      </c>
      <c r="AF11" s="21">
        <v>33</v>
      </c>
      <c r="AG11" s="21">
        <v>33</v>
      </c>
      <c r="AH11" s="21">
        <v>33</v>
      </c>
      <c r="AI11" s="21">
        <v>33</v>
      </c>
      <c r="AJ11" s="21">
        <v>33</v>
      </c>
      <c r="AK11" s="21">
        <v>33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218</v>
      </c>
      <c r="H12" s="21">
        <v>208</v>
      </c>
      <c r="I12" s="21">
        <v>217</v>
      </c>
      <c r="J12" s="21">
        <v>230</v>
      </c>
      <c r="K12" s="21">
        <v>233</v>
      </c>
      <c r="L12" s="21">
        <v>248</v>
      </c>
      <c r="M12" s="21">
        <v>243</v>
      </c>
      <c r="N12" s="21">
        <v>255</v>
      </c>
      <c r="O12" s="21">
        <v>263</v>
      </c>
      <c r="P12" s="21">
        <v>263</v>
      </c>
      <c r="Q12" s="21">
        <v>240</v>
      </c>
      <c r="R12" s="21">
        <v>246</v>
      </c>
      <c r="S12" s="21">
        <v>255</v>
      </c>
      <c r="T12" s="21">
        <v>228</v>
      </c>
      <c r="U12" s="21">
        <v>217</v>
      </c>
      <c r="V12" s="21">
        <v>205</v>
      </c>
      <c r="W12" s="21">
        <v>206</v>
      </c>
      <c r="X12" s="21">
        <v>202</v>
      </c>
      <c r="Y12" s="21">
        <v>203</v>
      </c>
      <c r="Z12" s="21">
        <v>213</v>
      </c>
      <c r="AA12" s="21">
        <v>202</v>
      </c>
      <c r="AB12" s="21">
        <v>181</v>
      </c>
      <c r="AC12" s="21">
        <v>172</v>
      </c>
      <c r="AD12" s="21">
        <v>162</v>
      </c>
      <c r="AE12" s="21">
        <v>162</v>
      </c>
      <c r="AF12" s="21">
        <v>179</v>
      </c>
      <c r="AG12" s="21">
        <v>181</v>
      </c>
      <c r="AH12" s="21">
        <v>162</v>
      </c>
      <c r="AI12" s="21">
        <v>161</v>
      </c>
      <c r="AJ12" s="21">
        <v>152</v>
      </c>
      <c r="AK12" s="21">
        <v>160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3</v>
      </c>
      <c r="H13" s="21">
        <v>2</v>
      </c>
      <c r="I13" s="21">
        <v>2</v>
      </c>
      <c r="J13" s="21">
        <v>1</v>
      </c>
      <c r="K13" s="21">
        <v>1</v>
      </c>
      <c r="L13" s="21">
        <v>1</v>
      </c>
      <c r="M13" s="21">
        <v>1</v>
      </c>
      <c r="N13" s="21">
        <v>2</v>
      </c>
      <c r="O13" s="21">
        <v>4</v>
      </c>
      <c r="P13" s="21">
        <v>1</v>
      </c>
      <c r="Q13" s="21">
        <v>1</v>
      </c>
      <c r="R13" s="21">
        <v>2</v>
      </c>
      <c r="S13" s="21">
        <v>2</v>
      </c>
      <c r="T13" s="21">
        <v>3</v>
      </c>
      <c r="U13" s="21">
        <v>3</v>
      </c>
      <c r="V13" s="21">
        <v>3</v>
      </c>
      <c r="W13" s="21">
        <v>3</v>
      </c>
      <c r="X13" s="21">
        <v>3</v>
      </c>
      <c r="Y13" s="21">
        <v>3</v>
      </c>
      <c r="Z13" s="21">
        <v>3</v>
      </c>
      <c r="AA13" s="21">
        <v>3</v>
      </c>
      <c r="AB13" s="21">
        <v>3</v>
      </c>
      <c r="AC13" s="21">
        <v>3</v>
      </c>
      <c r="AD13" s="21">
        <v>1</v>
      </c>
      <c r="AE13" s="21">
        <v>1</v>
      </c>
      <c r="AF13" s="21">
        <v>1</v>
      </c>
      <c r="AG13" s="21">
        <v>1</v>
      </c>
      <c r="AH13" s="21">
        <v>1</v>
      </c>
      <c r="AI13" s="21">
        <v>1</v>
      </c>
      <c r="AJ13" s="21">
        <v>1</v>
      </c>
      <c r="AK13" s="21">
        <v>1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3463</v>
      </c>
      <c r="H14" s="21">
        <v>3467</v>
      </c>
      <c r="I14" s="21">
        <v>3421</v>
      </c>
      <c r="J14" s="21">
        <v>3471</v>
      </c>
      <c r="K14" s="21">
        <v>3502</v>
      </c>
      <c r="L14" s="21">
        <v>3338</v>
      </c>
      <c r="M14" s="21">
        <v>3082</v>
      </c>
      <c r="N14" s="21">
        <v>3200</v>
      </c>
      <c r="O14" s="21">
        <v>3134</v>
      </c>
      <c r="P14" s="21">
        <v>3014</v>
      </c>
      <c r="Q14" s="21">
        <v>2918</v>
      </c>
      <c r="R14" s="21">
        <v>2982</v>
      </c>
      <c r="S14" s="21">
        <v>2906</v>
      </c>
      <c r="T14" s="21">
        <v>2718</v>
      </c>
      <c r="U14" s="21">
        <v>2825</v>
      </c>
      <c r="V14" s="21">
        <v>2827</v>
      </c>
      <c r="W14" s="21">
        <v>2765</v>
      </c>
      <c r="X14" s="21">
        <v>2721</v>
      </c>
      <c r="Y14" s="21">
        <v>2779</v>
      </c>
      <c r="Z14" s="21">
        <v>2803</v>
      </c>
      <c r="AA14" s="21">
        <v>2717</v>
      </c>
      <c r="AB14" s="21">
        <v>2614</v>
      </c>
      <c r="AC14" s="21">
        <v>2793</v>
      </c>
      <c r="AD14" s="77">
        <v>2994</v>
      </c>
      <c r="AE14" s="21">
        <v>3142</v>
      </c>
      <c r="AF14" s="21">
        <v>3413</v>
      </c>
      <c r="AG14" s="21">
        <v>3589</v>
      </c>
      <c r="AH14" s="21">
        <v>3609</v>
      </c>
      <c r="AI14" s="21">
        <v>4000</v>
      </c>
      <c r="AJ14" s="21">
        <v>4458</v>
      </c>
      <c r="AK14" s="21">
        <v>4772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1770</v>
      </c>
      <c r="H15" s="21">
        <v>1682</v>
      </c>
      <c r="I15" s="21">
        <v>1739</v>
      </c>
      <c r="J15" s="21">
        <v>1520</v>
      </c>
      <c r="K15" s="21">
        <v>1464</v>
      </c>
      <c r="L15" s="21">
        <v>654</v>
      </c>
      <c r="M15" s="21">
        <v>1332</v>
      </c>
      <c r="N15" s="21">
        <v>1485</v>
      </c>
      <c r="O15" s="21">
        <v>1342</v>
      </c>
      <c r="P15" s="21">
        <v>1271</v>
      </c>
      <c r="Q15" s="77">
        <v>1488</v>
      </c>
      <c r="R15" s="21">
        <v>1117</v>
      </c>
      <c r="S15" s="77">
        <v>680</v>
      </c>
      <c r="T15" s="77">
        <v>1470</v>
      </c>
      <c r="U15" s="21">
        <v>1519</v>
      </c>
      <c r="V15" s="21">
        <v>1385</v>
      </c>
      <c r="W15" s="77">
        <v>1436</v>
      </c>
      <c r="X15" s="77">
        <v>1348</v>
      </c>
      <c r="Y15" s="77">
        <v>1240</v>
      </c>
      <c r="Z15" s="21">
        <v>585</v>
      </c>
      <c r="AA15" s="77">
        <v>610</v>
      </c>
      <c r="AB15" s="21">
        <v>1459</v>
      </c>
      <c r="AC15" s="21">
        <v>1419</v>
      </c>
      <c r="AD15" s="21">
        <v>1357</v>
      </c>
      <c r="AE15" s="21">
        <v>1649</v>
      </c>
      <c r="AF15" s="77">
        <v>1558</v>
      </c>
      <c r="AG15" s="21">
        <v>844</v>
      </c>
      <c r="AH15" s="21">
        <v>1689</v>
      </c>
      <c r="AI15" s="21">
        <v>2224</v>
      </c>
      <c r="AJ15" s="21">
        <v>2126</v>
      </c>
      <c r="AK15" s="77">
        <v>2334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G15+SUM('R4-02（入力用）'!AC15:AH15)</f>
        <v>11844</v>
      </c>
      <c r="H16" s="19">
        <f>SUM(G15:H15)+SUM('R4-02（入力用）'!AD15:AH15)</f>
        <v>11789</v>
      </c>
      <c r="I16" s="19">
        <f>SUM(G15:I15)+SUM('R4-02（入力用）'!AE15:AH15)</f>
        <v>11870</v>
      </c>
      <c r="J16" s="19">
        <f>SUM(G15:J15)+SUM('R4-02（入力用）'!AF15:AH15)</f>
        <v>11210</v>
      </c>
      <c r="K16" s="19">
        <f>SUM(G15:K15)+SUM('R4-02（入力用）'!AG15:AH15)</f>
        <v>11030</v>
      </c>
      <c r="L16" s="19">
        <f>SUM(G15:L15)+'R4-02（入力用）'!AH15</f>
        <v>10830</v>
      </c>
      <c r="M16" s="19">
        <f>SUM(G15:M15)</f>
        <v>10161</v>
      </c>
      <c r="N16" s="19">
        <f t="shared" ref="N16:AK16" si="0">SUM(H15:N15)</f>
        <v>9876</v>
      </c>
      <c r="O16" s="19">
        <f t="shared" si="0"/>
        <v>9536</v>
      </c>
      <c r="P16" s="19">
        <f t="shared" si="0"/>
        <v>9068</v>
      </c>
      <c r="Q16" s="19">
        <f t="shared" si="0"/>
        <v>9036</v>
      </c>
      <c r="R16" s="19">
        <f t="shared" si="0"/>
        <v>8689</v>
      </c>
      <c r="S16" s="19">
        <f t="shared" si="0"/>
        <v>8715</v>
      </c>
      <c r="T16" s="19">
        <f t="shared" si="0"/>
        <v>8853</v>
      </c>
      <c r="U16" s="19">
        <f t="shared" si="0"/>
        <v>8887</v>
      </c>
      <c r="V16" s="19">
        <f t="shared" si="0"/>
        <v>8930</v>
      </c>
      <c r="W16" s="19">
        <f t="shared" si="0"/>
        <v>9095</v>
      </c>
      <c r="X16" s="19">
        <f t="shared" si="0"/>
        <v>8955</v>
      </c>
      <c r="Y16" s="19">
        <f t="shared" si="0"/>
        <v>9078</v>
      </c>
      <c r="Z16" s="19">
        <f t="shared" si="0"/>
        <v>8983</v>
      </c>
      <c r="AA16" s="19">
        <f t="shared" si="0"/>
        <v>8123</v>
      </c>
      <c r="AB16" s="19">
        <f t="shared" si="0"/>
        <v>8063</v>
      </c>
      <c r="AC16" s="19">
        <f t="shared" si="0"/>
        <v>8097</v>
      </c>
      <c r="AD16" s="19">
        <f t="shared" si="0"/>
        <v>8018</v>
      </c>
      <c r="AE16" s="19">
        <f t="shared" si="0"/>
        <v>8319</v>
      </c>
      <c r="AF16" s="19">
        <f t="shared" si="0"/>
        <v>8637</v>
      </c>
      <c r="AG16" s="19">
        <f t="shared" si="0"/>
        <v>8896</v>
      </c>
      <c r="AH16" s="19">
        <f t="shared" si="0"/>
        <v>9975</v>
      </c>
      <c r="AI16" s="19">
        <f t="shared" si="0"/>
        <v>10740</v>
      </c>
      <c r="AJ16" s="19">
        <f t="shared" si="0"/>
        <v>11447</v>
      </c>
      <c r="AK16" s="19">
        <f t="shared" si="0"/>
        <v>12424</v>
      </c>
    </row>
    <row r="17" spans="2:40" ht="41.25" customHeight="1">
      <c r="D17" s="14" t="s">
        <v>3</v>
      </c>
      <c r="E17" s="39" t="s">
        <v>16</v>
      </c>
      <c r="F17" s="29"/>
      <c r="G17" s="21">
        <v>469</v>
      </c>
      <c r="H17" s="21">
        <v>401</v>
      </c>
      <c r="I17" s="21">
        <v>477</v>
      </c>
      <c r="J17" s="21">
        <v>374</v>
      </c>
      <c r="K17" s="21">
        <v>309</v>
      </c>
      <c r="L17" s="21">
        <v>215</v>
      </c>
      <c r="M17" s="21">
        <v>486</v>
      </c>
      <c r="N17" s="21">
        <v>388</v>
      </c>
      <c r="O17" s="21">
        <v>336</v>
      </c>
      <c r="P17" s="21">
        <v>337</v>
      </c>
      <c r="Q17" s="77">
        <v>395</v>
      </c>
      <c r="R17" s="21">
        <v>280</v>
      </c>
      <c r="S17" s="77">
        <v>203</v>
      </c>
      <c r="T17" s="77">
        <v>416</v>
      </c>
      <c r="U17" s="21">
        <v>365</v>
      </c>
      <c r="V17" s="21">
        <v>353</v>
      </c>
      <c r="W17" s="77">
        <v>324</v>
      </c>
      <c r="X17" s="77">
        <v>353</v>
      </c>
      <c r="Y17" s="77">
        <v>322</v>
      </c>
      <c r="Z17" s="21">
        <v>218</v>
      </c>
      <c r="AA17" s="77">
        <v>219</v>
      </c>
      <c r="AB17" s="21">
        <v>494</v>
      </c>
      <c r="AC17" s="21">
        <v>539</v>
      </c>
      <c r="AD17" s="21">
        <v>491</v>
      </c>
      <c r="AE17" s="21">
        <v>596</v>
      </c>
      <c r="AF17" s="77">
        <v>468</v>
      </c>
      <c r="AG17" s="21">
        <v>330</v>
      </c>
      <c r="AH17" s="21">
        <v>759</v>
      </c>
      <c r="AI17" s="21">
        <v>776</v>
      </c>
      <c r="AJ17" s="21">
        <v>689</v>
      </c>
      <c r="AK17" s="77">
        <v>745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G17+SUM('R4-02（入力用）'!AC17:AH17)</f>
        <v>3011</v>
      </c>
      <c r="H18" s="19">
        <f>SUM(G17:H17)+SUM('R4-02（入力用）'!AD17:AH17)</f>
        <v>3118</v>
      </c>
      <c r="I18" s="19">
        <f>SUM(G17:I17)+SUM('R4-02（入力用）'!AE17:AH17)</f>
        <v>3062</v>
      </c>
      <c r="J18" s="19">
        <f>SUM(G17:J17)+SUM('R4-02（入力用）'!AF17:AI17)</f>
        <v>2939</v>
      </c>
      <c r="K18" s="19">
        <f>SUM(G17:K17)+SUM('R4-02（入力用）'!AG17:AJ17)</f>
        <v>2822</v>
      </c>
      <c r="L18" s="19">
        <f>SUM(G17:L17)+'R4-02（入力用）'!AH17</f>
        <v>2763</v>
      </c>
      <c r="M18" s="19">
        <f>SUM(G17:M17)</f>
        <v>2731</v>
      </c>
      <c r="N18" s="19">
        <f t="shared" ref="N18:AK18" si="1">SUM(H17:N17)</f>
        <v>2650</v>
      </c>
      <c r="O18" s="19">
        <f t="shared" si="1"/>
        <v>2585</v>
      </c>
      <c r="P18" s="19">
        <f t="shared" si="1"/>
        <v>2445</v>
      </c>
      <c r="Q18" s="19">
        <f t="shared" si="1"/>
        <v>2466</v>
      </c>
      <c r="R18" s="19">
        <f t="shared" si="1"/>
        <v>2437</v>
      </c>
      <c r="S18" s="19">
        <f t="shared" si="1"/>
        <v>2425</v>
      </c>
      <c r="T18" s="19">
        <f t="shared" si="1"/>
        <v>2355</v>
      </c>
      <c r="U18" s="19">
        <f t="shared" si="1"/>
        <v>2332</v>
      </c>
      <c r="V18" s="19">
        <f t="shared" si="1"/>
        <v>2349</v>
      </c>
      <c r="W18" s="19">
        <f t="shared" si="1"/>
        <v>2336</v>
      </c>
      <c r="X18" s="19">
        <f t="shared" si="1"/>
        <v>2294</v>
      </c>
      <c r="Y18" s="19">
        <f t="shared" si="1"/>
        <v>2336</v>
      </c>
      <c r="Z18" s="19">
        <f t="shared" si="1"/>
        <v>2351</v>
      </c>
      <c r="AA18" s="19">
        <f t="shared" si="1"/>
        <v>2154</v>
      </c>
      <c r="AB18" s="19">
        <f t="shared" si="1"/>
        <v>2283</v>
      </c>
      <c r="AC18" s="19">
        <f t="shared" si="1"/>
        <v>2469</v>
      </c>
      <c r="AD18" s="19">
        <f t="shared" si="1"/>
        <v>2636</v>
      </c>
      <c r="AE18" s="19">
        <f t="shared" si="1"/>
        <v>2879</v>
      </c>
      <c r="AF18" s="19">
        <f t="shared" si="1"/>
        <v>3025</v>
      </c>
      <c r="AG18" s="19">
        <f t="shared" si="1"/>
        <v>3137</v>
      </c>
      <c r="AH18" s="19">
        <f t="shared" si="1"/>
        <v>3677</v>
      </c>
      <c r="AI18" s="19">
        <f t="shared" si="1"/>
        <v>3959</v>
      </c>
      <c r="AJ18" s="19">
        <f t="shared" si="1"/>
        <v>4109</v>
      </c>
      <c r="AK18" s="19">
        <f t="shared" si="1"/>
        <v>4363</v>
      </c>
    </row>
    <row r="19" spans="2:40" ht="41.25" customHeight="1">
      <c r="D19" s="15" t="s">
        <v>4</v>
      </c>
      <c r="E19" s="39" t="s">
        <v>16</v>
      </c>
      <c r="F19" s="29"/>
      <c r="G19" s="21">
        <v>518</v>
      </c>
      <c r="H19" s="21">
        <v>469</v>
      </c>
      <c r="I19" s="21">
        <v>401</v>
      </c>
      <c r="J19" s="21">
        <v>477</v>
      </c>
      <c r="K19" s="21">
        <v>374</v>
      </c>
      <c r="L19" s="21">
        <v>309</v>
      </c>
      <c r="M19" s="21">
        <v>215</v>
      </c>
      <c r="N19" s="21">
        <v>486</v>
      </c>
      <c r="O19" s="21">
        <v>388</v>
      </c>
      <c r="P19" s="21">
        <v>336</v>
      </c>
      <c r="Q19" s="21">
        <v>337</v>
      </c>
      <c r="R19" s="21">
        <v>395</v>
      </c>
      <c r="S19" s="21">
        <v>280</v>
      </c>
      <c r="T19" s="21">
        <v>203</v>
      </c>
      <c r="U19" s="21">
        <v>416</v>
      </c>
      <c r="V19" s="21">
        <v>365</v>
      </c>
      <c r="W19" s="21">
        <v>353</v>
      </c>
      <c r="X19" s="21">
        <v>324</v>
      </c>
      <c r="Y19" s="21">
        <v>353</v>
      </c>
      <c r="Z19" s="21">
        <v>321</v>
      </c>
      <c r="AA19" s="21">
        <v>218</v>
      </c>
      <c r="AB19" s="21">
        <v>219</v>
      </c>
      <c r="AC19" s="21">
        <v>493</v>
      </c>
      <c r="AD19" s="21">
        <v>539</v>
      </c>
      <c r="AE19" s="21">
        <v>491</v>
      </c>
      <c r="AF19" s="21">
        <v>597</v>
      </c>
      <c r="AG19" s="21">
        <v>468</v>
      </c>
      <c r="AH19" s="21">
        <v>330</v>
      </c>
      <c r="AI19" s="21">
        <v>759</v>
      </c>
      <c r="AJ19" s="21">
        <v>776</v>
      </c>
      <c r="AK19" s="21">
        <v>689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G19+SUM('R4-02（入力用）'!AC19:AH19)</f>
        <v>3071</v>
      </c>
      <c r="H20" s="20">
        <f>SUM(G19:H19)+SUM('R4-02（入力用）'!AD19:AH19)</f>
        <v>3011</v>
      </c>
      <c r="I20" s="20">
        <f>SUM(G19:I19)+SUM('R4-02（入力用）'!AE19:AH19)</f>
        <v>3118</v>
      </c>
      <c r="J20" s="20">
        <f>SUM(G19:J19)+SUM('R4-02（入力用）'!AF19:AI19)</f>
        <v>3062</v>
      </c>
      <c r="K20" s="20">
        <f>SUM(G19:K19)+SUM('R4-02（入力用）'!AG19:AJ19)</f>
        <v>2939</v>
      </c>
      <c r="L20" s="20">
        <f>SUM(G19:L19)+'R4-02（入力用）'!AH19</f>
        <v>2822</v>
      </c>
      <c r="M20" s="20">
        <f>SUM(G19:M19)</f>
        <v>2763</v>
      </c>
      <c r="N20" s="20">
        <f t="shared" ref="N20:AK20" si="2">SUM(H19:N19)</f>
        <v>2731</v>
      </c>
      <c r="O20" s="20">
        <f t="shared" si="2"/>
        <v>2650</v>
      </c>
      <c r="P20" s="20">
        <f t="shared" si="2"/>
        <v>2585</v>
      </c>
      <c r="Q20" s="20">
        <f t="shared" si="2"/>
        <v>2445</v>
      </c>
      <c r="R20" s="20">
        <f t="shared" si="2"/>
        <v>2466</v>
      </c>
      <c r="S20" s="20">
        <f t="shared" si="2"/>
        <v>2437</v>
      </c>
      <c r="T20" s="20">
        <f t="shared" si="2"/>
        <v>2425</v>
      </c>
      <c r="U20" s="20">
        <f t="shared" si="2"/>
        <v>2355</v>
      </c>
      <c r="V20" s="20">
        <f t="shared" si="2"/>
        <v>2332</v>
      </c>
      <c r="W20" s="20">
        <f t="shared" si="2"/>
        <v>2349</v>
      </c>
      <c r="X20" s="20">
        <f t="shared" si="2"/>
        <v>2336</v>
      </c>
      <c r="Y20" s="20">
        <f t="shared" si="2"/>
        <v>2294</v>
      </c>
      <c r="Z20" s="20">
        <f t="shared" si="2"/>
        <v>2335</v>
      </c>
      <c r="AA20" s="20">
        <f t="shared" si="2"/>
        <v>2350</v>
      </c>
      <c r="AB20" s="20">
        <f t="shared" si="2"/>
        <v>2153</v>
      </c>
      <c r="AC20" s="20">
        <f t="shared" si="2"/>
        <v>2281</v>
      </c>
      <c r="AD20" s="20">
        <f t="shared" si="2"/>
        <v>2467</v>
      </c>
      <c r="AE20" s="20">
        <f t="shared" si="2"/>
        <v>2634</v>
      </c>
      <c r="AF20" s="20">
        <f t="shared" si="2"/>
        <v>2878</v>
      </c>
      <c r="AG20" s="20">
        <f t="shared" si="2"/>
        <v>3025</v>
      </c>
      <c r="AH20" s="20">
        <f t="shared" si="2"/>
        <v>3137</v>
      </c>
      <c r="AI20" s="20">
        <f t="shared" si="2"/>
        <v>3677</v>
      </c>
      <c r="AJ20" s="20">
        <f t="shared" si="2"/>
        <v>3960</v>
      </c>
      <c r="AK20" s="20">
        <f t="shared" si="2"/>
        <v>4110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3071</v>
      </c>
      <c r="H21" s="20">
        <f t="shared" ref="H21:AK21" si="3">H20</f>
        <v>3011</v>
      </c>
      <c r="I21" s="20">
        <f t="shared" si="3"/>
        <v>3118</v>
      </c>
      <c r="J21" s="20">
        <f t="shared" si="3"/>
        <v>3062</v>
      </c>
      <c r="K21" s="20">
        <f t="shared" si="3"/>
        <v>2939</v>
      </c>
      <c r="L21" s="20">
        <f t="shared" si="3"/>
        <v>2822</v>
      </c>
      <c r="M21" s="20">
        <f t="shared" si="3"/>
        <v>2763</v>
      </c>
      <c r="N21" s="20">
        <f t="shared" si="3"/>
        <v>2731</v>
      </c>
      <c r="O21" s="20">
        <f t="shared" si="3"/>
        <v>2650</v>
      </c>
      <c r="P21" s="20">
        <f t="shared" si="3"/>
        <v>2585</v>
      </c>
      <c r="Q21" s="20">
        <f t="shared" si="3"/>
        <v>2445</v>
      </c>
      <c r="R21" s="20">
        <f t="shared" si="3"/>
        <v>2466</v>
      </c>
      <c r="S21" s="20">
        <f t="shared" si="3"/>
        <v>2437</v>
      </c>
      <c r="T21" s="20">
        <f t="shared" si="3"/>
        <v>2425</v>
      </c>
      <c r="U21" s="20">
        <f t="shared" si="3"/>
        <v>2355</v>
      </c>
      <c r="V21" s="20">
        <f t="shared" si="3"/>
        <v>2332</v>
      </c>
      <c r="W21" s="20">
        <f t="shared" si="3"/>
        <v>2349</v>
      </c>
      <c r="X21" s="20">
        <f t="shared" si="3"/>
        <v>2336</v>
      </c>
      <c r="Y21" s="20">
        <f t="shared" si="3"/>
        <v>2294</v>
      </c>
      <c r="Z21" s="20">
        <f t="shared" si="3"/>
        <v>2335</v>
      </c>
      <c r="AA21" s="20">
        <f t="shared" si="3"/>
        <v>2350</v>
      </c>
      <c r="AB21" s="20">
        <f t="shared" si="3"/>
        <v>2153</v>
      </c>
      <c r="AC21" s="20">
        <f t="shared" si="3"/>
        <v>2281</v>
      </c>
      <c r="AD21" s="20">
        <f t="shared" si="3"/>
        <v>2467</v>
      </c>
      <c r="AE21" s="20">
        <f t="shared" si="3"/>
        <v>2634</v>
      </c>
      <c r="AF21" s="20">
        <f t="shared" si="3"/>
        <v>2878</v>
      </c>
      <c r="AG21" s="20">
        <f t="shared" si="3"/>
        <v>3025</v>
      </c>
      <c r="AH21" s="20">
        <f t="shared" si="3"/>
        <v>3137</v>
      </c>
      <c r="AI21" s="20">
        <f t="shared" si="3"/>
        <v>3677</v>
      </c>
      <c r="AJ21" s="20">
        <f t="shared" si="3"/>
        <v>3960</v>
      </c>
      <c r="AK21" s="20">
        <f t="shared" si="3"/>
        <v>4110</v>
      </c>
    </row>
    <row r="22" spans="2:40" ht="41.25" customHeight="1">
      <c r="D22" s="14" t="s">
        <v>6</v>
      </c>
      <c r="E22" s="2"/>
      <c r="F22" s="1" t="s">
        <v>49</v>
      </c>
      <c r="G22" s="20">
        <f>'R4-02（入力用）'!AB20</f>
        <v>3297</v>
      </c>
      <c r="H22" s="20">
        <f>'R4-02（入力用）'!AC20</f>
        <v>3257</v>
      </c>
      <c r="I22" s="20">
        <f>'R4-02（入力用）'!AD20</f>
        <v>2953</v>
      </c>
      <c r="J22" s="20">
        <f>'R4-02（入力用）'!AE20</f>
        <v>3003</v>
      </c>
      <c r="K22" s="20">
        <f>'R4-02（入力用）'!AF20</f>
        <v>3034</v>
      </c>
      <c r="L22" s="20">
        <f>'R4-02（入力用）'!AG20</f>
        <v>3072</v>
      </c>
      <c r="M22" s="20">
        <f>'R4-02（入力用）'!AH20</f>
        <v>3053</v>
      </c>
      <c r="N22" s="20">
        <f>G21</f>
        <v>3071</v>
      </c>
      <c r="O22" s="20">
        <f t="shared" ref="O22:AK22" si="4">H21</f>
        <v>3011</v>
      </c>
      <c r="P22" s="20">
        <f t="shared" si="4"/>
        <v>3118</v>
      </c>
      <c r="Q22" s="20">
        <f t="shared" si="4"/>
        <v>3062</v>
      </c>
      <c r="R22" s="20">
        <f t="shared" si="4"/>
        <v>2939</v>
      </c>
      <c r="S22" s="20">
        <f t="shared" si="4"/>
        <v>2822</v>
      </c>
      <c r="T22" s="20">
        <f t="shared" si="4"/>
        <v>2763</v>
      </c>
      <c r="U22" s="20">
        <f t="shared" si="4"/>
        <v>2731</v>
      </c>
      <c r="V22" s="20">
        <f t="shared" si="4"/>
        <v>2650</v>
      </c>
      <c r="W22" s="20">
        <f t="shared" si="4"/>
        <v>2585</v>
      </c>
      <c r="X22" s="20">
        <f t="shared" si="4"/>
        <v>2445</v>
      </c>
      <c r="Y22" s="20">
        <f t="shared" si="4"/>
        <v>2466</v>
      </c>
      <c r="Z22" s="20">
        <f t="shared" si="4"/>
        <v>2437</v>
      </c>
      <c r="AA22" s="20">
        <f t="shared" si="4"/>
        <v>2425</v>
      </c>
      <c r="AB22" s="20">
        <f t="shared" si="4"/>
        <v>2355</v>
      </c>
      <c r="AC22" s="20">
        <f t="shared" si="4"/>
        <v>2332</v>
      </c>
      <c r="AD22" s="20">
        <f t="shared" si="4"/>
        <v>2349</v>
      </c>
      <c r="AE22" s="20">
        <f t="shared" si="4"/>
        <v>2336</v>
      </c>
      <c r="AF22" s="20">
        <f t="shared" si="4"/>
        <v>2294</v>
      </c>
      <c r="AG22" s="20">
        <f t="shared" si="4"/>
        <v>2335</v>
      </c>
      <c r="AH22" s="20">
        <f t="shared" si="4"/>
        <v>2350</v>
      </c>
      <c r="AI22" s="20">
        <f t="shared" si="4"/>
        <v>2153</v>
      </c>
      <c r="AJ22" s="20">
        <f t="shared" si="4"/>
        <v>2281</v>
      </c>
      <c r="AK22" s="20">
        <f t="shared" si="4"/>
        <v>2467</v>
      </c>
    </row>
    <row r="23" spans="2:40" ht="41.25" customHeight="1">
      <c r="D23" s="14" t="s">
        <v>7</v>
      </c>
      <c r="E23" s="39" t="s">
        <v>16</v>
      </c>
      <c r="F23" s="29"/>
      <c r="G23" s="77">
        <v>233</v>
      </c>
      <c r="H23" s="77">
        <v>194</v>
      </c>
      <c r="I23" s="21">
        <v>184</v>
      </c>
      <c r="J23" s="21">
        <v>236</v>
      </c>
      <c r="K23" s="21">
        <v>151</v>
      </c>
      <c r="L23" s="77">
        <v>115</v>
      </c>
      <c r="M23" s="77">
        <v>89</v>
      </c>
      <c r="N23" s="77">
        <v>236</v>
      </c>
      <c r="O23" s="77">
        <v>147</v>
      </c>
      <c r="P23" s="77">
        <v>138</v>
      </c>
      <c r="Q23" s="21">
        <v>114</v>
      </c>
      <c r="R23" s="21">
        <v>168</v>
      </c>
      <c r="S23" s="21">
        <v>147</v>
      </c>
      <c r="T23" s="21">
        <v>62</v>
      </c>
      <c r="U23" s="77">
        <v>232</v>
      </c>
      <c r="V23" s="77">
        <v>150</v>
      </c>
      <c r="W23" s="77">
        <v>171</v>
      </c>
      <c r="X23" s="21">
        <v>133</v>
      </c>
      <c r="Y23" s="21">
        <v>158</v>
      </c>
      <c r="Z23" s="21">
        <v>126</v>
      </c>
      <c r="AA23" s="21">
        <v>73</v>
      </c>
      <c r="AB23" s="21">
        <v>111</v>
      </c>
      <c r="AC23" s="21">
        <v>264</v>
      </c>
      <c r="AD23" s="21">
        <v>284</v>
      </c>
      <c r="AE23" s="21">
        <v>227</v>
      </c>
      <c r="AF23" s="21">
        <v>320</v>
      </c>
      <c r="AG23" s="21">
        <v>253</v>
      </c>
      <c r="AH23" s="21">
        <v>166</v>
      </c>
      <c r="AI23" s="77">
        <v>406</v>
      </c>
      <c r="AJ23" s="21">
        <v>351</v>
      </c>
      <c r="AK23" s="21">
        <v>345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G23+SUM('R4-02（入力用）'!AC23:AH23)</f>
        <v>1194</v>
      </c>
      <c r="H24" s="21">
        <f>SUM(G23:H23)+SUM('R4-02（入力用）'!AD23:AH23)</f>
        <v>1196</v>
      </c>
      <c r="I24" s="21">
        <f>SUM(G23:I23)+SUM('R4-02（入力用）'!AE23:AH23)</f>
        <v>1297</v>
      </c>
      <c r="J24" s="21">
        <f>SUM(G23:J23)+SUM('R4-02（入力用）'!AF23:AI23)</f>
        <v>1322</v>
      </c>
      <c r="K24" s="21">
        <f>SUM(G23:K23)+SUM('R4-02（入力用）'!AG23:AJ23)</f>
        <v>1261</v>
      </c>
      <c r="L24" s="21">
        <f>SUM(G23:L23)+'R4-02（入力用）'!AH23</f>
        <v>1208</v>
      </c>
      <c r="M24" s="21">
        <f>SUM(G23:M23)</f>
        <v>1202</v>
      </c>
      <c r="N24" s="21">
        <f t="shared" ref="N24:AK24" si="5">SUM(H23:N23)</f>
        <v>1205</v>
      </c>
      <c r="O24" s="21">
        <f t="shared" si="5"/>
        <v>1158</v>
      </c>
      <c r="P24" s="21">
        <f t="shared" si="5"/>
        <v>1112</v>
      </c>
      <c r="Q24" s="21">
        <f t="shared" si="5"/>
        <v>990</v>
      </c>
      <c r="R24" s="21">
        <f t="shared" si="5"/>
        <v>1007</v>
      </c>
      <c r="S24" s="21">
        <f t="shared" si="5"/>
        <v>1039</v>
      </c>
      <c r="T24" s="21">
        <f t="shared" si="5"/>
        <v>1012</v>
      </c>
      <c r="U24" s="21">
        <f t="shared" si="5"/>
        <v>1008</v>
      </c>
      <c r="V24" s="21">
        <f t="shared" si="5"/>
        <v>1011</v>
      </c>
      <c r="W24" s="21">
        <f t="shared" si="5"/>
        <v>1044</v>
      </c>
      <c r="X24" s="21">
        <f t="shared" si="5"/>
        <v>1063</v>
      </c>
      <c r="Y24" s="21">
        <f t="shared" si="5"/>
        <v>1053</v>
      </c>
      <c r="Z24" s="21">
        <f t="shared" si="5"/>
        <v>1032</v>
      </c>
      <c r="AA24" s="21">
        <f t="shared" si="5"/>
        <v>1043</v>
      </c>
      <c r="AB24" s="21">
        <f t="shared" si="5"/>
        <v>922</v>
      </c>
      <c r="AC24" s="21">
        <f t="shared" si="5"/>
        <v>1036</v>
      </c>
      <c r="AD24" s="21">
        <f t="shared" si="5"/>
        <v>1149</v>
      </c>
      <c r="AE24" s="21">
        <f t="shared" si="5"/>
        <v>1243</v>
      </c>
      <c r="AF24" s="21">
        <f t="shared" si="5"/>
        <v>1405</v>
      </c>
      <c r="AG24" s="21">
        <f t="shared" si="5"/>
        <v>1532</v>
      </c>
      <c r="AH24" s="21">
        <f t="shared" si="5"/>
        <v>1625</v>
      </c>
      <c r="AI24" s="21">
        <f t="shared" si="5"/>
        <v>1920</v>
      </c>
      <c r="AJ24" s="21">
        <f t="shared" si="5"/>
        <v>2007</v>
      </c>
      <c r="AK24" s="21">
        <f t="shared" si="5"/>
        <v>2068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44621</v>
      </c>
      <c r="H26" s="26">
        <f t="shared" ref="H26:AK27" si="6">H6</f>
        <v>44622</v>
      </c>
      <c r="I26" s="26">
        <f t="shared" si="6"/>
        <v>44623</v>
      </c>
      <c r="J26" s="26">
        <f t="shared" si="6"/>
        <v>44624</v>
      </c>
      <c r="K26" s="26">
        <f t="shared" si="6"/>
        <v>44625</v>
      </c>
      <c r="L26" s="26">
        <f t="shared" si="6"/>
        <v>44626</v>
      </c>
      <c r="M26" s="26">
        <f t="shared" si="6"/>
        <v>44627</v>
      </c>
      <c r="N26" s="26">
        <f t="shared" si="6"/>
        <v>44628</v>
      </c>
      <c r="O26" s="26">
        <f t="shared" si="6"/>
        <v>44629</v>
      </c>
      <c r="P26" s="26">
        <f t="shared" si="6"/>
        <v>44630</v>
      </c>
      <c r="Q26" s="26">
        <f t="shared" si="6"/>
        <v>44631</v>
      </c>
      <c r="R26" s="26">
        <f t="shared" si="6"/>
        <v>44632</v>
      </c>
      <c r="S26" s="26">
        <f t="shared" si="6"/>
        <v>44633</v>
      </c>
      <c r="T26" s="26">
        <f t="shared" si="6"/>
        <v>44634</v>
      </c>
      <c r="U26" s="26">
        <f t="shared" si="6"/>
        <v>44635</v>
      </c>
      <c r="V26" s="26">
        <f t="shared" si="6"/>
        <v>44636</v>
      </c>
      <c r="W26" s="26">
        <f t="shared" si="6"/>
        <v>44637</v>
      </c>
      <c r="X26" s="26">
        <f t="shared" si="6"/>
        <v>44638</v>
      </c>
      <c r="Y26" s="26">
        <f t="shared" si="6"/>
        <v>44639</v>
      </c>
      <c r="Z26" s="26">
        <f t="shared" si="6"/>
        <v>44640</v>
      </c>
      <c r="AA26" s="26">
        <f t="shared" si="6"/>
        <v>44641</v>
      </c>
      <c r="AB26" s="26">
        <f t="shared" si="6"/>
        <v>44642</v>
      </c>
      <c r="AC26" s="26">
        <f t="shared" si="6"/>
        <v>44643</v>
      </c>
      <c r="AD26" s="26">
        <f t="shared" si="6"/>
        <v>44644</v>
      </c>
      <c r="AE26" s="26">
        <f t="shared" si="6"/>
        <v>44645</v>
      </c>
      <c r="AF26" s="26">
        <f t="shared" si="6"/>
        <v>44646</v>
      </c>
      <c r="AG26" s="26">
        <f t="shared" si="6"/>
        <v>44647</v>
      </c>
      <c r="AH26" s="26">
        <f t="shared" si="6"/>
        <v>44648</v>
      </c>
      <c r="AI26" s="26">
        <f t="shared" si="6"/>
        <v>44649</v>
      </c>
      <c r="AJ26" s="26">
        <f t="shared" si="6"/>
        <v>44650</v>
      </c>
      <c r="AK26" s="26">
        <f t="shared" si="6"/>
        <v>44651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火</v>
      </c>
      <c r="H27" s="27" t="str">
        <f t="shared" si="6"/>
        <v>水</v>
      </c>
      <c r="I27" s="27" t="str">
        <f t="shared" si="6"/>
        <v>木</v>
      </c>
      <c r="J27" s="27" t="str">
        <f t="shared" si="6"/>
        <v>金</v>
      </c>
      <c r="K27" s="27" t="str">
        <f t="shared" si="6"/>
        <v>土</v>
      </c>
      <c r="L27" s="27" t="str">
        <f t="shared" si="6"/>
        <v>日</v>
      </c>
      <c r="M27" s="27" t="str">
        <f t="shared" si="6"/>
        <v>月</v>
      </c>
      <c r="N27" s="27" t="str">
        <f t="shared" si="6"/>
        <v>火</v>
      </c>
      <c r="O27" s="27" t="str">
        <f t="shared" si="6"/>
        <v>水</v>
      </c>
      <c r="P27" s="27" t="str">
        <f t="shared" si="6"/>
        <v>木</v>
      </c>
      <c r="Q27" s="27" t="str">
        <f t="shared" si="6"/>
        <v>金</v>
      </c>
      <c r="R27" s="27" t="str">
        <f t="shared" si="6"/>
        <v>土</v>
      </c>
      <c r="S27" s="27" t="str">
        <f t="shared" si="6"/>
        <v>日</v>
      </c>
      <c r="T27" s="27" t="str">
        <f t="shared" si="6"/>
        <v>月</v>
      </c>
      <c r="U27" s="27" t="str">
        <f t="shared" si="6"/>
        <v>火</v>
      </c>
      <c r="V27" s="27" t="str">
        <f t="shared" si="6"/>
        <v>水</v>
      </c>
      <c r="W27" s="27" t="str">
        <f t="shared" si="6"/>
        <v>木</v>
      </c>
      <c r="X27" s="27" t="str">
        <f t="shared" si="6"/>
        <v>金</v>
      </c>
      <c r="Y27" s="27" t="str">
        <f t="shared" si="6"/>
        <v>土</v>
      </c>
      <c r="Z27" s="27" t="str">
        <f t="shared" si="6"/>
        <v>日</v>
      </c>
      <c r="AA27" s="27" t="str">
        <f t="shared" si="6"/>
        <v>月</v>
      </c>
      <c r="AB27" s="27" t="str">
        <f t="shared" si="6"/>
        <v>火</v>
      </c>
      <c r="AC27" s="27" t="str">
        <f t="shared" si="6"/>
        <v>水</v>
      </c>
      <c r="AD27" s="27" t="str">
        <f t="shared" si="6"/>
        <v>木</v>
      </c>
      <c r="AE27" s="27" t="str">
        <f t="shared" si="6"/>
        <v>金</v>
      </c>
      <c r="AF27" s="27" t="str">
        <f t="shared" si="6"/>
        <v>土</v>
      </c>
      <c r="AG27" s="27" t="str">
        <f t="shared" si="6"/>
        <v>日</v>
      </c>
      <c r="AH27" s="27" t="str">
        <f t="shared" si="6"/>
        <v>月</v>
      </c>
      <c r="AI27" s="27" t="str">
        <f t="shared" si="6"/>
        <v>火</v>
      </c>
      <c r="AJ27" s="27" t="str">
        <f t="shared" si="6"/>
        <v>水</v>
      </c>
      <c r="AK27" s="27" t="str">
        <f t="shared" si="6"/>
        <v>木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IFERROR(G12/G8,0)</f>
        <v>0.38721136767317937</v>
      </c>
      <c r="H28" s="22">
        <f t="shared" ref="H28:AK28" si="7">IFERROR(H12/H8,0)</f>
        <v>0.369449378330373</v>
      </c>
      <c r="I28" s="22">
        <f t="shared" si="7"/>
        <v>0.38543516873889877</v>
      </c>
      <c r="J28" s="22">
        <f t="shared" si="7"/>
        <v>0.40852575488454707</v>
      </c>
      <c r="K28" s="22">
        <f t="shared" si="7"/>
        <v>0.41385435168738899</v>
      </c>
      <c r="L28" s="22">
        <f t="shared" si="7"/>
        <v>0.4404973357015986</v>
      </c>
      <c r="M28" s="22">
        <f t="shared" si="7"/>
        <v>0.43161634103019536</v>
      </c>
      <c r="N28" s="22">
        <f t="shared" si="7"/>
        <v>0.45293072824156305</v>
      </c>
      <c r="O28" s="22">
        <f t="shared" si="7"/>
        <v>0.46714031971580816</v>
      </c>
      <c r="P28" s="22">
        <f t="shared" si="7"/>
        <v>0.46714031971580816</v>
      </c>
      <c r="Q28" s="22">
        <f t="shared" si="7"/>
        <v>0.42628774422735344</v>
      </c>
      <c r="R28" s="22">
        <f t="shared" si="7"/>
        <v>0.43694493783303728</v>
      </c>
      <c r="S28" s="22">
        <f t="shared" si="7"/>
        <v>0.45293072824156305</v>
      </c>
      <c r="T28" s="22">
        <f t="shared" si="7"/>
        <v>0.4049733570159858</v>
      </c>
      <c r="U28" s="22">
        <f t="shared" si="7"/>
        <v>0.38543516873889877</v>
      </c>
      <c r="V28" s="22">
        <f t="shared" si="7"/>
        <v>0.36412078152753108</v>
      </c>
      <c r="W28" s="22">
        <f t="shared" si="7"/>
        <v>0.36589698046181174</v>
      </c>
      <c r="X28" s="22">
        <f t="shared" si="7"/>
        <v>0.35879218472468916</v>
      </c>
      <c r="Y28" s="22">
        <f t="shared" si="7"/>
        <v>0.36056838365896982</v>
      </c>
      <c r="Z28" s="22">
        <f t="shared" si="7"/>
        <v>0.37833037300177619</v>
      </c>
      <c r="AA28" s="22">
        <f t="shared" si="7"/>
        <v>0.35879218472468916</v>
      </c>
      <c r="AB28" s="22">
        <f t="shared" si="7"/>
        <v>0.32149200710479575</v>
      </c>
      <c r="AC28" s="22">
        <f t="shared" si="7"/>
        <v>0.30550621669626998</v>
      </c>
      <c r="AD28" s="22">
        <f t="shared" si="7"/>
        <v>0.28774422735346361</v>
      </c>
      <c r="AE28" s="22">
        <f t="shared" si="7"/>
        <v>0.28774422735346361</v>
      </c>
      <c r="AF28" s="22">
        <f t="shared" si="7"/>
        <v>0.31793960923623443</v>
      </c>
      <c r="AG28" s="22">
        <f t="shared" si="7"/>
        <v>0.32149200710479575</v>
      </c>
      <c r="AH28" s="22">
        <f t="shared" si="7"/>
        <v>0.28774422735346361</v>
      </c>
      <c r="AI28" s="22">
        <f t="shared" si="7"/>
        <v>0.28596802841918295</v>
      </c>
      <c r="AJ28" s="22">
        <f t="shared" si="7"/>
        <v>0.26998223801065718</v>
      </c>
      <c r="AK28" s="22">
        <f t="shared" si="7"/>
        <v>0.28419182948490229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IFERROR(G12/G9,0)</f>
        <v>0.38721136767317937</v>
      </c>
      <c r="H29" s="22">
        <f t="shared" ref="H29:AK29" si="8">IFERROR(H12/H9,0)</f>
        <v>0.369449378330373</v>
      </c>
      <c r="I29" s="22">
        <f t="shared" si="8"/>
        <v>0.38543516873889877</v>
      </c>
      <c r="J29" s="22">
        <f t="shared" si="8"/>
        <v>0.40852575488454707</v>
      </c>
      <c r="K29" s="22">
        <f t="shared" si="8"/>
        <v>0.41385435168738899</v>
      </c>
      <c r="L29" s="22">
        <f t="shared" si="8"/>
        <v>0.4404973357015986</v>
      </c>
      <c r="M29" s="22">
        <f t="shared" si="8"/>
        <v>0.43161634103019536</v>
      </c>
      <c r="N29" s="22">
        <f t="shared" si="8"/>
        <v>0.45293072824156305</v>
      </c>
      <c r="O29" s="22">
        <f t="shared" si="8"/>
        <v>0.46714031971580816</v>
      </c>
      <c r="P29" s="22">
        <f t="shared" si="8"/>
        <v>0.46714031971580816</v>
      </c>
      <c r="Q29" s="22">
        <f t="shared" si="8"/>
        <v>0.42628774422735344</v>
      </c>
      <c r="R29" s="22">
        <f t="shared" si="8"/>
        <v>0.43694493783303728</v>
      </c>
      <c r="S29" s="22">
        <f t="shared" si="8"/>
        <v>0.45293072824156305</v>
      </c>
      <c r="T29" s="22">
        <f t="shared" si="8"/>
        <v>0.4049733570159858</v>
      </c>
      <c r="U29" s="22">
        <f t="shared" si="8"/>
        <v>0.38543516873889877</v>
      </c>
      <c r="V29" s="22">
        <f t="shared" si="8"/>
        <v>0.36412078152753108</v>
      </c>
      <c r="W29" s="22">
        <f t="shared" si="8"/>
        <v>0.36589698046181174</v>
      </c>
      <c r="X29" s="22">
        <f t="shared" si="8"/>
        <v>0.35879218472468916</v>
      </c>
      <c r="Y29" s="22">
        <f t="shared" si="8"/>
        <v>0.36056838365896982</v>
      </c>
      <c r="Z29" s="22">
        <f t="shared" si="8"/>
        <v>0.37833037300177619</v>
      </c>
      <c r="AA29" s="22">
        <f t="shared" si="8"/>
        <v>0.35879218472468916</v>
      </c>
      <c r="AB29" s="22">
        <f t="shared" si="8"/>
        <v>0.32149200710479575</v>
      </c>
      <c r="AC29" s="22">
        <f t="shared" si="8"/>
        <v>0.30550621669626998</v>
      </c>
      <c r="AD29" s="22">
        <f t="shared" si="8"/>
        <v>0.28774422735346361</v>
      </c>
      <c r="AE29" s="22">
        <f t="shared" si="8"/>
        <v>0.28774422735346361</v>
      </c>
      <c r="AF29" s="22">
        <f t="shared" si="8"/>
        <v>0.31793960923623443</v>
      </c>
      <c r="AG29" s="22">
        <f t="shared" si="8"/>
        <v>0.32149200710479575</v>
      </c>
      <c r="AH29" s="22">
        <f t="shared" si="8"/>
        <v>0.28774422735346361</v>
      </c>
      <c r="AI29" s="22">
        <f t="shared" si="8"/>
        <v>0.28596802841918295</v>
      </c>
      <c r="AJ29" s="22">
        <f t="shared" si="8"/>
        <v>0.26998223801065718</v>
      </c>
      <c r="AK29" s="22">
        <f t="shared" si="8"/>
        <v>0.28419182948490229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IFERROR(G13/G10,0)</f>
        <v>9.0909090909090912E-2</v>
      </c>
      <c r="H30" s="22">
        <f t="shared" ref="H30:AK30" si="9">IFERROR(H13/H10,0)</f>
        <v>6.0606060606060608E-2</v>
      </c>
      <c r="I30" s="22">
        <f t="shared" si="9"/>
        <v>6.0606060606060608E-2</v>
      </c>
      <c r="J30" s="22">
        <f t="shared" si="9"/>
        <v>3.0303030303030304E-2</v>
      </c>
      <c r="K30" s="22">
        <f t="shared" si="9"/>
        <v>3.0303030303030304E-2</v>
      </c>
      <c r="L30" s="22">
        <f t="shared" si="9"/>
        <v>3.0303030303030304E-2</v>
      </c>
      <c r="M30" s="22">
        <f t="shared" si="9"/>
        <v>3.0303030303030304E-2</v>
      </c>
      <c r="N30" s="22">
        <f t="shared" si="9"/>
        <v>6.0606060606060608E-2</v>
      </c>
      <c r="O30" s="22">
        <f t="shared" si="9"/>
        <v>0.12121212121212122</v>
      </c>
      <c r="P30" s="22">
        <f t="shared" si="9"/>
        <v>3.0303030303030304E-2</v>
      </c>
      <c r="Q30" s="22">
        <f t="shared" si="9"/>
        <v>3.0303030303030304E-2</v>
      </c>
      <c r="R30" s="22">
        <f t="shared" si="9"/>
        <v>6.0606060606060608E-2</v>
      </c>
      <c r="S30" s="22">
        <f t="shared" si="9"/>
        <v>6.0606060606060608E-2</v>
      </c>
      <c r="T30" s="22">
        <f t="shared" si="9"/>
        <v>9.0909090909090912E-2</v>
      </c>
      <c r="U30" s="22">
        <f t="shared" si="9"/>
        <v>9.0909090909090912E-2</v>
      </c>
      <c r="V30" s="22">
        <f t="shared" si="9"/>
        <v>9.0909090909090912E-2</v>
      </c>
      <c r="W30" s="22">
        <f t="shared" si="9"/>
        <v>9.0909090909090912E-2</v>
      </c>
      <c r="X30" s="22">
        <f t="shared" si="9"/>
        <v>9.0909090909090912E-2</v>
      </c>
      <c r="Y30" s="22">
        <f t="shared" si="9"/>
        <v>9.0909090909090912E-2</v>
      </c>
      <c r="Z30" s="22">
        <f t="shared" si="9"/>
        <v>9.0909090909090912E-2</v>
      </c>
      <c r="AA30" s="22">
        <f t="shared" si="9"/>
        <v>9.0909090909090912E-2</v>
      </c>
      <c r="AB30" s="22">
        <f t="shared" si="9"/>
        <v>9.0909090909090912E-2</v>
      </c>
      <c r="AC30" s="22">
        <f t="shared" si="9"/>
        <v>9.0909090909090912E-2</v>
      </c>
      <c r="AD30" s="22">
        <f t="shared" si="9"/>
        <v>3.0303030303030304E-2</v>
      </c>
      <c r="AE30" s="22">
        <f t="shared" si="9"/>
        <v>3.0303030303030304E-2</v>
      </c>
      <c r="AF30" s="22">
        <f t="shared" si="9"/>
        <v>3.0303030303030304E-2</v>
      </c>
      <c r="AG30" s="22">
        <f t="shared" si="9"/>
        <v>3.0303030303030304E-2</v>
      </c>
      <c r="AH30" s="22">
        <f t="shared" si="9"/>
        <v>3.0303030303030304E-2</v>
      </c>
      <c r="AI30" s="22">
        <f t="shared" si="9"/>
        <v>3.0303030303030304E-2</v>
      </c>
      <c r="AJ30" s="22">
        <f t="shared" si="9"/>
        <v>3.0303030303030304E-2</v>
      </c>
      <c r="AK30" s="22">
        <f t="shared" si="9"/>
        <v>3.0303030303030304E-2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IFERROR(G13/G11,0)</f>
        <v>9.0909090909090912E-2</v>
      </c>
      <c r="H31" s="22">
        <f t="shared" ref="H31:AK31" si="10">IFERROR(H13/H11,0)</f>
        <v>6.0606060606060608E-2</v>
      </c>
      <c r="I31" s="22">
        <f t="shared" si="10"/>
        <v>6.0606060606060608E-2</v>
      </c>
      <c r="J31" s="22">
        <f t="shared" si="10"/>
        <v>3.0303030303030304E-2</v>
      </c>
      <c r="K31" s="22">
        <f t="shared" si="10"/>
        <v>3.0303030303030304E-2</v>
      </c>
      <c r="L31" s="22">
        <f t="shared" si="10"/>
        <v>3.0303030303030304E-2</v>
      </c>
      <c r="M31" s="22">
        <f t="shared" si="10"/>
        <v>3.0303030303030304E-2</v>
      </c>
      <c r="N31" s="22">
        <f t="shared" si="10"/>
        <v>6.0606060606060608E-2</v>
      </c>
      <c r="O31" s="22">
        <f t="shared" si="10"/>
        <v>0.12121212121212122</v>
      </c>
      <c r="P31" s="22">
        <f t="shared" si="10"/>
        <v>3.0303030303030304E-2</v>
      </c>
      <c r="Q31" s="22">
        <f t="shared" si="10"/>
        <v>3.0303030303030304E-2</v>
      </c>
      <c r="R31" s="22">
        <f t="shared" si="10"/>
        <v>6.0606060606060608E-2</v>
      </c>
      <c r="S31" s="22">
        <f t="shared" si="10"/>
        <v>6.0606060606060608E-2</v>
      </c>
      <c r="T31" s="22">
        <f t="shared" si="10"/>
        <v>9.0909090909090912E-2</v>
      </c>
      <c r="U31" s="22">
        <f t="shared" si="10"/>
        <v>9.0909090909090912E-2</v>
      </c>
      <c r="V31" s="22">
        <f t="shared" si="10"/>
        <v>9.0909090909090912E-2</v>
      </c>
      <c r="W31" s="22">
        <f t="shared" si="10"/>
        <v>9.0909090909090912E-2</v>
      </c>
      <c r="X31" s="22">
        <f t="shared" si="10"/>
        <v>9.0909090909090912E-2</v>
      </c>
      <c r="Y31" s="22">
        <f t="shared" si="10"/>
        <v>9.0909090909090912E-2</v>
      </c>
      <c r="Z31" s="22">
        <f t="shared" si="10"/>
        <v>9.0909090909090912E-2</v>
      </c>
      <c r="AA31" s="22">
        <f t="shared" si="10"/>
        <v>9.0909090909090912E-2</v>
      </c>
      <c r="AB31" s="22">
        <f t="shared" si="10"/>
        <v>9.0909090909090912E-2</v>
      </c>
      <c r="AC31" s="22">
        <f t="shared" si="10"/>
        <v>9.0909090909090912E-2</v>
      </c>
      <c r="AD31" s="22">
        <f t="shared" si="10"/>
        <v>3.0303030303030304E-2</v>
      </c>
      <c r="AE31" s="22">
        <f t="shared" si="10"/>
        <v>3.0303030303030304E-2</v>
      </c>
      <c r="AF31" s="22">
        <f t="shared" si="10"/>
        <v>3.0303030303030304E-2</v>
      </c>
      <c r="AG31" s="22">
        <f t="shared" si="10"/>
        <v>3.0303030303030304E-2</v>
      </c>
      <c r="AH31" s="22">
        <f t="shared" si="10"/>
        <v>3.0303030303030304E-2</v>
      </c>
      <c r="AI31" s="22">
        <f t="shared" si="10"/>
        <v>3.0303030303030304E-2</v>
      </c>
      <c r="AJ31" s="22">
        <f t="shared" si="10"/>
        <v>3.0303030303030304E-2</v>
      </c>
      <c r="AK31" s="22">
        <f t="shared" si="10"/>
        <v>3.0303030303030304E-2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177</v>
      </c>
      <c r="E32" s="2"/>
      <c r="F32" s="1"/>
      <c r="G32" s="169">
        <f>IFERROR(G14*100000/1588256,0)</f>
        <v>218.03789817258678</v>
      </c>
      <c r="H32" s="169">
        <f t="shared" ref="H32:AK32" si="11">IFERROR(H14*100000/1588256,0)</f>
        <v>218.28974674107951</v>
      </c>
      <c r="I32" s="169">
        <f t="shared" si="11"/>
        <v>215.39348820341306</v>
      </c>
      <c r="J32" s="169">
        <f t="shared" si="11"/>
        <v>218.54159530957227</v>
      </c>
      <c r="K32" s="169">
        <f t="shared" si="11"/>
        <v>220.49342171539098</v>
      </c>
      <c r="L32" s="169">
        <f t="shared" si="11"/>
        <v>210.16763040718877</v>
      </c>
      <c r="M32" s="169">
        <f t="shared" si="11"/>
        <v>194.04932202365362</v>
      </c>
      <c r="N32" s="169">
        <f t="shared" si="11"/>
        <v>201.47885479418935</v>
      </c>
      <c r="O32" s="169">
        <f t="shared" si="11"/>
        <v>197.3233534140592</v>
      </c>
      <c r="P32" s="169">
        <f t="shared" si="11"/>
        <v>189.7678963592771</v>
      </c>
      <c r="Q32" s="169">
        <f t="shared" si="11"/>
        <v>183.7235307154514</v>
      </c>
      <c r="R32" s="169">
        <f t="shared" si="11"/>
        <v>187.75310781133521</v>
      </c>
      <c r="S32" s="169">
        <f t="shared" si="11"/>
        <v>182.96798500997321</v>
      </c>
      <c r="T32" s="169">
        <f t="shared" si="11"/>
        <v>171.13110229081457</v>
      </c>
      <c r="U32" s="169">
        <f t="shared" si="11"/>
        <v>177.86805149799528</v>
      </c>
      <c r="V32" s="169">
        <f t="shared" si="11"/>
        <v>177.99397578224165</v>
      </c>
      <c r="W32" s="169">
        <f t="shared" si="11"/>
        <v>174.09032297060423</v>
      </c>
      <c r="X32" s="169">
        <f t="shared" si="11"/>
        <v>171.31998871718415</v>
      </c>
      <c r="Y32" s="169">
        <f t="shared" si="11"/>
        <v>174.97179296032883</v>
      </c>
      <c r="Z32" s="169">
        <f t="shared" si="11"/>
        <v>176.48288437128522</v>
      </c>
      <c r="AA32" s="169">
        <f t="shared" si="11"/>
        <v>171.06814014869138</v>
      </c>
      <c r="AB32" s="169">
        <f t="shared" si="11"/>
        <v>164.58303951000343</v>
      </c>
      <c r="AC32" s="169">
        <f t="shared" si="11"/>
        <v>175.85326295005339</v>
      </c>
      <c r="AD32" s="169">
        <f t="shared" si="11"/>
        <v>188.50865351681341</v>
      </c>
      <c r="AE32" s="169">
        <f t="shared" si="11"/>
        <v>197.82705055104466</v>
      </c>
      <c r="AF32" s="169">
        <f t="shared" si="11"/>
        <v>214.88979106642759</v>
      </c>
      <c r="AG32" s="169">
        <f t="shared" si="11"/>
        <v>225.971128080108</v>
      </c>
      <c r="AH32" s="169">
        <f t="shared" si="11"/>
        <v>227.23037092257167</v>
      </c>
      <c r="AI32" s="169">
        <f t="shared" si="11"/>
        <v>251.84856849273669</v>
      </c>
      <c r="AJ32" s="169">
        <f t="shared" si="11"/>
        <v>280.68522958515501</v>
      </c>
      <c r="AK32" s="169">
        <f t="shared" si="11"/>
        <v>300.45534221183487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168">
        <f>IFERROR(G18/G16,0)</f>
        <v>0.25422154677473824</v>
      </c>
      <c r="H33" s="168">
        <f t="shared" ref="H33:AK33" si="12">IFERROR(H18/H16,0)</f>
        <v>0.26448384086860632</v>
      </c>
      <c r="I33" s="168">
        <f t="shared" si="12"/>
        <v>0.25796124684077504</v>
      </c>
      <c r="J33" s="168">
        <f t="shared" si="12"/>
        <v>0.26217662801070474</v>
      </c>
      <c r="K33" s="168">
        <f t="shared" si="12"/>
        <v>0.25584768812330011</v>
      </c>
      <c r="L33" s="168">
        <f t="shared" si="12"/>
        <v>0.25512465373961218</v>
      </c>
      <c r="M33" s="168">
        <f t="shared" si="12"/>
        <v>0.26877275858675326</v>
      </c>
      <c r="N33" s="168">
        <f t="shared" si="12"/>
        <v>0.26832725799918994</v>
      </c>
      <c r="O33" s="168">
        <f t="shared" si="12"/>
        <v>0.27107802013422821</v>
      </c>
      <c r="P33" s="168">
        <f t="shared" si="12"/>
        <v>0.26962946625496248</v>
      </c>
      <c r="Q33" s="168">
        <f t="shared" si="12"/>
        <v>0.27290836653386452</v>
      </c>
      <c r="R33" s="168">
        <f t="shared" si="12"/>
        <v>0.28046955921279781</v>
      </c>
      <c r="S33" s="168">
        <f t="shared" si="12"/>
        <v>0.27825588066551921</v>
      </c>
      <c r="T33" s="168">
        <f t="shared" si="12"/>
        <v>0.26601152151812946</v>
      </c>
      <c r="U33" s="168">
        <f t="shared" si="12"/>
        <v>0.26240576122426018</v>
      </c>
      <c r="V33" s="168">
        <f t="shared" si="12"/>
        <v>0.26304591265397537</v>
      </c>
      <c r="W33" s="168">
        <f t="shared" si="12"/>
        <v>0.25684442001099506</v>
      </c>
      <c r="X33" s="168">
        <f t="shared" si="12"/>
        <v>0.25616973757677275</v>
      </c>
      <c r="Y33" s="168">
        <f t="shared" si="12"/>
        <v>0.25732540207094073</v>
      </c>
      <c r="Z33" s="168">
        <f t="shared" si="12"/>
        <v>0.26171657575420237</v>
      </c>
      <c r="AA33" s="168">
        <f t="shared" si="12"/>
        <v>0.26517296565308385</v>
      </c>
      <c r="AB33" s="168">
        <f t="shared" si="12"/>
        <v>0.28314523130348507</v>
      </c>
      <c r="AC33" s="168">
        <f t="shared" si="12"/>
        <v>0.30492775101889591</v>
      </c>
      <c r="AD33" s="168">
        <f t="shared" si="12"/>
        <v>0.32876028934896484</v>
      </c>
      <c r="AE33" s="168">
        <f t="shared" si="12"/>
        <v>0.34607524942901791</v>
      </c>
      <c r="AF33" s="168">
        <f t="shared" si="12"/>
        <v>0.35023735093203656</v>
      </c>
      <c r="AG33" s="168">
        <f t="shared" si="12"/>
        <v>0.35263039568345322</v>
      </c>
      <c r="AH33" s="168">
        <f t="shared" si="12"/>
        <v>0.36862155388471179</v>
      </c>
      <c r="AI33" s="168">
        <f t="shared" si="12"/>
        <v>0.36862197392923651</v>
      </c>
      <c r="AJ33" s="168">
        <f t="shared" si="12"/>
        <v>0.35895867912990304</v>
      </c>
      <c r="AK33" s="168">
        <f t="shared" si="12"/>
        <v>0.3511751448808757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178</v>
      </c>
      <c r="E34" s="2" t="s">
        <v>17</v>
      </c>
      <c r="F34" s="1"/>
      <c r="G34" s="170">
        <f>IFERROR(G20*100000/1588256,0)</f>
        <v>193.3567384602986</v>
      </c>
      <c r="H34" s="170">
        <f t="shared" ref="H34:AK34" si="13">IFERROR(H20*100000/1588256,0)</f>
        <v>189.57900993290755</v>
      </c>
      <c r="I34" s="170">
        <f t="shared" si="13"/>
        <v>196.31595914008824</v>
      </c>
      <c r="J34" s="170">
        <f t="shared" si="13"/>
        <v>192.79007918118992</v>
      </c>
      <c r="K34" s="170">
        <f t="shared" si="13"/>
        <v>185.04573570003828</v>
      </c>
      <c r="L34" s="170">
        <f t="shared" si="13"/>
        <v>177.67916507162573</v>
      </c>
      <c r="M34" s="170">
        <f t="shared" si="13"/>
        <v>173.96439868635787</v>
      </c>
      <c r="N34" s="170">
        <f t="shared" si="13"/>
        <v>171.94961013841598</v>
      </c>
      <c r="O34" s="170">
        <f t="shared" si="13"/>
        <v>166.84967662643805</v>
      </c>
      <c r="P34" s="170">
        <f t="shared" si="13"/>
        <v>162.75713738843109</v>
      </c>
      <c r="Q34" s="170">
        <f t="shared" si="13"/>
        <v>153.9424374911853</v>
      </c>
      <c r="R34" s="170">
        <f t="shared" si="13"/>
        <v>155.26464247577218</v>
      </c>
      <c r="S34" s="170">
        <f t="shared" si="13"/>
        <v>153.43874035419984</v>
      </c>
      <c r="T34" s="170">
        <f t="shared" si="13"/>
        <v>152.68319464872161</v>
      </c>
      <c r="U34" s="170">
        <f t="shared" si="13"/>
        <v>148.27584470009873</v>
      </c>
      <c r="V34" s="170">
        <f t="shared" si="13"/>
        <v>146.82771543126549</v>
      </c>
      <c r="W34" s="170">
        <f t="shared" si="13"/>
        <v>147.89807184735963</v>
      </c>
      <c r="X34" s="170">
        <f t="shared" si="13"/>
        <v>147.07956399975822</v>
      </c>
      <c r="Y34" s="170">
        <f t="shared" si="13"/>
        <v>144.4351540305845</v>
      </c>
      <c r="Z34" s="170">
        <f t="shared" si="13"/>
        <v>147.01660185763504</v>
      </c>
      <c r="AA34" s="170">
        <f t="shared" si="13"/>
        <v>147.96103398948281</v>
      </c>
      <c r="AB34" s="170">
        <f t="shared" si="13"/>
        <v>135.55749199121553</v>
      </c>
      <c r="AC34" s="170">
        <f t="shared" si="13"/>
        <v>143.61664618298309</v>
      </c>
      <c r="AD34" s="170">
        <f t="shared" si="13"/>
        <v>155.32760461789536</v>
      </c>
      <c r="AE34" s="170">
        <f t="shared" si="13"/>
        <v>165.84228235246709</v>
      </c>
      <c r="AF34" s="170">
        <f t="shared" si="13"/>
        <v>181.20504503052405</v>
      </c>
      <c r="AG34" s="170">
        <f t="shared" si="13"/>
        <v>190.46047992263212</v>
      </c>
      <c r="AH34" s="170">
        <f t="shared" si="13"/>
        <v>197.51223984042875</v>
      </c>
      <c r="AI34" s="170">
        <f t="shared" si="13"/>
        <v>231.51179658694821</v>
      </c>
      <c r="AJ34" s="170">
        <f t="shared" si="13"/>
        <v>249.33008280780933</v>
      </c>
      <c r="AK34" s="170">
        <f t="shared" si="13"/>
        <v>258.77440412628692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-226</v>
      </c>
      <c r="H35" s="24">
        <f t="shared" ref="H35:AK35" si="14">H21-H22</f>
        <v>-246</v>
      </c>
      <c r="I35" s="24">
        <f t="shared" si="14"/>
        <v>165</v>
      </c>
      <c r="J35" s="24">
        <f t="shared" si="14"/>
        <v>59</v>
      </c>
      <c r="K35" s="24">
        <f t="shared" si="14"/>
        <v>-95</v>
      </c>
      <c r="L35" s="24">
        <f t="shared" si="14"/>
        <v>-250</v>
      </c>
      <c r="M35" s="24">
        <f t="shared" si="14"/>
        <v>-290</v>
      </c>
      <c r="N35" s="24">
        <f t="shared" si="14"/>
        <v>-340</v>
      </c>
      <c r="O35" s="24">
        <f t="shared" si="14"/>
        <v>-361</v>
      </c>
      <c r="P35" s="24">
        <f t="shared" si="14"/>
        <v>-533</v>
      </c>
      <c r="Q35" s="24">
        <f t="shared" si="14"/>
        <v>-617</v>
      </c>
      <c r="R35" s="24">
        <f t="shared" si="14"/>
        <v>-473</v>
      </c>
      <c r="S35" s="24">
        <f t="shared" si="14"/>
        <v>-385</v>
      </c>
      <c r="T35" s="24">
        <f t="shared" si="14"/>
        <v>-338</v>
      </c>
      <c r="U35" s="24">
        <f t="shared" si="14"/>
        <v>-376</v>
      </c>
      <c r="V35" s="24">
        <f t="shared" si="14"/>
        <v>-318</v>
      </c>
      <c r="W35" s="24">
        <f t="shared" si="14"/>
        <v>-236</v>
      </c>
      <c r="X35" s="24">
        <f t="shared" si="14"/>
        <v>-109</v>
      </c>
      <c r="Y35" s="24">
        <f t="shared" si="14"/>
        <v>-172</v>
      </c>
      <c r="Z35" s="24">
        <f t="shared" si="14"/>
        <v>-102</v>
      </c>
      <c r="AA35" s="24">
        <f t="shared" si="14"/>
        <v>-75</v>
      </c>
      <c r="AB35" s="24">
        <f t="shared" si="14"/>
        <v>-202</v>
      </c>
      <c r="AC35" s="24">
        <f t="shared" si="14"/>
        <v>-51</v>
      </c>
      <c r="AD35" s="24">
        <f t="shared" si="14"/>
        <v>118</v>
      </c>
      <c r="AE35" s="24">
        <f t="shared" si="14"/>
        <v>298</v>
      </c>
      <c r="AF35" s="24">
        <f t="shared" si="14"/>
        <v>584</v>
      </c>
      <c r="AG35" s="24">
        <f t="shared" si="14"/>
        <v>690</v>
      </c>
      <c r="AH35" s="24">
        <f t="shared" si="14"/>
        <v>787</v>
      </c>
      <c r="AI35" s="24">
        <f t="shared" si="14"/>
        <v>1524</v>
      </c>
      <c r="AJ35" s="24">
        <f t="shared" si="14"/>
        <v>1679</v>
      </c>
      <c r="AK35" s="24">
        <f t="shared" si="14"/>
        <v>1643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124">
        <f>IFERROR(G21/G22,0)</f>
        <v>0.93145283591143468</v>
      </c>
      <c r="H36" s="124">
        <f t="shared" ref="H36:AK36" si="15">IFERROR(H21/H22,0)</f>
        <v>0.92447037150752231</v>
      </c>
      <c r="I36" s="124">
        <f t="shared" si="15"/>
        <v>1.0558753809685066</v>
      </c>
      <c r="J36" s="124">
        <f t="shared" si="15"/>
        <v>1.0196470196470195</v>
      </c>
      <c r="K36" s="124">
        <f t="shared" si="15"/>
        <v>0.96868820039551751</v>
      </c>
      <c r="L36" s="124">
        <f t="shared" si="15"/>
        <v>0.91861979166666663</v>
      </c>
      <c r="M36" s="124">
        <f t="shared" si="15"/>
        <v>0.90501146413363909</v>
      </c>
      <c r="N36" s="124">
        <f t="shared" si="15"/>
        <v>0.88928687723868449</v>
      </c>
      <c r="O36" s="124">
        <f t="shared" si="15"/>
        <v>0.88010627698439059</v>
      </c>
      <c r="P36" s="124">
        <f t="shared" si="15"/>
        <v>0.82905708787684418</v>
      </c>
      <c r="Q36" s="124">
        <f t="shared" si="15"/>
        <v>0.79849771391247548</v>
      </c>
      <c r="R36" s="124">
        <f t="shared" si="15"/>
        <v>0.83906090506975162</v>
      </c>
      <c r="S36" s="124">
        <f t="shared" si="15"/>
        <v>0.86357193479801564</v>
      </c>
      <c r="T36" s="124">
        <f t="shared" si="15"/>
        <v>0.87766920014477012</v>
      </c>
      <c r="U36" s="124">
        <f t="shared" si="15"/>
        <v>0.86232149395825708</v>
      </c>
      <c r="V36" s="124">
        <f t="shared" si="15"/>
        <v>0.88</v>
      </c>
      <c r="W36" s="124">
        <f t="shared" si="15"/>
        <v>0.90870406189555131</v>
      </c>
      <c r="X36" s="124">
        <f t="shared" si="15"/>
        <v>0.95541922290388548</v>
      </c>
      <c r="Y36" s="124">
        <f t="shared" si="15"/>
        <v>0.9302514193025142</v>
      </c>
      <c r="Z36" s="124">
        <f t="shared" si="15"/>
        <v>0.95814526056627003</v>
      </c>
      <c r="AA36" s="124">
        <f t="shared" si="15"/>
        <v>0.96907216494845361</v>
      </c>
      <c r="AB36" s="124">
        <f t="shared" si="15"/>
        <v>0.91422505307855628</v>
      </c>
      <c r="AC36" s="124">
        <f t="shared" si="15"/>
        <v>0.97813036020583188</v>
      </c>
      <c r="AD36" s="124">
        <f t="shared" si="15"/>
        <v>1.0502341421881651</v>
      </c>
      <c r="AE36" s="124">
        <f t="shared" si="15"/>
        <v>1.1275684931506849</v>
      </c>
      <c r="AF36" s="124">
        <f t="shared" si="15"/>
        <v>1.2545771578029643</v>
      </c>
      <c r="AG36" s="124">
        <f t="shared" si="15"/>
        <v>1.2955032119914347</v>
      </c>
      <c r="AH36" s="124">
        <f t="shared" si="15"/>
        <v>1.3348936170212766</v>
      </c>
      <c r="AI36" s="124">
        <f t="shared" si="15"/>
        <v>1.707849512308407</v>
      </c>
      <c r="AJ36" s="124">
        <f t="shared" si="15"/>
        <v>1.7360806663743973</v>
      </c>
      <c r="AK36" s="124">
        <f t="shared" si="15"/>
        <v>1.6659910822861776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22">
        <f>IFERROR(G24/G20,0)</f>
        <v>0.38879843699120809</v>
      </c>
      <c r="H37" s="22">
        <f t="shared" ref="H37:AK37" si="16">IFERROR(H24/H20,0)</f>
        <v>0.39721022915974757</v>
      </c>
      <c r="I37" s="22">
        <f t="shared" si="16"/>
        <v>0.41597177677998715</v>
      </c>
      <c r="J37" s="22">
        <f t="shared" si="16"/>
        <v>0.43174395819725669</v>
      </c>
      <c r="K37" s="22">
        <f t="shared" si="16"/>
        <v>0.4290575025518884</v>
      </c>
      <c r="L37" s="22">
        <f t="shared" si="16"/>
        <v>0.42806520198440823</v>
      </c>
      <c r="M37" s="22">
        <f t="shared" si="16"/>
        <v>0.4350343829171191</v>
      </c>
      <c r="N37" s="22">
        <f t="shared" si="16"/>
        <v>0.44123031856462835</v>
      </c>
      <c r="O37" s="22">
        <f t="shared" si="16"/>
        <v>0.43698113207547168</v>
      </c>
      <c r="P37" s="22">
        <f t="shared" si="16"/>
        <v>0.43017408123791101</v>
      </c>
      <c r="Q37" s="22">
        <f t="shared" si="16"/>
        <v>0.40490797546012269</v>
      </c>
      <c r="R37" s="22">
        <f t="shared" si="16"/>
        <v>0.40835360908353607</v>
      </c>
      <c r="S37" s="22">
        <f t="shared" si="16"/>
        <v>0.42634386540828889</v>
      </c>
      <c r="T37" s="22">
        <f t="shared" si="16"/>
        <v>0.41731958762886601</v>
      </c>
      <c r="U37" s="22">
        <f t="shared" si="16"/>
        <v>0.42802547770700639</v>
      </c>
      <c r="V37" s="22">
        <f t="shared" si="16"/>
        <v>0.43353344768439106</v>
      </c>
      <c r="W37" s="22">
        <f t="shared" si="16"/>
        <v>0.44444444444444442</v>
      </c>
      <c r="X37" s="22">
        <f t="shared" si="16"/>
        <v>0.4550513698630137</v>
      </c>
      <c r="Y37" s="22">
        <f t="shared" si="16"/>
        <v>0.45902353966870096</v>
      </c>
      <c r="Z37" s="22">
        <f t="shared" si="16"/>
        <v>0.44197002141327624</v>
      </c>
      <c r="AA37" s="22">
        <f t="shared" si="16"/>
        <v>0.44382978723404254</v>
      </c>
      <c r="AB37" s="22">
        <f t="shared" si="16"/>
        <v>0.42823966558290755</v>
      </c>
      <c r="AC37" s="22">
        <f t="shared" si="16"/>
        <v>0.45418676019289783</v>
      </c>
      <c r="AD37" s="22">
        <f t="shared" si="16"/>
        <v>0.46574787190920147</v>
      </c>
      <c r="AE37" s="22">
        <f t="shared" si="16"/>
        <v>0.47190584662110857</v>
      </c>
      <c r="AF37" s="22">
        <f t="shared" si="16"/>
        <v>0.48818624044475328</v>
      </c>
      <c r="AG37" s="22">
        <f t="shared" si="16"/>
        <v>0.5064462809917355</v>
      </c>
      <c r="AH37" s="22">
        <f t="shared" si="16"/>
        <v>0.51801083838061845</v>
      </c>
      <c r="AI37" s="22">
        <f t="shared" si="16"/>
        <v>0.52216480826760947</v>
      </c>
      <c r="AJ37" s="22">
        <f t="shared" si="16"/>
        <v>0.50681818181818183</v>
      </c>
      <c r="AK37" s="22">
        <f t="shared" si="16"/>
        <v>0.50316301703163013</v>
      </c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179</v>
      </c>
      <c r="E38" s="2" t="s">
        <v>17</v>
      </c>
      <c r="F38" s="1"/>
      <c r="G38" s="110">
        <f>IFERROR(G24*100000/1588256,0)</f>
        <v>75.176797695081902</v>
      </c>
      <c r="H38" s="110">
        <f t="shared" ref="H38:AK38" si="17">IFERROR(H24*100000/1588256,0)</f>
        <v>75.302721979328268</v>
      </c>
      <c r="I38" s="110">
        <f t="shared" si="17"/>
        <v>81.661898333769869</v>
      </c>
      <c r="J38" s="110">
        <f t="shared" si="17"/>
        <v>83.235951886849477</v>
      </c>
      <c r="K38" s="110">
        <f t="shared" si="17"/>
        <v>79.395261217335246</v>
      </c>
      <c r="L38" s="110">
        <f t="shared" si="17"/>
        <v>76.058267684806481</v>
      </c>
      <c r="M38" s="110">
        <f t="shared" si="17"/>
        <v>75.680494832067382</v>
      </c>
      <c r="N38" s="110">
        <f t="shared" si="17"/>
        <v>75.869381258436931</v>
      </c>
      <c r="O38" s="110">
        <f t="shared" si="17"/>
        <v>72.910160578647265</v>
      </c>
      <c r="P38" s="110">
        <f t="shared" si="17"/>
        <v>70.013902040980796</v>
      </c>
      <c r="Q38" s="110">
        <f t="shared" si="17"/>
        <v>62.332520701952333</v>
      </c>
      <c r="R38" s="110">
        <f t="shared" si="17"/>
        <v>63.402877118046462</v>
      </c>
      <c r="S38" s="110">
        <f t="shared" si="17"/>
        <v>65.417665665988352</v>
      </c>
      <c r="T38" s="110">
        <f t="shared" si="17"/>
        <v>63.717687828662385</v>
      </c>
      <c r="U38" s="110">
        <f t="shared" si="17"/>
        <v>63.465839260169645</v>
      </c>
      <c r="V38" s="110">
        <f t="shared" si="17"/>
        <v>63.654725686539194</v>
      </c>
      <c r="W38" s="110">
        <f t="shared" si="17"/>
        <v>65.732476376604282</v>
      </c>
      <c r="X38" s="110">
        <f t="shared" si="17"/>
        <v>66.928757076944777</v>
      </c>
      <c r="Y38" s="110">
        <f t="shared" si="17"/>
        <v>66.299135655712931</v>
      </c>
      <c r="Z38" s="110">
        <f t="shared" si="17"/>
        <v>64.97693067112607</v>
      </c>
      <c r="AA38" s="110">
        <f t="shared" si="17"/>
        <v>65.669514234481085</v>
      </c>
      <c r="AB38" s="110">
        <f t="shared" si="17"/>
        <v>58.051095037575806</v>
      </c>
      <c r="AC38" s="110">
        <f t="shared" si="17"/>
        <v>65.228779239618802</v>
      </c>
      <c r="AD38" s="110">
        <f t="shared" si="17"/>
        <v>72.343501299538616</v>
      </c>
      <c r="AE38" s="110">
        <f t="shared" si="17"/>
        <v>78.261942659117921</v>
      </c>
      <c r="AF38" s="110">
        <f t="shared" si="17"/>
        <v>88.461809683073767</v>
      </c>
      <c r="AG38" s="110">
        <f t="shared" si="17"/>
        <v>96.458001732718145</v>
      </c>
      <c r="AH38" s="110">
        <f t="shared" si="17"/>
        <v>102.31348095017428</v>
      </c>
      <c r="AI38" s="110">
        <f t="shared" si="17"/>
        <v>120.8873128765136</v>
      </c>
      <c r="AJ38" s="110">
        <f t="shared" si="17"/>
        <v>126.36501924123063</v>
      </c>
      <c r="AK38" s="110">
        <f t="shared" si="17"/>
        <v>130.20570991074487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6.2951198382904999E-2</v>
      </c>
      <c r="H39" s="22">
        <f>IFERROR(H12/H14,0)</f>
        <v>5.9994231323911164E-2</v>
      </c>
      <c r="I39" s="22">
        <f t="shared" ref="I39:AK39" si="18">IFERROR(I12/I14,0)</f>
        <v>6.3431745103770823E-2</v>
      </c>
      <c r="J39" s="22">
        <f t="shared" si="18"/>
        <v>6.6263324690290976E-2</v>
      </c>
      <c r="K39" s="22">
        <f t="shared" si="18"/>
        <v>6.6533409480296971E-2</v>
      </c>
      <c r="L39" s="22">
        <f t="shared" si="18"/>
        <v>7.4295985620131816E-2</v>
      </c>
      <c r="M39" s="22">
        <f t="shared" si="18"/>
        <v>7.8844905905256321E-2</v>
      </c>
      <c r="N39" s="22">
        <f t="shared" si="18"/>
        <v>7.9687499999999994E-2</v>
      </c>
      <c r="O39" s="22">
        <f t="shared" si="18"/>
        <v>8.3918315252074022E-2</v>
      </c>
      <c r="P39" s="22">
        <f t="shared" si="18"/>
        <v>8.7259455872594552E-2</v>
      </c>
      <c r="Q39" s="22">
        <f t="shared" si="18"/>
        <v>8.2248115147361203E-2</v>
      </c>
      <c r="R39" s="22">
        <f t="shared" si="18"/>
        <v>8.249496981891348E-2</v>
      </c>
      <c r="S39" s="22">
        <f t="shared" si="18"/>
        <v>8.7749483826565722E-2</v>
      </c>
      <c r="T39" s="22">
        <f t="shared" si="18"/>
        <v>8.3885209713024281E-2</v>
      </c>
      <c r="U39" s="22">
        <f t="shared" si="18"/>
        <v>7.6814159292035403E-2</v>
      </c>
      <c r="V39" s="22">
        <f t="shared" si="18"/>
        <v>7.2515033604527768E-2</v>
      </c>
      <c r="W39" s="22">
        <f t="shared" si="18"/>
        <v>7.4502712477396024E-2</v>
      </c>
      <c r="X39" s="22">
        <f t="shared" si="18"/>
        <v>7.4237412715913262E-2</v>
      </c>
      <c r="Y39" s="22">
        <f t="shared" si="18"/>
        <v>7.3047858942065488E-2</v>
      </c>
      <c r="Z39" s="22">
        <f t="shared" si="18"/>
        <v>7.5990010702818411E-2</v>
      </c>
      <c r="AA39" s="22">
        <f t="shared" si="18"/>
        <v>7.4346705925653289E-2</v>
      </c>
      <c r="AB39" s="22">
        <f t="shared" si="18"/>
        <v>6.9242540168324401E-2</v>
      </c>
      <c r="AC39" s="22">
        <f t="shared" si="18"/>
        <v>6.1582527747941283E-2</v>
      </c>
      <c r="AD39" s="22">
        <f t="shared" si="18"/>
        <v>5.410821643286573E-2</v>
      </c>
      <c r="AE39" s="22">
        <f t="shared" si="18"/>
        <v>5.1559516231699555E-2</v>
      </c>
      <c r="AF39" s="22">
        <f t="shared" si="18"/>
        <v>5.2446527981248166E-2</v>
      </c>
      <c r="AG39" s="22">
        <f t="shared" si="18"/>
        <v>5.0431875174143215E-2</v>
      </c>
      <c r="AH39" s="22">
        <f t="shared" si="18"/>
        <v>4.488778054862843E-2</v>
      </c>
      <c r="AI39" s="22">
        <f t="shared" si="18"/>
        <v>4.0250000000000001E-2</v>
      </c>
      <c r="AJ39" s="22">
        <f t="shared" si="18"/>
        <v>3.4096007178106777E-2</v>
      </c>
      <c r="AK39" s="22">
        <f t="shared" si="18"/>
        <v>3.3528918692372171E-2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9">IF(G35=0,"同数",IF(G35&gt;0,"増加","減少"))</f>
        <v>減少</v>
      </c>
      <c r="H40" s="102" t="str">
        <f t="shared" si="19"/>
        <v>減少</v>
      </c>
      <c r="I40" s="102" t="str">
        <f t="shared" si="19"/>
        <v>増加</v>
      </c>
      <c r="J40" s="102" t="str">
        <f t="shared" si="19"/>
        <v>増加</v>
      </c>
      <c r="K40" s="102" t="str">
        <f t="shared" si="19"/>
        <v>減少</v>
      </c>
      <c r="L40" s="102" t="str">
        <f t="shared" si="19"/>
        <v>減少</v>
      </c>
      <c r="M40" s="102" t="str">
        <f t="shared" si="19"/>
        <v>減少</v>
      </c>
      <c r="N40" s="102" t="str">
        <f t="shared" si="19"/>
        <v>減少</v>
      </c>
      <c r="O40" s="102" t="str">
        <f t="shared" si="19"/>
        <v>減少</v>
      </c>
      <c r="P40" s="102" t="str">
        <f t="shared" si="19"/>
        <v>減少</v>
      </c>
      <c r="Q40" s="102" t="str">
        <f t="shared" si="19"/>
        <v>減少</v>
      </c>
      <c r="R40" s="102" t="str">
        <f t="shared" si="19"/>
        <v>減少</v>
      </c>
      <c r="S40" s="102" t="str">
        <f t="shared" si="19"/>
        <v>減少</v>
      </c>
      <c r="T40" s="102" t="str">
        <f t="shared" si="19"/>
        <v>減少</v>
      </c>
      <c r="U40" s="102" t="str">
        <f t="shared" si="19"/>
        <v>減少</v>
      </c>
      <c r="V40" s="102" t="str">
        <f t="shared" si="19"/>
        <v>減少</v>
      </c>
      <c r="W40" s="102" t="str">
        <f t="shared" si="19"/>
        <v>減少</v>
      </c>
      <c r="X40" s="102" t="str">
        <f t="shared" si="19"/>
        <v>減少</v>
      </c>
      <c r="Y40" s="102" t="str">
        <f t="shared" si="19"/>
        <v>減少</v>
      </c>
      <c r="Z40" s="102" t="str">
        <f t="shared" si="19"/>
        <v>減少</v>
      </c>
      <c r="AA40" s="102" t="str">
        <f t="shared" si="19"/>
        <v>減少</v>
      </c>
      <c r="AB40" s="102" t="str">
        <f t="shared" si="19"/>
        <v>減少</v>
      </c>
      <c r="AC40" s="102" t="str">
        <f t="shared" si="19"/>
        <v>減少</v>
      </c>
      <c r="AD40" s="102" t="str">
        <f t="shared" si="19"/>
        <v>増加</v>
      </c>
      <c r="AE40" s="102" t="str">
        <f t="shared" si="19"/>
        <v>増加</v>
      </c>
      <c r="AF40" s="102" t="str">
        <f t="shared" si="19"/>
        <v>増加</v>
      </c>
      <c r="AG40" s="102" t="str">
        <f t="shared" si="19"/>
        <v>増加</v>
      </c>
      <c r="AH40" s="102" t="str">
        <f t="shared" si="19"/>
        <v>増加</v>
      </c>
      <c r="AI40" s="102" t="str">
        <f t="shared" si="19"/>
        <v>増加</v>
      </c>
      <c r="AJ40" s="102" t="str">
        <f t="shared" si="19"/>
        <v>増加</v>
      </c>
      <c r="AK40" s="102" t="str">
        <f t="shared" si="19"/>
        <v>増加</v>
      </c>
      <c r="AM40" s="38">
        <v>1</v>
      </c>
      <c r="AN40" s="38">
        <v>1</v>
      </c>
    </row>
  </sheetData>
  <mergeCells count="2">
    <mergeCell ref="C28:C32"/>
    <mergeCell ref="C34:C37"/>
  </mergeCells>
  <phoneticPr fontId="1"/>
  <conditionalFormatting sqref="G39:AK39">
    <cfRule type="cellIs" dxfId="553" priority="14" operator="greaterThanOrEqual">
      <formula>7.5</formula>
    </cfRule>
  </conditionalFormatting>
  <conditionalFormatting sqref="G39:AK39">
    <cfRule type="cellIs" dxfId="552" priority="15" operator="greaterThanOrEqual">
      <formula>12.5</formula>
    </cfRule>
  </conditionalFormatting>
  <conditionalFormatting sqref="G37:AK37">
    <cfRule type="cellIs" dxfId="551" priority="13" operator="greaterThanOrEqual">
      <formula>0.5</formula>
    </cfRule>
  </conditionalFormatting>
  <conditionalFormatting sqref="G34:AK34">
    <cfRule type="cellIs" dxfId="550" priority="11" operator="greaterThanOrEqual">
      <formula>25</formula>
    </cfRule>
    <cfRule type="cellIs" dxfId="549" priority="12" operator="greaterThanOrEqual">
      <formula>15</formula>
    </cfRule>
  </conditionalFormatting>
  <conditionalFormatting sqref="G33:AK33">
    <cfRule type="cellIs" dxfId="548" priority="1" operator="greaterThanOrEqual">
      <formula>0.1</formula>
    </cfRule>
    <cfRule type="cellIs" dxfId="547" priority="10" operator="greaterThanOrEqual">
      <formula>0.05</formula>
    </cfRule>
  </conditionalFormatting>
  <conditionalFormatting sqref="G32:AK32">
    <cfRule type="cellIs" dxfId="546" priority="8" operator="greaterThanOrEqual">
      <formula>30</formula>
    </cfRule>
    <cfRule type="cellIs" dxfId="545" priority="9" operator="greaterThanOrEqual">
      <formula>20</formula>
    </cfRule>
  </conditionalFormatting>
  <conditionalFormatting sqref="G30:AK30">
    <cfRule type="cellIs" dxfId="544" priority="6" operator="greaterThanOrEqual">
      <formula>0.5</formula>
    </cfRule>
    <cfRule type="cellIs" dxfId="543" priority="7" operator="greaterThanOrEqual">
      <formula>0.2</formula>
    </cfRule>
  </conditionalFormatting>
  <conditionalFormatting sqref="G28:AK28">
    <cfRule type="cellIs" dxfId="542" priority="4" operator="greaterThanOrEqual">
      <formula>0.5</formula>
    </cfRule>
    <cfRule type="cellIs" dxfId="541" priority="5" operator="greaterThanOrEqual">
      <formula>0.2</formula>
    </cfRule>
  </conditionalFormatting>
  <conditionalFormatting sqref="G38:AK38">
    <cfRule type="cellIs" dxfId="540" priority="2" operator="greaterThanOrEqual">
      <formula>7.5</formula>
    </cfRule>
  </conditionalFormatting>
  <conditionalFormatting sqref="G38:AK38">
    <cfRule type="cellIs" dxfId="539" priority="3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4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4:AJ40"/>
  <sheetViews>
    <sheetView view="pageBreakPreview" topLeftCell="B4" zoomScale="80" zoomScaleNormal="100" zoomScaleSheetLayoutView="80" workbookViewId="0">
      <pane xSplit="5" ySplit="4" topLeftCell="Y37" activePane="bottomRight" state="frozen"/>
      <selection activeCell="I21" sqref="I21"/>
      <selection pane="topRight" activeCell="I21" sqref="I21"/>
      <selection pane="bottomLeft" activeCell="I21" sqref="I21"/>
      <selection pane="bottomRight" activeCell="G28" sqref="G28:AJ38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6" width="10.6640625" customWidth="1"/>
  </cols>
  <sheetData>
    <row r="4" spans="1:36" ht="28.2">
      <c r="D4" s="10" t="s">
        <v>193</v>
      </c>
      <c r="AI4" s="11"/>
      <c r="AJ4" s="12"/>
    </row>
    <row r="5" spans="1:36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30" customHeight="1">
      <c r="D6" s="3"/>
      <c r="E6" s="4"/>
      <c r="F6" s="5"/>
      <c r="G6" s="26">
        <v>44652</v>
      </c>
      <c r="H6" s="26">
        <v>44653</v>
      </c>
      <c r="I6" s="26">
        <v>44654</v>
      </c>
      <c r="J6" s="26">
        <v>44655</v>
      </c>
      <c r="K6" s="26">
        <v>44656</v>
      </c>
      <c r="L6" s="26">
        <v>44657</v>
      </c>
      <c r="M6" s="26">
        <v>44658</v>
      </c>
      <c r="N6" s="26">
        <v>44659</v>
      </c>
      <c r="O6" s="26">
        <v>44660</v>
      </c>
      <c r="P6" s="26">
        <v>44661</v>
      </c>
      <c r="Q6" s="26">
        <v>44662</v>
      </c>
      <c r="R6" s="26">
        <v>44663</v>
      </c>
      <c r="S6" s="26">
        <v>44664</v>
      </c>
      <c r="T6" s="26">
        <v>44665</v>
      </c>
      <c r="U6" s="26">
        <v>44666</v>
      </c>
      <c r="V6" s="26">
        <v>44667</v>
      </c>
      <c r="W6" s="26">
        <v>44668</v>
      </c>
      <c r="X6" s="26">
        <v>44669</v>
      </c>
      <c r="Y6" s="26">
        <v>44670</v>
      </c>
      <c r="Z6" s="26">
        <v>44671</v>
      </c>
      <c r="AA6" s="26">
        <v>44672</v>
      </c>
      <c r="AB6" s="26">
        <v>44673</v>
      </c>
      <c r="AC6" s="26">
        <v>44674</v>
      </c>
      <c r="AD6" s="26">
        <v>44675</v>
      </c>
      <c r="AE6" s="26">
        <v>44676</v>
      </c>
      <c r="AF6" s="26">
        <v>44677</v>
      </c>
      <c r="AG6" s="26">
        <v>44678</v>
      </c>
      <c r="AH6" s="26">
        <v>44679</v>
      </c>
      <c r="AI6" s="26">
        <v>44680</v>
      </c>
      <c r="AJ6" s="26">
        <v>44681</v>
      </c>
    </row>
    <row r="7" spans="1:36" ht="30" customHeight="1">
      <c r="D7" s="6"/>
      <c r="E7" s="7"/>
      <c r="F7" s="8"/>
      <c r="G7" s="27" t="s">
        <v>90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  <c r="AJ7" s="27" t="s">
        <v>25</v>
      </c>
    </row>
    <row r="8" spans="1:36" ht="41.25" customHeight="1">
      <c r="D8" s="28" t="s">
        <v>43</v>
      </c>
      <c r="E8" s="2" t="s">
        <v>15</v>
      </c>
      <c r="F8" s="1" t="s">
        <v>9</v>
      </c>
      <c r="G8" s="305">
        <v>563</v>
      </c>
      <c r="H8" s="305">
        <v>563</v>
      </c>
      <c r="I8" s="305">
        <v>563</v>
      </c>
      <c r="J8" s="305">
        <v>563</v>
      </c>
      <c r="K8" s="305">
        <v>563</v>
      </c>
      <c r="L8" s="305">
        <v>563</v>
      </c>
      <c r="M8" s="305">
        <v>563</v>
      </c>
      <c r="N8" s="305">
        <v>563</v>
      </c>
      <c r="O8" s="305">
        <v>563</v>
      </c>
      <c r="P8" s="305">
        <v>563</v>
      </c>
      <c r="Q8" s="305">
        <v>563</v>
      </c>
      <c r="R8" s="305">
        <v>563</v>
      </c>
      <c r="S8" s="305">
        <v>563</v>
      </c>
      <c r="T8" s="305">
        <v>563</v>
      </c>
      <c r="U8" s="305">
        <v>563</v>
      </c>
      <c r="V8" s="305">
        <v>563</v>
      </c>
      <c r="W8" s="305">
        <v>563</v>
      </c>
      <c r="X8" s="305">
        <v>563</v>
      </c>
      <c r="Y8" s="305">
        <v>563</v>
      </c>
      <c r="Z8" s="305">
        <v>563</v>
      </c>
      <c r="AA8" s="305">
        <v>563</v>
      </c>
      <c r="AB8" s="305">
        <v>563</v>
      </c>
      <c r="AC8" s="305">
        <v>563</v>
      </c>
      <c r="AD8" s="305">
        <v>563</v>
      </c>
      <c r="AE8" s="304">
        <v>564</v>
      </c>
      <c r="AF8" s="304">
        <v>564</v>
      </c>
      <c r="AG8" s="304">
        <v>564</v>
      </c>
      <c r="AH8" s="304">
        <v>564</v>
      </c>
      <c r="AI8" s="304">
        <v>564</v>
      </c>
      <c r="AJ8" s="304">
        <v>564</v>
      </c>
    </row>
    <row r="9" spans="1:36" ht="41.25" customHeight="1">
      <c r="D9" s="28" t="s">
        <v>44</v>
      </c>
      <c r="E9" s="2" t="s">
        <v>15</v>
      </c>
      <c r="F9" s="1" t="s">
        <v>8</v>
      </c>
      <c r="G9" s="304">
        <v>563</v>
      </c>
      <c r="H9" s="304">
        <v>563</v>
      </c>
      <c r="I9" s="304">
        <v>563</v>
      </c>
      <c r="J9" s="304">
        <v>563</v>
      </c>
      <c r="K9" s="304">
        <v>563</v>
      </c>
      <c r="L9" s="304">
        <v>563</v>
      </c>
      <c r="M9" s="304">
        <v>563</v>
      </c>
      <c r="N9" s="304">
        <v>563</v>
      </c>
      <c r="O9" s="304">
        <v>563</v>
      </c>
      <c r="P9" s="304">
        <v>563</v>
      </c>
      <c r="Q9" s="304">
        <v>563</v>
      </c>
      <c r="R9" s="304">
        <v>563</v>
      </c>
      <c r="S9" s="304">
        <v>563</v>
      </c>
      <c r="T9" s="304">
        <v>563</v>
      </c>
      <c r="U9" s="304">
        <v>563</v>
      </c>
      <c r="V9" s="304">
        <v>563</v>
      </c>
      <c r="W9" s="304">
        <v>563</v>
      </c>
      <c r="X9" s="304">
        <v>563</v>
      </c>
      <c r="Y9" s="304">
        <v>563</v>
      </c>
      <c r="Z9" s="304">
        <v>563</v>
      </c>
      <c r="AA9" s="304">
        <v>563</v>
      </c>
      <c r="AB9" s="304">
        <v>563</v>
      </c>
      <c r="AC9" s="304">
        <v>563</v>
      </c>
      <c r="AD9" s="304">
        <v>563</v>
      </c>
      <c r="AE9" s="304">
        <v>564</v>
      </c>
      <c r="AF9" s="304">
        <v>564</v>
      </c>
      <c r="AG9" s="304">
        <v>564</v>
      </c>
      <c r="AH9" s="304">
        <v>564</v>
      </c>
      <c r="AI9" s="304">
        <v>564</v>
      </c>
      <c r="AJ9" s="304">
        <v>564</v>
      </c>
    </row>
    <row r="10" spans="1:36" ht="41.25" customHeight="1">
      <c r="D10" s="14" t="s">
        <v>45</v>
      </c>
      <c r="E10" s="2"/>
      <c r="F10" s="1" t="s">
        <v>47</v>
      </c>
      <c r="G10" s="305">
        <v>33</v>
      </c>
      <c r="H10" s="305">
        <v>33</v>
      </c>
      <c r="I10" s="305">
        <v>33</v>
      </c>
      <c r="J10" s="305">
        <v>33</v>
      </c>
      <c r="K10" s="305">
        <v>33</v>
      </c>
      <c r="L10" s="304">
        <v>33</v>
      </c>
      <c r="M10" s="305">
        <v>33</v>
      </c>
      <c r="N10" s="305">
        <v>33</v>
      </c>
      <c r="O10" s="305">
        <v>33</v>
      </c>
      <c r="P10" s="304">
        <v>33</v>
      </c>
      <c r="Q10" s="304">
        <v>33</v>
      </c>
      <c r="R10" s="305">
        <v>33</v>
      </c>
      <c r="S10" s="305">
        <v>33</v>
      </c>
      <c r="T10" s="304">
        <v>33</v>
      </c>
      <c r="U10" s="305">
        <v>33</v>
      </c>
      <c r="V10" s="305">
        <v>33</v>
      </c>
      <c r="W10" s="305">
        <v>33</v>
      </c>
      <c r="X10" s="305">
        <v>33</v>
      </c>
      <c r="Y10" s="343">
        <v>33</v>
      </c>
      <c r="Z10" s="305">
        <v>33</v>
      </c>
      <c r="AA10" s="305">
        <v>33</v>
      </c>
      <c r="AB10" s="304">
        <v>33</v>
      </c>
      <c r="AC10" s="304">
        <v>33</v>
      </c>
      <c r="AD10" s="305">
        <v>33</v>
      </c>
      <c r="AE10" s="305">
        <v>33</v>
      </c>
      <c r="AF10" s="304">
        <v>33</v>
      </c>
      <c r="AG10" s="305">
        <v>33</v>
      </c>
      <c r="AH10" s="305">
        <v>33</v>
      </c>
      <c r="AI10" s="305">
        <v>33</v>
      </c>
      <c r="AJ10" s="305">
        <v>33</v>
      </c>
    </row>
    <row r="11" spans="1:36" ht="41.25" customHeight="1">
      <c r="D11" s="14" t="s">
        <v>46</v>
      </c>
      <c r="E11" s="2"/>
      <c r="F11" s="1" t="s">
        <v>48</v>
      </c>
      <c r="G11" s="304">
        <v>33</v>
      </c>
      <c r="H11" s="304">
        <v>33</v>
      </c>
      <c r="I11" s="304">
        <v>33</v>
      </c>
      <c r="J11" s="304">
        <v>33</v>
      </c>
      <c r="K11" s="304">
        <v>33</v>
      </c>
      <c r="L11" s="304">
        <v>33</v>
      </c>
      <c r="M11" s="304">
        <v>33</v>
      </c>
      <c r="N11" s="304">
        <v>33</v>
      </c>
      <c r="O11" s="304">
        <v>33</v>
      </c>
      <c r="P11" s="304">
        <v>33</v>
      </c>
      <c r="Q11" s="304">
        <v>33</v>
      </c>
      <c r="R11" s="304">
        <v>33</v>
      </c>
      <c r="S11" s="304">
        <v>33</v>
      </c>
      <c r="T11" s="304">
        <v>33</v>
      </c>
      <c r="U11" s="304">
        <v>33</v>
      </c>
      <c r="V11" s="304">
        <v>33</v>
      </c>
      <c r="W11" s="304">
        <v>33</v>
      </c>
      <c r="X11" s="304">
        <v>33</v>
      </c>
      <c r="Y11" s="343">
        <v>33</v>
      </c>
      <c r="Z11" s="304">
        <v>33</v>
      </c>
      <c r="AA11" s="304">
        <v>33</v>
      </c>
      <c r="AB11" s="304">
        <v>33</v>
      </c>
      <c r="AC11" s="304">
        <v>33</v>
      </c>
      <c r="AD11" s="304">
        <v>33</v>
      </c>
      <c r="AE11" s="304">
        <v>33</v>
      </c>
      <c r="AF11" s="304">
        <v>33</v>
      </c>
      <c r="AG11" s="304">
        <v>33</v>
      </c>
      <c r="AH11" s="304">
        <v>33</v>
      </c>
      <c r="AI11" s="304">
        <v>33</v>
      </c>
      <c r="AJ11" s="304">
        <v>33</v>
      </c>
    </row>
    <row r="12" spans="1:36" s="238" customFormat="1" ht="41.25" customHeight="1">
      <c r="A12"/>
      <c r="B12"/>
      <c r="C12"/>
      <c r="D12" s="14" t="s">
        <v>0</v>
      </c>
      <c r="E12" s="39" t="s">
        <v>16</v>
      </c>
      <c r="F12" s="1" t="s">
        <v>24</v>
      </c>
      <c r="G12" s="302">
        <v>160</v>
      </c>
      <c r="H12" s="302">
        <v>170</v>
      </c>
      <c r="I12" s="302">
        <v>163</v>
      </c>
      <c r="J12" s="302">
        <v>151</v>
      </c>
      <c r="K12" s="302">
        <v>151</v>
      </c>
      <c r="L12" s="302">
        <v>169</v>
      </c>
      <c r="M12" s="302">
        <v>177</v>
      </c>
      <c r="N12" s="302">
        <v>186</v>
      </c>
      <c r="O12" s="302">
        <v>192</v>
      </c>
      <c r="P12" s="302">
        <v>205</v>
      </c>
      <c r="Q12" s="302">
        <v>192</v>
      </c>
      <c r="R12" s="302">
        <v>195</v>
      </c>
      <c r="S12" s="302">
        <v>210</v>
      </c>
      <c r="T12" s="302">
        <v>212</v>
      </c>
      <c r="U12" s="302">
        <v>215</v>
      </c>
      <c r="V12" s="302">
        <v>228</v>
      </c>
      <c r="W12" s="302">
        <v>238</v>
      </c>
      <c r="X12" s="302">
        <v>209</v>
      </c>
      <c r="Y12" s="344">
        <v>212</v>
      </c>
      <c r="Z12" s="302">
        <v>206</v>
      </c>
      <c r="AA12" s="302">
        <v>197</v>
      </c>
      <c r="AB12" s="302">
        <v>204</v>
      </c>
      <c r="AC12" s="302">
        <v>217</v>
      </c>
      <c r="AD12" s="302">
        <v>229</v>
      </c>
      <c r="AE12" s="302">
        <v>213</v>
      </c>
      <c r="AF12" s="302">
        <v>216</v>
      </c>
      <c r="AG12" s="302">
        <v>219</v>
      </c>
      <c r="AH12" s="302">
        <v>206</v>
      </c>
      <c r="AI12" s="302">
        <v>221</v>
      </c>
      <c r="AJ12" s="302">
        <v>206</v>
      </c>
    </row>
    <row r="13" spans="1:36" s="238" customFormat="1" ht="41.25" customHeight="1">
      <c r="A13"/>
      <c r="B13"/>
      <c r="C13"/>
      <c r="D13" s="14" t="s">
        <v>1</v>
      </c>
      <c r="E13" s="39" t="s">
        <v>16</v>
      </c>
      <c r="F13" s="1" t="s">
        <v>10</v>
      </c>
      <c r="G13" s="302">
        <v>0</v>
      </c>
      <c r="H13" s="302">
        <v>0</v>
      </c>
      <c r="I13" s="302">
        <v>0</v>
      </c>
      <c r="J13" s="302">
        <v>0</v>
      </c>
      <c r="K13" s="302">
        <v>0</v>
      </c>
      <c r="L13" s="302">
        <v>0</v>
      </c>
      <c r="M13" s="302">
        <v>0</v>
      </c>
      <c r="N13" s="302">
        <v>0</v>
      </c>
      <c r="O13" s="302">
        <v>0</v>
      </c>
      <c r="P13" s="302">
        <v>0</v>
      </c>
      <c r="Q13" s="302">
        <v>0</v>
      </c>
      <c r="R13" s="302">
        <v>0</v>
      </c>
      <c r="S13" s="302">
        <v>1</v>
      </c>
      <c r="T13" s="302">
        <v>2</v>
      </c>
      <c r="U13" s="302">
        <v>2</v>
      </c>
      <c r="V13" s="302">
        <v>2</v>
      </c>
      <c r="W13" s="302">
        <v>2</v>
      </c>
      <c r="X13" s="302">
        <v>2</v>
      </c>
      <c r="Y13" s="344">
        <v>2</v>
      </c>
      <c r="Z13" s="302">
        <v>2</v>
      </c>
      <c r="AA13" s="302">
        <v>2</v>
      </c>
      <c r="AB13" s="302">
        <v>2</v>
      </c>
      <c r="AC13" s="302">
        <v>2</v>
      </c>
      <c r="AD13" s="302">
        <v>2</v>
      </c>
      <c r="AE13" s="302">
        <v>2</v>
      </c>
      <c r="AF13" s="302">
        <v>2</v>
      </c>
      <c r="AG13" s="302">
        <v>2</v>
      </c>
      <c r="AH13" s="302">
        <v>2</v>
      </c>
      <c r="AI13" s="302">
        <v>2</v>
      </c>
      <c r="AJ13" s="302">
        <v>2</v>
      </c>
    </row>
    <row r="14" spans="1:36" s="238" customFormat="1" ht="41.25" customHeight="1">
      <c r="A14"/>
      <c r="B14"/>
      <c r="C14"/>
      <c r="D14" s="14" t="s">
        <v>23</v>
      </c>
      <c r="E14" s="39" t="s">
        <v>16</v>
      </c>
      <c r="F14" s="1" t="s">
        <v>11</v>
      </c>
      <c r="G14" s="302">
        <v>5073</v>
      </c>
      <c r="H14" s="302">
        <v>5326</v>
      </c>
      <c r="I14" s="302">
        <v>5612</v>
      </c>
      <c r="J14" s="302">
        <v>5449</v>
      </c>
      <c r="K14" s="302">
        <v>5607</v>
      </c>
      <c r="L14" s="302">
        <v>5840</v>
      </c>
      <c r="M14" s="302">
        <v>5890</v>
      </c>
      <c r="N14" s="302">
        <v>5772</v>
      </c>
      <c r="O14" s="302">
        <v>5769</v>
      </c>
      <c r="P14" s="302">
        <v>5762</v>
      </c>
      <c r="Q14" s="302">
        <v>5478</v>
      </c>
      <c r="R14" s="302">
        <v>5615</v>
      </c>
      <c r="S14" s="302">
        <v>5778</v>
      </c>
      <c r="T14" s="302">
        <v>5852</v>
      </c>
      <c r="U14" s="302">
        <v>5767</v>
      </c>
      <c r="V14" s="302">
        <v>5918</v>
      </c>
      <c r="W14" s="302">
        <v>5922</v>
      </c>
      <c r="X14" s="302">
        <v>5627</v>
      </c>
      <c r="Y14" s="344">
        <v>5431</v>
      </c>
      <c r="Z14" s="302">
        <v>5587</v>
      </c>
      <c r="AA14" s="302">
        <v>5576</v>
      </c>
      <c r="AB14" s="302">
        <v>5486</v>
      </c>
      <c r="AC14" s="302">
        <v>5543</v>
      </c>
      <c r="AD14" s="302">
        <v>5801</v>
      </c>
      <c r="AE14" s="302">
        <v>5561</v>
      </c>
      <c r="AF14" s="302">
        <v>5865</v>
      </c>
      <c r="AG14" s="302">
        <v>5961</v>
      </c>
      <c r="AH14" s="302">
        <v>5914</v>
      </c>
      <c r="AI14" s="302">
        <v>5716</v>
      </c>
      <c r="AJ14" s="302">
        <v>5464</v>
      </c>
    </row>
    <row r="15" spans="1:36" s="238" customFormat="1" ht="41.25" customHeight="1">
      <c r="A15"/>
      <c r="B15"/>
      <c r="C15"/>
      <c r="D15" s="14" t="s">
        <v>2</v>
      </c>
      <c r="E15" s="39" t="s">
        <v>16</v>
      </c>
      <c r="F15" s="29"/>
      <c r="G15" s="302">
        <v>1718</v>
      </c>
      <c r="H15" s="303">
        <v>1912</v>
      </c>
      <c r="I15" s="302">
        <v>735</v>
      </c>
      <c r="J15" s="302">
        <v>1857</v>
      </c>
      <c r="K15" s="302">
        <v>1904</v>
      </c>
      <c r="L15" s="303">
        <v>2085</v>
      </c>
      <c r="M15" s="303">
        <v>1697</v>
      </c>
      <c r="N15" s="302">
        <v>2068</v>
      </c>
      <c r="O15" s="302">
        <v>1929</v>
      </c>
      <c r="P15" s="302">
        <v>865</v>
      </c>
      <c r="Q15" s="303">
        <v>2242</v>
      </c>
      <c r="R15" s="303">
        <v>2023</v>
      </c>
      <c r="S15" s="303">
        <v>2337</v>
      </c>
      <c r="T15" s="302">
        <v>2159</v>
      </c>
      <c r="U15" s="302">
        <v>1977</v>
      </c>
      <c r="V15" s="302">
        <v>1944</v>
      </c>
      <c r="W15" s="302">
        <v>721</v>
      </c>
      <c r="X15" s="302">
        <v>2047</v>
      </c>
      <c r="Y15" s="344">
        <v>2179</v>
      </c>
      <c r="Z15" s="302">
        <v>2295</v>
      </c>
      <c r="AA15" s="302">
        <v>2541</v>
      </c>
      <c r="AB15" s="302">
        <v>2573</v>
      </c>
      <c r="AC15" s="302">
        <v>2488</v>
      </c>
      <c r="AD15" s="302">
        <v>874</v>
      </c>
      <c r="AE15" s="302">
        <v>2375</v>
      </c>
      <c r="AF15" s="302">
        <v>2258</v>
      </c>
      <c r="AG15" s="302">
        <v>2004</v>
      </c>
      <c r="AH15" s="303">
        <v>1940</v>
      </c>
      <c r="AI15" s="302">
        <v>1392</v>
      </c>
      <c r="AJ15" s="302">
        <v>1640</v>
      </c>
    </row>
    <row r="16" spans="1:36" ht="41.25" customHeight="1">
      <c r="D16" s="14" t="s">
        <v>2</v>
      </c>
      <c r="E16" s="2" t="s">
        <v>17</v>
      </c>
      <c r="F16" s="1" t="s">
        <v>12</v>
      </c>
      <c r="G16" s="305">
        <f>G15+SUM('R4-03（入力用）'!AF15:AK15)</f>
        <v>12493</v>
      </c>
      <c r="H16" s="304">
        <f>SUM(G15:H15)+SUM('R4-03（入力用）'!AG15:AK15)</f>
        <v>12847</v>
      </c>
      <c r="I16" s="305">
        <f>SUM(G15:I15)+SUM('R4-03（入力用）'!AH15:AK15)</f>
        <v>12738</v>
      </c>
      <c r="J16" s="304">
        <f>SUM(G15:J15)+SUM('R4-03（入力用）'!AI15:AK15)</f>
        <v>12906</v>
      </c>
      <c r="K16" s="304">
        <f>SUM(G15:K15)+SUM('R4-03（入力用）'!AJ15:AK15)</f>
        <v>12586</v>
      </c>
      <c r="L16" s="304">
        <f>SUM(G15:L15)+'R4-03（入力用）'!AK15</f>
        <v>12545</v>
      </c>
      <c r="M16" s="304">
        <f>SUM(G15:M15)</f>
        <v>11908</v>
      </c>
      <c r="N16" s="305">
        <f t="shared" ref="N16:AJ16" si="0">SUM(H15:N15)</f>
        <v>12258</v>
      </c>
      <c r="O16" s="304">
        <f t="shared" si="0"/>
        <v>12275</v>
      </c>
      <c r="P16" s="304">
        <f t="shared" si="0"/>
        <v>12405</v>
      </c>
      <c r="Q16" s="304">
        <f t="shared" si="0"/>
        <v>12790</v>
      </c>
      <c r="R16" s="304">
        <f t="shared" si="0"/>
        <v>12909</v>
      </c>
      <c r="S16" s="304">
        <f t="shared" si="0"/>
        <v>13161</v>
      </c>
      <c r="T16" s="304">
        <f t="shared" si="0"/>
        <v>13623</v>
      </c>
      <c r="U16" s="305">
        <f t="shared" si="0"/>
        <v>13532</v>
      </c>
      <c r="V16" s="304">
        <f t="shared" si="0"/>
        <v>13547</v>
      </c>
      <c r="W16" s="305">
        <f t="shared" si="0"/>
        <v>13403</v>
      </c>
      <c r="X16" s="304">
        <f t="shared" si="0"/>
        <v>13208</v>
      </c>
      <c r="Y16" s="343">
        <f t="shared" si="0"/>
        <v>13364</v>
      </c>
      <c r="Z16" s="304">
        <f t="shared" si="0"/>
        <v>13322</v>
      </c>
      <c r="AA16" s="304">
        <f t="shared" si="0"/>
        <v>13704</v>
      </c>
      <c r="AB16" s="304">
        <f t="shared" si="0"/>
        <v>14300</v>
      </c>
      <c r="AC16" s="304">
        <f t="shared" si="0"/>
        <v>14844</v>
      </c>
      <c r="AD16" s="304">
        <f t="shared" si="0"/>
        <v>14997</v>
      </c>
      <c r="AE16" s="304">
        <f t="shared" si="0"/>
        <v>15325</v>
      </c>
      <c r="AF16" s="304">
        <f t="shared" si="0"/>
        <v>15404</v>
      </c>
      <c r="AG16" s="304">
        <f t="shared" si="0"/>
        <v>15113</v>
      </c>
      <c r="AH16" s="304">
        <f t="shared" si="0"/>
        <v>14512</v>
      </c>
      <c r="AI16" s="305">
        <f t="shared" si="0"/>
        <v>13331</v>
      </c>
      <c r="AJ16" s="305">
        <f t="shared" si="0"/>
        <v>12483</v>
      </c>
    </row>
    <row r="17" spans="2:36" ht="41.25" customHeight="1">
      <c r="D17" s="14" t="s">
        <v>3</v>
      </c>
      <c r="E17" s="39" t="s">
        <v>16</v>
      </c>
      <c r="F17" s="29"/>
      <c r="G17" s="302">
        <v>422</v>
      </c>
      <c r="H17" s="303">
        <v>753</v>
      </c>
      <c r="I17" s="302">
        <v>322</v>
      </c>
      <c r="J17" s="302">
        <v>722</v>
      </c>
      <c r="K17" s="302">
        <v>726</v>
      </c>
      <c r="L17" s="303">
        <v>733</v>
      </c>
      <c r="M17" s="302">
        <v>677</v>
      </c>
      <c r="N17" s="302">
        <v>735</v>
      </c>
      <c r="O17" s="302">
        <v>610</v>
      </c>
      <c r="P17" s="302">
        <v>378</v>
      </c>
      <c r="Q17" s="302">
        <v>729</v>
      </c>
      <c r="R17" s="303">
        <v>709</v>
      </c>
      <c r="S17" s="303">
        <v>672</v>
      </c>
      <c r="T17" s="302">
        <v>628</v>
      </c>
      <c r="U17" s="302">
        <v>713</v>
      </c>
      <c r="V17" s="302">
        <v>662</v>
      </c>
      <c r="W17" s="302">
        <v>340</v>
      </c>
      <c r="X17" s="302">
        <v>772</v>
      </c>
      <c r="Y17" s="344">
        <v>806</v>
      </c>
      <c r="Z17" s="302">
        <v>830</v>
      </c>
      <c r="AA17" s="302">
        <v>786</v>
      </c>
      <c r="AB17" s="302">
        <v>789</v>
      </c>
      <c r="AC17" s="302">
        <v>883</v>
      </c>
      <c r="AD17" s="302">
        <v>374</v>
      </c>
      <c r="AE17" s="302">
        <v>974</v>
      </c>
      <c r="AF17" s="302">
        <v>882</v>
      </c>
      <c r="AG17" s="302">
        <v>712</v>
      </c>
      <c r="AH17" s="302">
        <v>690</v>
      </c>
      <c r="AI17" s="302">
        <v>461</v>
      </c>
      <c r="AJ17" s="302">
        <v>580</v>
      </c>
    </row>
    <row r="18" spans="2:36" ht="41.25" customHeight="1">
      <c r="D18" s="14" t="s">
        <v>3</v>
      </c>
      <c r="E18" s="2" t="s">
        <v>17</v>
      </c>
      <c r="F18" s="1" t="s">
        <v>13</v>
      </c>
      <c r="G18" s="305">
        <f>G17+SUM('R4-03（入力用）'!AF17:AK17)</f>
        <v>4189</v>
      </c>
      <c r="H18" s="304">
        <f>SUM(G17:H17)+SUM('R4-03（入力用）'!AG17:AK17)</f>
        <v>4474</v>
      </c>
      <c r="I18" s="305">
        <f>SUM(G17:I17)+SUM('R4-03（入力用）'!AH17:AK17)</f>
        <v>4466</v>
      </c>
      <c r="J18" s="305">
        <f>SUM(G17:J17)+SUM('R4-03（入力用）'!AI17:AK17)</f>
        <v>4429</v>
      </c>
      <c r="K18" s="304">
        <f>SUM(G17:K17)+SUM('R4-03（入力用）'!AJ17:AK17)</f>
        <v>4379</v>
      </c>
      <c r="L18" s="304">
        <f>SUM(G17:L17)+'R4-03（入力用）'!AK17</f>
        <v>4423</v>
      </c>
      <c r="M18" s="304">
        <f>SUM(G17:M17)</f>
        <v>4355</v>
      </c>
      <c r="N18" s="305">
        <f t="shared" ref="N18:AJ18" si="1">SUM(H17:N17)</f>
        <v>4668</v>
      </c>
      <c r="O18" s="304">
        <f t="shared" si="1"/>
        <v>4525</v>
      </c>
      <c r="P18" s="304">
        <f t="shared" si="1"/>
        <v>4581</v>
      </c>
      <c r="Q18" s="304">
        <f t="shared" si="1"/>
        <v>4588</v>
      </c>
      <c r="R18" s="304">
        <f t="shared" si="1"/>
        <v>4571</v>
      </c>
      <c r="S18" s="304">
        <f t="shared" si="1"/>
        <v>4510</v>
      </c>
      <c r="T18" s="304">
        <f t="shared" si="1"/>
        <v>4461</v>
      </c>
      <c r="U18" s="305">
        <f t="shared" si="1"/>
        <v>4439</v>
      </c>
      <c r="V18" s="304">
        <f t="shared" si="1"/>
        <v>4491</v>
      </c>
      <c r="W18" s="305">
        <f t="shared" si="1"/>
        <v>4453</v>
      </c>
      <c r="X18" s="305">
        <f t="shared" si="1"/>
        <v>4496</v>
      </c>
      <c r="Y18" s="343">
        <f t="shared" si="1"/>
        <v>4593</v>
      </c>
      <c r="Z18" s="304">
        <f t="shared" si="1"/>
        <v>4751</v>
      </c>
      <c r="AA18" s="304">
        <f t="shared" si="1"/>
        <v>4909</v>
      </c>
      <c r="AB18" s="304">
        <f t="shared" si="1"/>
        <v>4985</v>
      </c>
      <c r="AC18" s="304">
        <f t="shared" si="1"/>
        <v>5206</v>
      </c>
      <c r="AD18" s="304">
        <f t="shared" si="1"/>
        <v>5240</v>
      </c>
      <c r="AE18" s="304">
        <f t="shared" si="1"/>
        <v>5442</v>
      </c>
      <c r="AF18" s="304">
        <f t="shared" si="1"/>
        <v>5518</v>
      </c>
      <c r="AG18" s="304">
        <f t="shared" si="1"/>
        <v>5400</v>
      </c>
      <c r="AH18" s="304">
        <f t="shared" si="1"/>
        <v>5304</v>
      </c>
      <c r="AI18" s="304">
        <f t="shared" si="1"/>
        <v>4976</v>
      </c>
      <c r="AJ18" s="304">
        <f t="shared" si="1"/>
        <v>4673</v>
      </c>
    </row>
    <row r="19" spans="2:36" ht="41.25" customHeight="1">
      <c r="D19" s="15" t="s">
        <v>4</v>
      </c>
      <c r="E19" s="39" t="s">
        <v>16</v>
      </c>
      <c r="F19" s="29"/>
      <c r="G19" s="302">
        <v>745</v>
      </c>
      <c r="H19" s="303">
        <v>740</v>
      </c>
      <c r="I19" s="302">
        <v>753</v>
      </c>
      <c r="J19" s="302">
        <v>322</v>
      </c>
      <c r="K19" s="302">
        <v>722</v>
      </c>
      <c r="L19" s="302">
        <v>726</v>
      </c>
      <c r="M19" s="302">
        <v>733</v>
      </c>
      <c r="N19" s="302">
        <v>677</v>
      </c>
      <c r="O19" s="302">
        <v>735</v>
      </c>
      <c r="P19" s="302">
        <v>610</v>
      </c>
      <c r="Q19" s="302">
        <v>378</v>
      </c>
      <c r="R19" s="302">
        <v>729</v>
      </c>
      <c r="S19" s="302">
        <v>706</v>
      </c>
      <c r="T19" s="302">
        <v>672</v>
      </c>
      <c r="U19" s="302">
        <v>628</v>
      </c>
      <c r="V19" s="302">
        <v>713</v>
      </c>
      <c r="W19" s="302">
        <v>662</v>
      </c>
      <c r="X19" s="302">
        <v>340</v>
      </c>
      <c r="Y19" s="344">
        <v>772</v>
      </c>
      <c r="Z19" s="302">
        <v>806</v>
      </c>
      <c r="AA19" s="302">
        <v>830</v>
      </c>
      <c r="AB19" s="302">
        <v>786</v>
      </c>
      <c r="AC19" s="302">
        <v>789</v>
      </c>
      <c r="AD19" s="302">
        <v>883</v>
      </c>
      <c r="AE19" s="302">
        <v>374</v>
      </c>
      <c r="AF19" s="302">
        <v>974</v>
      </c>
      <c r="AG19" s="302">
        <v>882</v>
      </c>
      <c r="AH19" s="302">
        <v>712</v>
      </c>
      <c r="AI19" s="302">
        <v>690</v>
      </c>
      <c r="AJ19" s="302">
        <v>461</v>
      </c>
    </row>
    <row r="20" spans="2:36" ht="41.25" customHeight="1">
      <c r="D20" s="15" t="s">
        <v>4</v>
      </c>
      <c r="E20" s="2" t="s">
        <v>17</v>
      </c>
      <c r="F20" s="1" t="s">
        <v>14</v>
      </c>
      <c r="G20" s="307">
        <f>G19+SUM('R4-03（入力用）'!AF19:AK19)</f>
        <v>4364</v>
      </c>
      <c r="H20" s="306">
        <f>SUM(G19:H19)+SUM('R4-03（入力用）'!AG19:AK19)</f>
        <v>4507</v>
      </c>
      <c r="I20" s="307">
        <f>SUM(G19:I19)+SUM('R4-03（入力用）'!AH19:AK19)</f>
        <v>4792</v>
      </c>
      <c r="J20" s="306">
        <f>SUM(G19:J19)+SUM('R4-03（入力用）'!AI19:AK19)</f>
        <v>4784</v>
      </c>
      <c r="K20" s="307">
        <f>SUM(G19:K19)+SUM('R4-03（入力用）'!AJ19:AK19)</f>
        <v>4747</v>
      </c>
      <c r="L20" s="306">
        <f>SUM(G19:L19)+'R4-03（入力用）'!AK19</f>
        <v>4697</v>
      </c>
      <c r="M20" s="306">
        <f>SUM(G19:M19)</f>
        <v>4741</v>
      </c>
      <c r="N20" s="307">
        <f t="shared" ref="N20:AJ20" si="2">SUM(H19:N19)</f>
        <v>4673</v>
      </c>
      <c r="O20" s="306">
        <f>SUM(I19:O19)</f>
        <v>4668</v>
      </c>
      <c r="P20" s="306">
        <f t="shared" si="2"/>
        <v>4525</v>
      </c>
      <c r="Q20" s="306">
        <f t="shared" si="2"/>
        <v>4581</v>
      </c>
      <c r="R20" s="306">
        <f t="shared" si="2"/>
        <v>4588</v>
      </c>
      <c r="S20" s="306">
        <f t="shared" si="2"/>
        <v>4568</v>
      </c>
      <c r="T20" s="307">
        <f t="shared" si="2"/>
        <v>4507</v>
      </c>
      <c r="U20" s="307">
        <f t="shared" si="2"/>
        <v>4458</v>
      </c>
      <c r="V20" s="306">
        <f t="shared" si="2"/>
        <v>4436</v>
      </c>
      <c r="W20" s="307">
        <f t="shared" si="2"/>
        <v>4488</v>
      </c>
      <c r="X20" s="307">
        <f t="shared" si="2"/>
        <v>4450</v>
      </c>
      <c r="Y20" s="345">
        <f>SUM(S19:Y19)</f>
        <v>4493</v>
      </c>
      <c r="Z20" s="307">
        <f t="shared" si="2"/>
        <v>4593</v>
      </c>
      <c r="AA20" s="306">
        <f t="shared" si="2"/>
        <v>4751</v>
      </c>
      <c r="AB20" s="306">
        <f t="shared" si="2"/>
        <v>4909</v>
      </c>
      <c r="AC20" s="306">
        <f t="shared" si="2"/>
        <v>4985</v>
      </c>
      <c r="AD20" s="306">
        <f t="shared" si="2"/>
        <v>5206</v>
      </c>
      <c r="AE20" s="306">
        <f t="shared" si="2"/>
        <v>5240</v>
      </c>
      <c r="AF20" s="306">
        <f t="shared" si="2"/>
        <v>5442</v>
      </c>
      <c r="AG20" s="306">
        <f t="shared" si="2"/>
        <v>5518</v>
      </c>
      <c r="AH20" s="306">
        <f t="shared" si="2"/>
        <v>5400</v>
      </c>
      <c r="AI20" s="306">
        <f t="shared" si="2"/>
        <v>5304</v>
      </c>
      <c r="AJ20" s="306">
        <f t="shared" si="2"/>
        <v>4976</v>
      </c>
    </row>
    <row r="21" spans="2:36" ht="41.25" customHeight="1">
      <c r="D21" s="14" t="s">
        <v>5</v>
      </c>
      <c r="E21" s="2" t="s">
        <v>17</v>
      </c>
      <c r="F21" s="1" t="s">
        <v>50</v>
      </c>
      <c r="G21" s="307">
        <f>G20</f>
        <v>4364</v>
      </c>
      <c r="H21" s="307">
        <f t="shared" ref="H21:AJ21" si="3">H20</f>
        <v>4507</v>
      </c>
      <c r="I21" s="307">
        <f t="shared" si="3"/>
        <v>4792</v>
      </c>
      <c r="J21" s="306">
        <f t="shared" si="3"/>
        <v>4784</v>
      </c>
      <c r="K21" s="307">
        <f t="shared" si="3"/>
        <v>4747</v>
      </c>
      <c r="L21" s="307">
        <f t="shared" si="3"/>
        <v>4697</v>
      </c>
      <c r="M21" s="306">
        <f t="shared" si="3"/>
        <v>4741</v>
      </c>
      <c r="N21" s="307">
        <f t="shared" si="3"/>
        <v>4673</v>
      </c>
      <c r="O21" s="306">
        <f>O20</f>
        <v>4668</v>
      </c>
      <c r="P21" s="306">
        <f t="shared" si="3"/>
        <v>4525</v>
      </c>
      <c r="Q21" s="306">
        <f t="shared" si="3"/>
        <v>4581</v>
      </c>
      <c r="R21" s="306">
        <f t="shared" si="3"/>
        <v>4588</v>
      </c>
      <c r="S21" s="306">
        <f t="shared" si="3"/>
        <v>4568</v>
      </c>
      <c r="T21" s="307">
        <f t="shared" si="3"/>
        <v>4507</v>
      </c>
      <c r="U21" s="307">
        <f t="shared" si="3"/>
        <v>4458</v>
      </c>
      <c r="V21" s="306">
        <f t="shared" si="3"/>
        <v>4436</v>
      </c>
      <c r="W21" s="307">
        <f t="shared" si="3"/>
        <v>4488</v>
      </c>
      <c r="X21" s="307">
        <f t="shared" si="3"/>
        <v>4450</v>
      </c>
      <c r="Y21" s="345">
        <f>Y20</f>
        <v>4493</v>
      </c>
      <c r="Z21" s="307">
        <f t="shared" si="3"/>
        <v>4593</v>
      </c>
      <c r="AA21" s="307">
        <f t="shared" si="3"/>
        <v>4751</v>
      </c>
      <c r="AB21" s="306">
        <f t="shared" si="3"/>
        <v>4909</v>
      </c>
      <c r="AC21" s="306">
        <f t="shared" si="3"/>
        <v>4985</v>
      </c>
      <c r="AD21" s="306">
        <f t="shared" si="3"/>
        <v>5206</v>
      </c>
      <c r="AE21" s="307">
        <f t="shared" si="3"/>
        <v>5240</v>
      </c>
      <c r="AF21" s="306">
        <f t="shared" si="3"/>
        <v>5442</v>
      </c>
      <c r="AG21" s="306">
        <f t="shared" si="3"/>
        <v>5518</v>
      </c>
      <c r="AH21" s="306">
        <f t="shared" si="3"/>
        <v>5400</v>
      </c>
      <c r="AI21" s="306">
        <f t="shared" si="3"/>
        <v>5304</v>
      </c>
      <c r="AJ21" s="306">
        <f t="shared" si="3"/>
        <v>4976</v>
      </c>
    </row>
    <row r="22" spans="2:36" ht="41.25" customHeight="1">
      <c r="D22" s="14" t="s">
        <v>6</v>
      </c>
      <c r="E22" s="2"/>
      <c r="F22" s="1" t="s">
        <v>49</v>
      </c>
      <c r="G22" s="307">
        <f>'R4-03（入力用）'!AE20</f>
        <v>2634</v>
      </c>
      <c r="H22" s="307">
        <f>'R4-03（入力用）'!AF20</f>
        <v>2878</v>
      </c>
      <c r="I22" s="307">
        <f>'R4-03（入力用）'!AG20</f>
        <v>3025</v>
      </c>
      <c r="J22" s="306">
        <f>'R4-03（入力用）'!AH20</f>
        <v>3137</v>
      </c>
      <c r="K22" s="307">
        <f>'R4-03（入力用）'!AI20</f>
        <v>3677</v>
      </c>
      <c r="L22" s="307">
        <f>'R4-03（入力用）'!AJ20</f>
        <v>3960</v>
      </c>
      <c r="M22" s="306">
        <f>'R4-03（入力用）'!AK20</f>
        <v>4110</v>
      </c>
      <c r="N22" s="307">
        <f>G21</f>
        <v>4364</v>
      </c>
      <c r="O22" s="307">
        <f t="shared" ref="O22:AJ22" si="4">H21</f>
        <v>4507</v>
      </c>
      <c r="P22" s="306">
        <f t="shared" si="4"/>
        <v>4792</v>
      </c>
      <c r="Q22" s="306">
        <f t="shared" si="4"/>
        <v>4784</v>
      </c>
      <c r="R22" s="306">
        <f t="shared" si="4"/>
        <v>4747</v>
      </c>
      <c r="S22" s="306">
        <f t="shared" si="4"/>
        <v>4697</v>
      </c>
      <c r="T22" s="307">
        <f t="shared" si="4"/>
        <v>4741</v>
      </c>
      <c r="U22" s="307">
        <f t="shared" si="4"/>
        <v>4673</v>
      </c>
      <c r="V22" s="307">
        <f t="shared" si="4"/>
        <v>4668</v>
      </c>
      <c r="W22" s="306">
        <f t="shared" si="4"/>
        <v>4525</v>
      </c>
      <c r="X22" s="307">
        <f t="shared" si="4"/>
        <v>4581</v>
      </c>
      <c r="Y22" s="345">
        <f>R21</f>
        <v>4588</v>
      </c>
      <c r="Z22" s="307">
        <f t="shared" si="4"/>
        <v>4568</v>
      </c>
      <c r="AA22" s="307">
        <f t="shared" si="4"/>
        <v>4507</v>
      </c>
      <c r="AB22" s="306">
        <f t="shared" si="4"/>
        <v>4458</v>
      </c>
      <c r="AC22" s="307">
        <f t="shared" si="4"/>
        <v>4436</v>
      </c>
      <c r="AD22" s="306">
        <f t="shared" si="4"/>
        <v>4488</v>
      </c>
      <c r="AE22" s="307">
        <f t="shared" si="4"/>
        <v>4450</v>
      </c>
      <c r="AF22" s="306">
        <f t="shared" si="4"/>
        <v>4493</v>
      </c>
      <c r="AG22" s="306">
        <f t="shared" si="4"/>
        <v>4593</v>
      </c>
      <c r="AH22" s="306">
        <f t="shared" si="4"/>
        <v>4751</v>
      </c>
      <c r="AI22" s="306">
        <f t="shared" si="4"/>
        <v>4909</v>
      </c>
      <c r="AJ22" s="306">
        <f t="shared" si="4"/>
        <v>4985</v>
      </c>
    </row>
    <row r="23" spans="2:36" ht="41.25" customHeight="1">
      <c r="D23" s="14" t="s">
        <v>7</v>
      </c>
      <c r="E23" s="39" t="s">
        <v>16</v>
      </c>
      <c r="F23" s="29"/>
      <c r="G23" s="302">
        <v>353</v>
      </c>
      <c r="H23" s="302">
        <v>412</v>
      </c>
      <c r="I23" s="303">
        <v>389</v>
      </c>
      <c r="J23" s="303">
        <v>165</v>
      </c>
      <c r="K23" s="302">
        <v>453</v>
      </c>
      <c r="L23" s="302">
        <v>402</v>
      </c>
      <c r="M23" s="302">
        <v>424</v>
      </c>
      <c r="N23" s="302">
        <v>367</v>
      </c>
      <c r="O23" s="303">
        <v>413</v>
      </c>
      <c r="P23" s="302">
        <v>321</v>
      </c>
      <c r="Q23" s="303">
        <v>227</v>
      </c>
      <c r="R23" s="303">
        <v>470</v>
      </c>
      <c r="S23" s="303">
        <v>416</v>
      </c>
      <c r="T23" s="302">
        <v>401</v>
      </c>
      <c r="U23" s="303">
        <v>377</v>
      </c>
      <c r="V23" s="302">
        <v>455</v>
      </c>
      <c r="W23" s="302">
        <v>366</v>
      </c>
      <c r="X23" s="302">
        <v>188</v>
      </c>
      <c r="Y23" s="344">
        <v>494</v>
      </c>
      <c r="Z23" s="303">
        <v>453</v>
      </c>
      <c r="AA23" s="302">
        <v>510</v>
      </c>
      <c r="AB23" s="303">
        <v>448</v>
      </c>
      <c r="AC23" s="303">
        <v>490</v>
      </c>
      <c r="AD23" s="303">
        <v>439</v>
      </c>
      <c r="AE23" s="303">
        <v>192</v>
      </c>
      <c r="AF23" s="303">
        <v>650</v>
      </c>
      <c r="AG23" s="303">
        <v>550</v>
      </c>
      <c r="AH23" s="302">
        <v>411</v>
      </c>
      <c r="AI23" s="302">
        <v>407</v>
      </c>
      <c r="AJ23" s="302">
        <v>201</v>
      </c>
    </row>
    <row r="24" spans="2:36" ht="41.25" customHeight="1">
      <c r="D24" s="14" t="s">
        <v>7</v>
      </c>
      <c r="E24" s="2" t="s">
        <v>17</v>
      </c>
      <c r="F24" s="1" t="s">
        <v>51</v>
      </c>
      <c r="G24" s="304">
        <f>G23+SUM('R4-03（入力用）'!AF23:AK23)</f>
        <v>2194</v>
      </c>
      <c r="H24" s="304">
        <f>SUM(G23:H23)+SUM('R4-03（入力用）'!AG23:AK23)</f>
        <v>2286</v>
      </c>
      <c r="I24" s="304">
        <f>SUM(G23:I23)+SUM('R4-03（入力用）'!AH23:AK23)</f>
        <v>2422</v>
      </c>
      <c r="J24" s="304">
        <f>SUM(G23:J23)+SUM('R4-03（入力用）'!AI23:AK23)</f>
        <v>2421</v>
      </c>
      <c r="K24" s="304">
        <f>SUM(G23:K23)+SUM('R4-03（入力用）'!AJ23:AK23)</f>
        <v>2468</v>
      </c>
      <c r="L24" s="304">
        <f>SUM(G23:L23)+'R4-03（入力用）'!AK23</f>
        <v>2519</v>
      </c>
      <c r="M24" s="304">
        <f>SUM(G23:M23)</f>
        <v>2598</v>
      </c>
      <c r="N24" s="304">
        <f t="shared" ref="N24:AJ24" si="5">SUM(H23:N23)</f>
        <v>2612</v>
      </c>
      <c r="O24" s="304">
        <f t="shared" si="5"/>
        <v>2613</v>
      </c>
      <c r="P24" s="304">
        <f t="shared" si="5"/>
        <v>2545</v>
      </c>
      <c r="Q24" s="304">
        <f t="shared" si="5"/>
        <v>2607</v>
      </c>
      <c r="R24" s="304">
        <f t="shared" si="5"/>
        <v>2624</v>
      </c>
      <c r="S24" s="304">
        <f t="shared" si="5"/>
        <v>2638</v>
      </c>
      <c r="T24" s="304">
        <f t="shared" si="5"/>
        <v>2615</v>
      </c>
      <c r="U24" s="304">
        <f t="shared" si="5"/>
        <v>2625</v>
      </c>
      <c r="V24" s="304">
        <f t="shared" si="5"/>
        <v>2667</v>
      </c>
      <c r="W24" s="304">
        <f t="shared" si="5"/>
        <v>2712</v>
      </c>
      <c r="X24" s="304">
        <f t="shared" si="5"/>
        <v>2673</v>
      </c>
      <c r="Y24" s="343">
        <f t="shared" si="5"/>
        <v>2697</v>
      </c>
      <c r="Z24" s="304">
        <f t="shared" si="5"/>
        <v>2734</v>
      </c>
      <c r="AA24" s="304">
        <f t="shared" si="5"/>
        <v>2843</v>
      </c>
      <c r="AB24" s="304">
        <f t="shared" si="5"/>
        <v>2914</v>
      </c>
      <c r="AC24" s="304">
        <f t="shared" si="5"/>
        <v>2949</v>
      </c>
      <c r="AD24" s="304">
        <f t="shared" si="5"/>
        <v>3022</v>
      </c>
      <c r="AE24" s="304">
        <f t="shared" si="5"/>
        <v>3026</v>
      </c>
      <c r="AF24" s="304">
        <f t="shared" si="5"/>
        <v>3182</v>
      </c>
      <c r="AG24" s="304">
        <f t="shared" si="5"/>
        <v>3279</v>
      </c>
      <c r="AH24" s="304">
        <f t="shared" si="5"/>
        <v>3180</v>
      </c>
      <c r="AI24" s="304">
        <f t="shared" si="5"/>
        <v>3139</v>
      </c>
      <c r="AJ24" s="304">
        <f t="shared" si="5"/>
        <v>2850</v>
      </c>
    </row>
    <row r="25" spans="2:36" ht="30" customHeight="1">
      <c r="L25" s="60"/>
    </row>
    <row r="26" spans="2:36" ht="30" customHeight="1">
      <c r="D26" s="3"/>
      <c r="E26" s="4"/>
      <c r="F26" s="5"/>
      <c r="G26" s="26">
        <f>G6</f>
        <v>44652</v>
      </c>
      <c r="H26" s="26">
        <f t="shared" ref="H26:AJ27" si="6">H6</f>
        <v>44653</v>
      </c>
      <c r="I26" s="26">
        <f t="shared" si="6"/>
        <v>44654</v>
      </c>
      <c r="J26" s="26">
        <f t="shared" si="6"/>
        <v>44655</v>
      </c>
      <c r="K26" s="26">
        <f t="shared" si="6"/>
        <v>44656</v>
      </c>
      <c r="L26" s="26">
        <f t="shared" si="6"/>
        <v>44657</v>
      </c>
      <c r="M26" s="26">
        <f t="shared" si="6"/>
        <v>44658</v>
      </c>
      <c r="N26" s="26">
        <f t="shared" si="6"/>
        <v>44659</v>
      </c>
      <c r="O26" s="26">
        <f t="shared" si="6"/>
        <v>44660</v>
      </c>
      <c r="P26" s="26">
        <f t="shared" si="6"/>
        <v>44661</v>
      </c>
      <c r="Q26" s="26">
        <f t="shared" si="6"/>
        <v>44662</v>
      </c>
      <c r="R26" s="26">
        <f t="shared" si="6"/>
        <v>44663</v>
      </c>
      <c r="S26" s="26">
        <f t="shared" si="6"/>
        <v>44664</v>
      </c>
      <c r="T26" s="26">
        <f t="shared" si="6"/>
        <v>44665</v>
      </c>
      <c r="U26" s="26">
        <f t="shared" si="6"/>
        <v>44666</v>
      </c>
      <c r="V26" s="26">
        <f t="shared" si="6"/>
        <v>44667</v>
      </c>
      <c r="W26" s="26">
        <f t="shared" si="6"/>
        <v>44668</v>
      </c>
      <c r="X26" s="26">
        <f t="shared" si="6"/>
        <v>44669</v>
      </c>
      <c r="Y26" s="26">
        <f t="shared" si="6"/>
        <v>44670</v>
      </c>
      <c r="Z26" s="26">
        <f t="shared" si="6"/>
        <v>44671</v>
      </c>
      <c r="AA26" s="26">
        <f t="shared" si="6"/>
        <v>44672</v>
      </c>
      <c r="AB26" s="26">
        <f t="shared" si="6"/>
        <v>44673</v>
      </c>
      <c r="AC26" s="26">
        <f t="shared" si="6"/>
        <v>44674</v>
      </c>
      <c r="AD26" s="26">
        <f t="shared" si="6"/>
        <v>44675</v>
      </c>
      <c r="AE26" s="26">
        <f t="shared" si="6"/>
        <v>44676</v>
      </c>
      <c r="AF26" s="26">
        <f t="shared" si="6"/>
        <v>44677</v>
      </c>
      <c r="AG26" s="26">
        <f t="shared" si="6"/>
        <v>44678</v>
      </c>
      <c r="AH26" s="26">
        <f t="shared" si="6"/>
        <v>44679</v>
      </c>
      <c r="AI26" s="26">
        <f t="shared" si="6"/>
        <v>44680</v>
      </c>
      <c r="AJ26" s="26">
        <f t="shared" si="6"/>
        <v>44681</v>
      </c>
    </row>
    <row r="27" spans="2:36" ht="30" customHeight="1">
      <c r="D27" s="6"/>
      <c r="E27" s="7"/>
      <c r="F27" s="8"/>
      <c r="G27" s="27" t="str">
        <f>G7</f>
        <v>金</v>
      </c>
      <c r="H27" s="27" t="str">
        <f t="shared" si="6"/>
        <v>土</v>
      </c>
      <c r="I27" s="27" t="str">
        <f t="shared" si="6"/>
        <v>日</v>
      </c>
      <c r="J27" s="27" t="str">
        <f t="shared" si="6"/>
        <v>月</v>
      </c>
      <c r="K27" s="27" t="str">
        <f t="shared" si="6"/>
        <v>火</v>
      </c>
      <c r="L27" s="27" t="str">
        <f t="shared" si="6"/>
        <v>水</v>
      </c>
      <c r="M27" s="27" t="str">
        <f t="shared" si="6"/>
        <v>木</v>
      </c>
      <c r="N27" s="27" t="str">
        <f t="shared" si="6"/>
        <v>金</v>
      </c>
      <c r="O27" s="27" t="str">
        <f t="shared" si="6"/>
        <v>土</v>
      </c>
      <c r="P27" s="27" t="str">
        <f t="shared" si="6"/>
        <v>日</v>
      </c>
      <c r="Q27" s="27" t="str">
        <f t="shared" si="6"/>
        <v>月</v>
      </c>
      <c r="R27" s="27" t="str">
        <f t="shared" si="6"/>
        <v>火</v>
      </c>
      <c r="S27" s="27" t="str">
        <f t="shared" si="6"/>
        <v>水</v>
      </c>
      <c r="T27" s="27" t="str">
        <f t="shared" si="6"/>
        <v>木</v>
      </c>
      <c r="U27" s="27" t="str">
        <f t="shared" si="6"/>
        <v>金</v>
      </c>
      <c r="V27" s="27" t="str">
        <f t="shared" si="6"/>
        <v>土</v>
      </c>
      <c r="W27" s="27" t="str">
        <f t="shared" si="6"/>
        <v>日</v>
      </c>
      <c r="X27" s="27" t="str">
        <f t="shared" si="6"/>
        <v>月</v>
      </c>
      <c r="Y27" s="27" t="str">
        <f t="shared" si="6"/>
        <v>火</v>
      </c>
      <c r="Z27" s="27" t="str">
        <f t="shared" si="6"/>
        <v>水</v>
      </c>
      <c r="AA27" s="27" t="str">
        <f t="shared" si="6"/>
        <v>木</v>
      </c>
      <c r="AB27" s="27" t="str">
        <f t="shared" si="6"/>
        <v>金</v>
      </c>
      <c r="AC27" s="27" t="str">
        <f t="shared" si="6"/>
        <v>土</v>
      </c>
      <c r="AD27" s="27" t="str">
        <f t="shared" si="6"/>
        <v>日</v>
      </c>
      <c r="AE27" s="27" t="str">
        <f t="shared" si="6"/>
        <v>月</v>
      </c>
      <c r="AF27" s="27" t="str">
        <f t="shared" si="6"/>
        <v>火</v>
      </c>
      <c r="AG27" s="27" t="str">
        <f t="shared" si="6"/>
        <v>水</v>
      </c>
      <c r="AH27" s="27" t="str">
        <f t="shared" si="6"/>
        <v>木</v>
      </c>
      <c r="AI27" s="27" t="str">
        <f t="shared" si="6"/>
        <v>金</v>
      </c>
      <c r="AJ27" s="27" t="str">
        <f t="shared" si="6"/>
        <v>土</v>
      </c>
    </row>
    <row r="28" spans="2:36" ht="59.25" customHeight="1">
      <c r="B28" t="s">
        <v>61</v>
      </c>
      <c r="C28" s="406" t="s">
        <v>79</v>
      </c>
      <c r="D28" s="16" t="s">
        <v>52</v>
      </c>
      <c r="E28" s="2"/>
      <c r="F28" s="1"/>
      <c r="G28" s="346">
        <f>IFERROR(G12/G8,0)</f>
        <v>0.28419182948490229</v>
      </c>
      <c r="H28" s="346">
        <f t="shared" ref="H28:AJ28" si="7">IFERROR(H12/H8,0)</f>
        <v>0.30195381882770872</v>
      </c>
      <c r="I28" s="346">
        <f t="shared" si="7"/>
        <v>0.28952042628774421</v>
      </c>
      <c r="J28" s="346">
        <f t="shared" si="7"/>
        <v>0.26820603907637658</v>
      </c>
      <c r="K28" s="346">
        <f t="shared" si="7"/>
        <v>0.26820603907637658</v>
      </c>
      <c r="L28" s="346">
        <f t="shared" si="7"/>
        <v>0.30017761989342806</v>
      </c>
      <c r="M28" s="346">
        <f t="shared" si="7"/>
        <v>0.31438721136767317</v>
      </c>
      <c r="N28" s="346">
        <f t="shared" si="7"/>
        <v>0.33037300177619894</v>
      </c>
      <c r="O28" s="346">
        <f t="shared" si="7"/>
        <v>0.34103019538188278</v>
      </c>
      <c r="P28" s="346">
        <f t="shared" si="7"/>
        <v>0.36412078152753108</v>
      </c>
      <c r="Q28" s="346">
        <f t="shared" si="7"/>
        <v>0.34103019538188278</v>
      </c>
      <c r="R28" s="346">
        <f t="shared" si="7"/>
        <v>0.34635879218472471</v>
      </c>
      <c r="S28" s="346">
        <f t="shared" si="7"/>
        <v>0.37300177619893427</v>
      </c>
      <c r="T28" s="346">
        <f t="shared" si="7"/>
        <v>0.37655417406749558</v>
      </c>
      <c r="U28" s="346">
        <f t="shared" si="7"/>
        <v>0.38188277087033745</v>
      </c>
      <c r="V28" s="346">
        <f t="shared" si="7"/>
        <v>0.4049733570159858</v>
      </c>
      <c r="W28" s="346">
        <f t="shared" si="7"/>
        <v>0.42273534635879217</v>
      </c>
      <c r="X28" s="346">
        <f t="shared" si="7"/>
        <v>0.37122557726465366</v>
      </c>
      <c r="Y28" s="346">
        <f t="shared" si="7"/>
        <v>0.37655417406749558</v>
      </c>
      <c r="Z28" s="346">
        <f t="shared" si="7"/>
        <v>0.36589698046181174</v>
      </c>
      <c r="AA28" s="346">
        <f t="shared" si="7"/>
        <v>0.34991119005328597</v>
      </c>
      <c r="AB28" s="346">
        <f t="shared" si="7"/>
        <v>0.36234458259325042</v>
      </c>
      <c r="AC28" s="346">
        <f t="shared" si="7"/>
        <v>0.38543516873889877</v>
      </c>
      <c r="AD28" s="346">
        <f t="shared" si="7"/>
        <v>0.40674955595026641</v>
      </c>
      <c r="AE28" s="346">
        <f t="shared" si="7"/>
        <v>0.37765957446808512</v>
      </c>
      <c r="AF28" s="346">
        <f t="shared" si="7"/>
        <v>0.38297872340425532</v>
      </c>
      <c r="AG28" s="346">
        <f t="shared" si="7"/>
        <v>0.38829787234042551</v>
      </c>
      <c r="AH28" s="346">
        <f t="shared" si="7"/>
        <v>0.36524822695035464</v>
      </c>
      <c r="AI28" s="346">
        <f t="shared" si="7"/>
        <v>0.39184397163120566</v>
      </c>
      <c r="AJ28" s="346">
        <f t="shared" si="7"/>
        <v>0.36524822695035464</v>
      </c>
    </row>
    <row r="29" spans="2:36" ht="59.25" customHeight="1">
      <c r="B29" t="s">
        <v>62</v>
      </c>
      <c r="C29" s="406"/>
      <c r="D29" s="17" t="s">
        <v>53</v>
      </c>
      <c r="E29" s="2"/>
      <c r="F29" s="1"/>
      <c r="G29" s="346">
        <f>IFERROR(G12/G9,0)</f>
        <v>0.28419182948490229</v>
      </c>
      <c r="H29" s="346">
        <f t="shared" ref="H29:AJ30" si="8">IFERROR(H12/H9,0)</f>
        <v>0.30195381882770872</v>
      </c>
      <c r="I29" s="346">
        <f t="shared" si="8"/>
        <v>0.28952042628774421</v>
      </c>
      <c r="J29" s="346">
        <f t="shared" si="8"/>
        <v>0.26820603907637658</v>
      </c>
      <c r="K29" s="346">
        <f t="shared" si="8"/>
        <v>0.26820603907637658</v>
      </c>
      <c r="L29" s="346">
        <f t="shared" si="8"/>
        <v>0.30017761989342806</v>
      </c>
      <c r="M29" s="346">
        <f t="shared" si="8"/>
        <v>0.31438721136767317</v>
      </c>
      <c r="N29" s="346">
        <f t="shared" si="8"/>
        <v>0.33037300177619894</v>
      </c>
      <c r="O29" s="346">
        <f t="shared" si="8"/>
        <v>0.34103019538188278</v>
      </c>
      <c r="P29" s="346">
        <f t="shared" si="8"/>
        <v>0.36412078152753108</v>
      </c>
      <c r="Q29" s="346">
        <f t="shared" si="8"/>
        <v>0.34103019538188278</v>
      </c>
      <c r="R29" s="346">
        <f t="shared" si="8"/>
        <v>0.34635879218472471</v>
      </c>
      <c r="S29" s="346">
        <f t="shared" si="8"/>
        <v>0.37300177619893427</v>
      </c>
      <c r="T29" s="346">
        <f t="shared" si="8"/>
        <v>0.37655417406749558</v>
      </c>
      <c r="U29" s="346">
        <f t="shared" si="8"/>
        <v>0.38188277087033745</v>
      </c>
      <c r="V29" s="346">
        <f t="shared" si="8"/>
        <v>0.4049733570159858</v>
      </c>
      <c r="W29" s="346">
        <f t="shared" si="8"/>
        <v>0.42273534635879217</v>
      </c>
      <c r="X29" s="346">
        <f t="shared" si="8"/>
        <v>0.37122557726465366</v>
      </c>
      <c r="Y29" s="346">
        <f t="shared" si="8"/>
        <v>0.37655417406749558</v>
      </c>
      <c r="Z29" s="346">
        <f t="shared" si="8"/>
        <v>0.36589698046181174</v>
      </c>
      <c r="AA29" s="346">
        <f t="shared" si="8"/>
        <v>0.34991119005328597</v>
      </c>
      <c r="AB29" s="346">
        <f t="shared" si="8"/>
        <v>0.36234458259325042</v>
      </c>
      <c r="AC29" s="346">
        <f t="shared" si="8"/>
        <v>0.38543516873889877</v>
      </c>
      <c r="AD29" s="346">
        <f t="shared" si="8"/>
        <v>0.40674955595026641</v>
      </c>
      <c r="AE29" s="346">
        <f t="shared" si="8"/>
        <v>0.37765957446808512</v>
      </c>
      <c r="AF29" s="346">
        <f t="shared" si="8"/>
        <v>0.38297872340425532</v>
      </c>
      <c r="AG29" s="346">
        <f t="shared" si="8"/>
        <v>0.38829787234042551</v>
      </c>
      <c r="AH29" s="346">
        <f t="shared" si="8"/>
        <v>0.36524822695035464</v>
      </c>
      <c r="AI29" s="346">
        <f t="shared" si="8"/>
        <v>0.39184397163120566</v>
      </c>
      <c r="AJ29" s="346">
        <f t="shared" si="8"/>
        <v>0.36524822695035464</v>
      </c>
    </row>
    <row r="30" spans="2:36" ht="59.25" customHeight="1">
      <c r="B30" t="s">
        <v>63</v>
      </c>
      <c r="C30" s="406"/>
      <c r="D30" s="17" t="s">
        <v>54</v>
      </c>
      <c r="E30" s="2"/>
      <c r="F30" s="1"/>
      <c r="G30" s="346">
        <f>IFERROR(G13/G10,0)</f>
        <v>0</v>
      </c>
      <c r="H30" s="346">
        <f t="shared" si="8"/>
        <v>0</v>
      </c>
      <c r="I30" s="346">
        <f t="shared" si="8"/>
        <v>0</v>
      </c>
      <c r="J30" s="346">
        <f t="shared" si="8"/>
        <v>0</v>
      </c>
      <c r="K30" s="346">
        <f t="shared" si="8"/>
        <v>0</v>
      </c>
      <c r="L30" s="346">
        <f t="shared" si="8"/>
        <v>0</v>
      </c>
      <c r="M30" s="346">
        <f t="shared" si="8"/>
        <v>0</v>
      </c>
      <c r="N30" s="346">
        <f t="shared" si="8"/>
        <v>0</v>
      </c>
      <c r="O30" s="346">
        <f t="shared" si="8"/>
        <v>0</v>
      </c>
      <c r="P30" s="346">
        <f t="shared" si="8"/>
        <v>0</v>
      </c>
      <c r="Q30" s="346">
        <f t="shared" si="8"/>
        <v>0</v>
      </c>
      <c r="R30" s="346">
        <f t="shared" si="8"/>
        <v>0</v>
      </c>
      <c r="S30" s="346">
        <f t="shared" si="8"/>
        <v>3.0303030303030304E-2</v>
      </c>
      <c r="T30" s="346">
        <f t="shared" si="8"/>
        <v>6.0606060606060608E-2</v>
      </c>
      <c r="U30" s="346">
        <f t="shared" si="8"/>
        <v>6.0606060606060608E-2</v>
      </c>
      <c r="V30" s="346">
        <f t="shared" si="8"/>
        <v>6.0606060606060608E-2</v>
      </c>
      <c r="W30" s="346">
        <f t="shared" si="8"/>
        <v>6.0606060606060608E-2</v>
      </c>
      <c r="X30" s="346">
        <f t="shared" si="8"/>
        <v>6.0606060606060608E-2</v>
      </c>
      <c r="Y30" s="346">
        <f t="shared" si="8"/>
        <v>6.0606060606060608E-2</v>
      </c>
      <c r="Z30" s="346">
        <f t="shared" si="8"/>
        <v>6.0606060606060608E-2</v>
      </c>
      <c r="AA30" s="346">
        <f t="shared" si="8"/>
        <v>6.0606060606060608E-2</v>
      </c>
      <c r="AB30" s="346">
        <f t="shared" si="8"/>
        <v>6.0606060606060608E-2</v>
      </c>
      <c r="AC30" s="346">
        <f t="shared" si="8"/>
        <v>6.0606060606060608E-2</v>
      </c>
      <c r="AD30" s="346">
        <f t="shared" si="8"/>
        <v>6.0606060606060608E-2</v>
      </c>
      <c r="AE30" s="346">
        <f t="shared" si="8"/>
        <v>6.0606060606060608E-2</v>
      </c>
      <c r="AF30" s="346">
        <f t="shared" si="8"/>
        <v>6.0606060606060608E-2</v>
      </c>
      <c r="AG30" s="346">
        <f t="shared" si="8"/>
        <v>6.0606060606060608E-2</v>
      </c>
      <c r="AH30" s="346">
        <f t="shared" si="8"/>
        <v>6.0606060606060608E-2</v>
      </c>
      <c r="AI30" s="346">
        <f t="shared" si="8"/>
        <v>6.0606060606060608E-2</v>
      </c>
      <c r="AJ30" s="346">
        <f t="shared" si="8"/>
        <v>6.0606060606060608E-2</v>
      </c>
    </row>
    <row r="31" spans="2:36" ht="59.25" customHeight="1">
      <c r="B31" t="s">
        <v>64</v>
      </c>
      <c r="C31" s="406"/>
      <c r="D31" s="17" t="s">
        <v>55</v>
      </c>
      <c r="E31" s="2"/>
      <c r="F31" s="1"/>
      <c r="G31" s="346">
        <f>IFERROR(G13/G11,0)</f>
        <v>0</v>
      </c>
      <c r="H31" s="346">
        <f t="shared" ref="H31:AJ31" si="9">IFERROR(H13/H11,0)</f>
        <v>0</v>
      </c>
      <c r="I31" s="346">
        <f t="shared" si="9"/>
        <v>0</v>
      </c>
      <c r="J31" s="346">
        <f t="shared" si="9"/>
        <v>0</v>
      </c>
      <c r="K31" s="346">
        <f t="shared" si="9"/>
        <v>0</v>
      </c>
      <c r="L31" s="346">
        <f t="shared" si="9"/>
        <v>0</v>
      </c>
      <c r="M31" s="346">
        <f t="shared" si="9"/>
        <v>0</v>
      </c>
      <c r="N31" s="346">
        <f t="shared" si="9"/>
        <v>0</v>
      </c>
      <c r="O31" s="346">
        <f t="shared" si="9"/>
        <v>0</v>
      </c>
      <c r="P31" s="346">
        <f t="shared" si="9"/>
        <v>0</v>
      </c>
      <c r="Q31" s="346">
        <f t="shared" si="9"/>
        <v>0</v>
      </c>
      <c r="R31" s="346">
        <f t="shared" si="9"/>
        <v>0</v>
      </c>
      <c r="S31" s="346">
        <f t="shared" si="9"/>
        <v>3.0303030303030304E-2</v>
      </c>
      <c r="T31" s="346">
        <f t="shared" si="9"/>
        <v>6.0606060606060608E-2</v>
      </c>
      <c r="U31" s="346">
        <f t="shared" si="9"/>
        <v>6.0606060606060608E-2</v>
      </c>
      <c r="V31" s="346">
        <f t="shared" si="9"/>
        <v>6.0606060606060608E-2</v>
      </c>
      <c r="W31" s="346">
        <f t="shared" si="9"/>
        <v>6.0606060606060608E-2</v>
      </c>
      <c r="X31" s="346">
        <f t="shared" si="9"/>
        <v>6.0606060606060608E-2</v>
      </c>
      <c r="Y31" s="346">
        <f t="shared" si="9"/>
        <v>6.0606060606060608E-2</v>
      </c>
      <c r="Z31" s="346">
        <f t="shared" si="9"/>
        <v>6.0606060606060608E-2</v>
      </c>
      <c r="AA31" s="346">
        <f t="shared" si="9"/>
        <v>6.0606060606060608E-2</v>
      </c>
      <c r="AB31" s="346">
        <f t="shared" si="9"/>
        <v>6.0606060606060608E-2</v>
      </c>
      <c r="AC31" s="346">
        <f t="shared" si="9"/>
        <v>6.0606060606060608E-2</v>
      </c>
      <c r="AD31" s="346">
        <f t="shared" si="9"/>
        <v>6.0606060606060608E-2</v>
      </c>
      <c r="AE31" s="346">
        <f t="shared" si="9"/>
        <v>6.0606060606060608E-2</v>
      </c>
      <c r="AF31" s="346">
        <f t="shared" si="9"/>
        <v>6.0606060606060608E-2</v>
      </c>
      <c r="AG31" s="346">
        <f t="shared" si="9"/>
        <v>6.0606060606060608E-2</v>
      </c>
      <c r="AH31" s="346">
        <f t="shared" si="9"/>
        <v>6.0606060606060608E-2</v>
      </c>
      <c r="AI31" s="346">
        <f t="shared" si="9"/>
        <v>6.0606060606060608E-2</v>
      </c>
      <c r="AJ31" s="346">
        <f t="shared" si="9"/>
        <v>6.0606060606060608E-2</v>
      </c>
    </row>
    <row r="32" spans="2:36" ht="59.25" customHeight="1">
      <c r="B32" t="s">
        <v>18</v>
      </c>
      <c r="C32" s="406"/>
      <c r="D32" s="17" t="s">
        <v>177</v>
      </c>
      <c r="E32" s="2"/>
      <c r="F32" s="1"/>
      <c r="G32" s="342">
        <f t="shared" ref="G32:AJ32" si="10">IFERROR(G14*100000/1588256,0)</f>
        <v>319.4069469909133</v>
      </c>
      <c r="H32" s="342">
        <f t="shared" si="10"/>
        <v>335.33636894807887</v>
      </c>
      <c r="I32" s="342">
        <f t="shared" si="10"/>
        <v>353.34354159530955</v>
      </c>
      <c r="J32" s="342">
        <f t="shared" si="10"/>
        <v>343.08071242923057</v>
      </c>
      <c r="K32" s="342">
        <f t="shared" si="10"/>
        <v>353.02873088469363</v>
      </c>
      <c r="L32" s="342">
        <f t="shared" si="10"/>
        <v>367.69890999939554</v>
      </c>
      <c r="M32" s="342">
        <f t="shared" si="10"/>
        <v>370.84701710555476</v>
      </c>
      <c r="N32" s="342">
        <f t="shared" si="10"/>
        <v>363.41748433501903</v>
      </c>
      <c r="O32" s="342">
        <f t="shared" si="10"/>
        <v>363.22859790864948</v>
      </c>
      <c r="P32" s="342">
        <f t="shared" si="10"/>
        <v>362.78786291378719</v>
      </c>
      <c r="Q32" s="342">
        <f t="shared" si="10"/>
        <v>344.90661455080289</v>
      </c>
      <c r="R32" s="342">
        <f t="shared" si="10"/>
        <v>353.53242802167915</v>
      </c>
      <c r="S32" s="342">
        <f t="shared" si="10"/>
        <v>363.79525718775812</v>
      </c>
      <c r="T32" s="342">
        <f t="shared" si="10"/>
        <v>368.45445570487379</v>
      </c>
      <c r="U32" s="342">
        <f t="shared" si="10"/>
        <v>363.10267362440311</v>
      </c>
      <c r="V32" s="342">
        <f t="shared" si="10"/>
        <v>372.60995708500394</v>
      </c>
      <c r="W32" s="342">
        <f t="shared" si="10"/>
        <v>372.86180565349667</v>
      </c>
      <c r="X32" s="342">
        <f t="shared" si="10"/>
        <v>354.28797372715735</v>
      </c>
      <c r="Y32" s="342">
        <f t="shared" si="10"/>
        <v>341.94739387101322</v>
      </c>
      <c r="Z32" s="342">
        <f t="shared" si="10"/>
        <v>351.76948804222997</v>
      </c>
      <c r="AA32" s="342">
        <f t="shared" si="10"/>
        <v>351.07690447887495</v>
      </c>
      <c r="AB32" s="342">
        <f t="shared" si="10"/>
        <v>345.41031168778835</v>
      </c>
      <c r="AC32" s="342">
        <f t="shared" si="10"/>
        <v>348.99915378880985</v>
      </c>
      <c r="AD32" s="342">
        <f t="shared" si="10"/>
        <v>365.2433864565914</v>
      </c>
      <c r="AE32" s="342">
        <f t="shared" si="10"/>
        <v>350.1324723470272</v>
      </c>
      <c r="AF32" s="342">
        <f t="shared" si="10"/>
        <v>369.27296355247518</v>
      </c>
      <c r="AG32" s="342">
        <f t="shared" si="10"/>
        <v>375.31732919630088</v>
      </c>
      <c r="AH32" s="342">
        <f t="shared" si="10"/>
        <v>372.35810851651121</v>
      </c>
      <c r="AI32" s="342">
        <f t="shared" si="10"/>
        <v>359.89160437612071</v>
      </c>
      <c r="AJ32" s="342">
        <f t="shared" si="10"/>
        <v>344.02514456107832</v>
      </c>
    </row>
    <row r="33" spans="2:36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346">
        <f>IFERROR(G18/G16,0)</f>
        <v>0.33530777235251741</v>
      </c>
      <c r="H33" s="346">
        <f t="shared" ref="H33:AJ33" si="11">IFERROR(H18/H16,0)</f>
        <v>0.34825251031369192</v>
      </c>
      <c r="I33" s="346">
        <f t="shared" si="11"/>
        <v>0.35060449050086356</v>
      </c>
      <c r="J33" s="346">
        <f t="shared" si="11"/>
        <v>0.34317371765070509</v>
      </c>
      <c r="K33" s="346">
        <f t="shared" si="11"/>
        <v>0.34792626728110598</v>
      </c>
      <c r="L33" s="346">
        <f t="shared" si="11"/>
        <v>0.35257074531685928</v>
      </c>
      <c r="M33" s="346">
        <f t="shared" si="11"/>
        <v>0.36572052401746724</v>
      </c>
      <c r="N33" s="346">
        <f t="shared" si="11"/>
        <v>0.38081253059226627</v>
      </c>
      <c r="O33" s="346">
        <f t="shared" si="11"/>
        <v>0.36863543788187375</v>
      </c>
      <c r="P33" s="346">
        <f t="shared" si="11"/>
        <v>0.36928657799274484</v>
      </c>
      <c r="Q33" s="346">
        <f t="shared" si="11"/>
        <v>0.35871774824081315</v>
      </c>
      <c r="R33" s="346">
        <f t="shared" si="11"/>
        <v>0.35409404291579516</v>
      </c>
      <c r="S33" s="346">
        <f t="shared" si="11"/>
        <v>0.34267912772585668</v>
      </c>
      <c r="T33" s="346">
        <f t="shared" si="11"/>
        <v>0.32746091169345959</v>
      </c>
      <c r="U33" s="346">
        <f t="shared" si="11"/>
        <v>0.3280372450487733</v>
      </c>
      <c r="V33" s="346">
        <f t="shared" si="11"/>
        <v>0.3315125119952757</v>
      </c>
      <c r="W33" s="346">
        <f t="shared" si="11"/>
        <v>0.33223905095874057</v>
      </c>
      <c r="X33" s="346">
        <f t="shared" si="11"/>
        <v>0.34039975772259234</v>
      </c>
      <c r="Y33" s="346">
        <f t="shared" si="11"/>
        <v>0.34368452559114038</v>
      </c>
      <c r="Z33" s="346">
        <f t="shared" si="11"/>
        <v>0.35662813391382675</v>
      </c>
      <c r="AA33" s="346">
        <f t="shared" si="11"/>
        <v>0.35821657910099242</v>
      </c>
      <c r="AB33" s="346">
        <f t="shared" si="11"/>
        <v>0.3486013986013986</v>
      </c>
      <c r="AC33" s="346">
        <f t="shared" si="11"/>
        <v>0.35071409323632446</v>
      </c>
      <c r="AD33" s="346">
        <f t="shared" si="11"/>
        <v>0.34940321397612856</v>
      </c>
      <c r="AE33" s="346">
        <f t="shared" si="11"/>
        <v>0.35510603588907014</v>
      </c>
      <c r="AF33" s="346">
        <f t="shared" si="11"/>
        <v>0.35821864450792001</v>
      </c>
      <c r="AG33" s="346">
        <f t="shared" si="11"/>
        <v>0.35730827764176537</v>
      </c>
      <c r="AH33" s="346">
        <f t="shared" si="11"/>
        <v>0.36549062844542446</v>
      </c>
      <c r="AI33" s="346">
        <f t="shared" si="11"/>
        <v>0.37326532143125046</v>
      </c>
      <c r="AJ33" s="346">
        <f t="shared" si="11"/>
        <v>0.37434911479612271</v>
      </c>
    </row>
    <row r="34" spans="2:36" ht="59.25" customHeight="1">
      <c r="B34" t="s">
        <v>20</v>
      </c>
      <c r="C34" s="406" t="s">
        <v>81</v>
      </c>
      <c r="D34" s="17" t="s">
        <v>178</v>
      </c>
      <c r="E34" s="2" t="s">
        <v>17</v>
      </c>
      <c r="F34" s="1"/>
      <c r="G34" s="341">
        <f t="shared" ref="G34:AJ34" si="12">IFERROR(G20*100000/1588256,0)</f>
        <v>274.76678822557574</v>
      </c>
      <c r="H34" s="341">
        <f t="shared" si="12"/>
        <v>283.77037454919105</v>
      </c>
      <c r="I34" s="341">
        <f t="shared" si="12"/>
        <v>301.71458505429854</v>
      </c>
      <c r="J34" s="341">
        <f t="shared" si="12"/>
        <v>301.21088791731307</v>
      </c>
      <c r="K34" s="341">
        <f t="shared" si="12"/>
        <v>298.88128865875524</v>
      </c>
      <c r="L34" s="341">
        <f t="shared" si="12"/>
        <v>295.73318155259608</v>
      </c>
      <c r="M34" s="341">
        <f t="shared" si="12"/>
        <v>298.50351580601614</v>
      </c>
      <c r="N34" s="341">
        <f t="shared" si="12"/>
        <v>294.22209014163963</v>
      </c>
      <c r="O34" s="341">
        <f t="shared" si="12"/>
        <v>293.90727943102371</v>
      </c>
      <c r="P34" s="341">
        <f t="shared" si="12"/>
        <v>284.9036931074084</v>
      </c>
      <c r="Q34" s="341">
        <f t="shared" si="12"/>
        <v>288.42957306630672</v>
      </c>
      <c r="R34" s="341">
        <f t="shared" si="12"/>
        <v>288.870308061169</v>
      </c>
      <c r="S34" s="341">
        <f t="shared" si="12"/>
        <v>287.61106521870528</v>
      </c>
      <c r="T34" s="341">
        <f t="shared" si="12"/>
        <v>283.77037454919105</v>
      </c>
      <c r="U34" s="341">
        <f t="shared" si="12"/>
        <v>280.68522958515501</v>
      </c>
      <c r="V34" s="341">
        <f t="shared" si="12"/>
        <v>279.30006245844498</v>
      </c>
      <c r="W34" s="341">
        <f t="shared" si="12"/>
        <v>282.57409384885057</v>
      </c>
      <c r="X34" s="341">
        <f t="shared" si="12"/>
        <v>280.18153244816955</v>
      </c>
      <c r="Y34" s="341">
        <f t="shared" si="12"/>
        <v>282.88890455946648</v>
      </c>
      <c r="Z34" s="341">
        <f t="shared" si="12"/>
        <v>289.18511877178491</v>
      </c>
      <c r="AA34" s="341">
        <f t="shared" si="12"/>
        <v>299.13313722724803</v>
      </c>
      <c r="AB34" s="341">
        <f t="shared" si="12"/>
        <v>309.08115568271108</v>
      </c>
      <c r="AC34" s="341">
        <f t="shared" si="12"/>
        <v>313.86627848407312</v>
      </c>
      <c r="AD34" s="341">
        <f t="shared" si="12"/>
        <v>327.78091189329677</v>
      </c>
      <c r="AE34" s="341">
        <f t="shared" si="12"/>
        <v>329.92162472548506</v>
      </c>
      <c r="AF34" s="341">
        <f t="shared" si="12"/>
        <v>342.63997743436829</v>
      </c>
      <c r="AG34" s="341">
        <f t="shared" si="12"/>
        <v>347.42510023573027</v>
      </c>
      <c r="AH34" s="341">
        <f t="shared" si="12"/>
        <v>339.99556746519454</v>
      </c>
      <c r="AI34" s="341">
        <f t="shared" si="12"/>
        <v>333.95120182136884</v>
      </c>
      <c r="AJ34" s="341">
        <f t="shared" si="12"/>
        <v>313.29961920496442</v>
      </c>
    </row>
    <row r="35" spans="2:36" ht="59.25" customHeight="1">
      <c r="B35" t="s">
        <v>21</v>
      </c>
      <c r="C35" s="406"/>
      <c r="D35" s="18" t="s">
        <v>59</v>
      </c>
      <c r="E35" s="2"/>
      <c r="F35" s="1"/>
      <c r="G35" s="194">
        <f>G21-G22</f>
        <v>1730</v>
      </c>
      <c r="H35" s="194">
        <f t="shared" ref="H35:AJ35" si="13">H21-H22</f>
        <v>1629</v>
      </c>
      <c r="I35" s="194">
        <f t="shared" si="13"/>
        <v>1767</v>
      </c>
      <c r="J35" s="194">
        <f t="shared" si="13"/>
        <v>1647</v>
      </c>
      <c r="K35" s="194">
        <f t="shared" si="13"/>
        <v>1070</v>
      </c>
      <c r="L35" s="194">
        <f t="shared" si="13"/>
        <v>737</v>
      </c>
      <c r="M35" s="194">
        <f t="shared" si="13"/>
        <v>631</v>
      </c>
      <c r="N35" s="194">
        <f t="shared" si="13"/>
        <v>309</v>
      </c>
      <c r="O35" s="194">
        <f t="shared" si="13"/>
        <v>161</v>
      </c>
      <c r="P35" s="194">
        <f t="shared" si="13"/>
        <v>-267</v>
      </c>
      <c r="Q35" s="194">
        <f t="shared" si="13"/>
        <v>-203</v>
      </c>
      <c r="R35" s="194">
        <f t="shared" si="13"/>
        <v>-159</v>
      </c>
      <c r="S35" s="194">
        <f t="shared" si="13"/>
        <v>-129</v>
      </c>
      <c r="T35" s="194">
        <f t="shared" si="13"/>
        <v>-234</v>
      </c>
      <c r="U35" s="194">
        <f t="shared" si="13"/>
        <v>-215</v>
      </c>
      <c r="V35" s="194">
        <f t="shared" si="13"/>
        <v>-232</v>
      </c>
      <c r="W35" s="194">
        <f t="shared" si="13"/>
        <v>-37</v>
      </c>
      <c r="X35" s="194">
        <f t="shared" si="13"/>
        <v>-131</v>
      </c>
      <c r="Y35" s="194">
        <f t="shared" si="13"/>
        <v>-95</v>
      </c>
      <c r="Z35" s="194">
        <f t="shared" si="13"/>
        <v>25</v>
      </c>
      <c r="AA35" s="194">
        <f t="shared" si="13"/>
        <v>244</v>
      </c>
      <c r="AB35" s="194">
        <f t="shared" si="13"/>
        <v>451</v>
      </c>
      <c r="AC35" s="194">
        <f t="shared" si="13"/>
        <v>549</v>
      </c>
      <c r="AD35" s="194">
        <f t="shared" si="13"/>
        <v>718</v>
      </c>
      <c r="AE35" s="194">
        <f t="shared" si="13"/>
        <v>790</v>
      </c>
      <c r="AF35" s="194">
        <f t="shared" si="13"/>
        <v>949</v>
      </c>
      <c r="AG35" s="194">
        <f t="shared" si="13"/>
        <v>925</v>
      </c>
      <c r="AH35" s="194">
        <f t="shared" si="13"/>
        <v>649</v>
      </c>
      <c r="AI35" s="194">
        <f t="shared" si="13"/>
        <v>395</v>
      </c>
      <c r="AJ35" s="194">
        <f t="shared" si="13"/>
        <v>-9</v>
      </c>
    </row>
    <row r="36" spans="2:36" ht="59.25" customHeight="1">
      <c r="C36" s="363"/>
      <c r="D36" s="18" t="s">
        <v>110</v>
      </c>
      <c r="E36" s="2"/>
      <c r="F36" s="1"/>
      <c r="G36" s="347">
        <f>IFERROR(G21/G22,0)</f>
        <v>1.6567957479119211</v>
      </c>
      <c r="H36" s="347">
        <f t="shared" ref="H36:AJ36" si="14">IFERROR(H21/H22,0)</f>
        <v>1.5660180681028493</v>
      </c>
      <c r="I36" s="347">
        <f t="shared" si="14"/>
        <v>1.5841322314049586</v>
      </c>
      <c r="J36" s="347">
        <f t="shared" si="14"/>
        <v>1.5250239081925407</v>
      </c>
      <c r="K36" s="347">
        <f t="shared" si="14"/>
        <v>1.2909980962741365</v>
      </c>
      <c r="L36" s="347">
        <f t="shared" si="14"/>
        <v>1.1861111111111111</v>
      </c>
      <c r="M36" s="347">
        <f t="shared" si="14"/>
        <v>1.1535279805352798</v>
      </c>
      <c r="N36" s="347">
        <f t="shared" si="14"/>
        <v>1.0708065994500457</v>
      </c>
      <c r="O36" s="347">
        <f t="shared" si="14"/>
        <v>1.0357222098957177</v>
      </c>
      <c r="P36" s="347">
        <f t="shared" si="14"/>
        <v>0.94428213689482465</v>
      </c>
      <c r="Q36" s="347">
        <f t="shared" si="14"/>
        <v>0.95756688963210701</v>
      </c>
      <c r="R36" s="347">
        <f t="shared" si="14"/>
        <v>0.96650516115441332</v>
      </c>
      <c r="S36" s="347">
        <f t="shared" si="14"/>
        <v>0.97253566106025124</v>
      </c>
      <c r="T36" s="347">
        <f t="shared" si="14"/>
        <v>0.95064332419320818</v>
      </c>
      <c r="U36" s="347">
        <f t="shared" si="14"/>
        <v>0.95399101219773164</v>
      </c>
      <c r="V36" s="347">
        <f t="shared" si="14"/>
        <v>0.95029991431019711</v>
      </c>
      <c r="W36" s="347">
        <f t="shared" si="14"/>
        <v>0.99182320441988947</v>
      </c>
      <c r="X36" s="347">
        <f t="shared" si="14"/>
        <v>0.97140362366295574</v>
      </c>
      <c r="Y36" s="347">
        <f>IFERROR(Y21/Y22,0)</f>
        <v>0.97929380993897119</v>
      </c>
      <c r="Z36" s="347">
        <f t="shared" si="14"/>
        <v>1.0054728546409808</v>
      </c>
      <c r="AA36" s="347">
        <f t="shared" si="14"/>
        <v>1.0541380075438207</v>
      </c>
      <c r="AB36" s="347">
        <f t="shared" si="14"/>
        <v>1.1011664423508301</v>
      </c>
      <c r="AC36" s="347">
        <f t="shared" si="14"/>
        <v>1.1237601442741207</v>
      </c>
      <c r="AD36" s="347">
        <f t="shared" si="14"/>
        <v>1.159982174688057</v>
      </c>
      <c r="AE36" s="347">
        <f t="shared" si="14"/>
        <v>1.1775280898876404</v>
      </c>
      <c r="AF36" s="347">
        <f t="shared" si="14"/>
        <v>1.21121744936568</v>
      </c>
      <c r="AG36" s="347">
        <f t="shared" si="14"/>
        <v>1.2013934247768343</v>
      </c>
      <c r="AH36" s="347">
        <f t="shared" si="14"/>
        <v>1.1366028204588507</v>
      </c>
      <c r="AI36" s="347">
        <f t="shared" si="14"/>
        <v>1.0804644530454268</v>
      </c>
      <c r="AJ36" s="347">
        <f t="shared" si="14"/>
        <v>0.99819458375125381</v>
      </c>
    </row>
    <row r="37" spans="2:36" ht="59.25" customHeight="1">
      <c r="B37" t="s">
        <v>22</v>
      </c>
      <c r="C37" s="363"/>
      <c r="D37" s="17" t="s">
        <v>60</v>
      </c>
      <c r="E37" s="2" t="s">
        <v>17</v>
      </c>
      <c r="F37" s="1"/>
      <c r="G37" s="346">
        <f>IFERROR(G24/G20,0)</f>
        <v>0.502749770852429</v>
      </c>
      <c r="H37" s="346">
        <f t="shared" ref="H37:AJ37" si="15">IFERROR(H24/H20,0)</f>
        <v>0.50721100510317285</v>
      </c>
      <c r="I37" s="346">
        <f t="shared" si="15"/>
        <v>0.50542570951585974</v>
      </c>
      <c r="J37" s="346">
        <f t="shared" si="15"/>
        <v>0.50606187290969895</v>
      </c>
      <c r="K37" s="346">
        <f t="shared" si="15"/>
        <v>0.51990730987992417</v>
      </c>
      <c r="L37" s="346">
        <f t="shared" si="15"/>
        <v>0.53629976580796257</v>
      </c>
      <c r="M37" s="346">
        <f t="shared" si="15"/>
        <v>0.54798565703438096</v>
      </c>
      <c r="N37" s="346">
        <f t="shared" si="15"/>
        <v>0.55895570297453456</v>
      </c>
      <c r="O37" s="346">
        <f t="shared" si="15"/>
        <v>0.55976863753213368</v>
      </c>
      <c r="P37" s="346">
        <f t="shared" si="15"/>
        <v>0.56243093922651932</v>
      </c>
      <c r="Q37" s="346">
        <f t="shared" si="15"/>
        <v>0.56908971840209566</v>
      </c>
      <c r="R37" s="346">
        <f t="shared" si="15"/>
        <v>0.57192676547515253</v>
      </c>
      <c r="S37" s="346">
        <f t="shared" si="15"/>
        <v>0.57749562171628721</v>
      </c>
      <c r="T37" s="346">
        <f t="shared" si="15"/>
        <v>0.58020856445529179</v>
      </c>
      <c r="U37" s="346">
        <f t="shared" si="15"/>
        <v>0.58882907133243612</v>
      </c>
      <c r="V37" s="346">
        <f t="shared" si="15"/>
        <v>0.60121731289449953</v>
      </c>
      <c r="W37" s="346">
        <f t="shared" si="15"/>
        <v>0.60427807486631013</v>
      </c>
      <c r="X37" s="346">
        <f t="shared" si="15"/>
        <v>0.60067415730337081</v>
      </c>
      <c r="Y37" s="346">
        <f t="shared" si="15"/>
        <v>0.60026708212775426</v>
      </c>
      <c r="Z37" s="346">
        <f t="shared" si="15"/>
        <v>0.59525364685390814</v>
      </c>
      <c r="AA37" s="346">
        <f t="shared" si="15"/>
        <v>0.59840033677120608</v>
      </c>
      <c r="AB37" s="346">
        <f t="shared" si="15"/>
        <v>0.59360358525157875</v>
      </c>
      <c r="AC37" s="346">
        <f t="shared" si="15"/>
        <v>0.59157472417251755</v>
      </c>
      <c r="AD37" s="346">
        <f t="shared" si="15"/>
        <v>0.58048405685747217</v>
      </c>
      <c r="AE37" s="346">
        <f t="shared" si="15"/>
        <v>0.57748091603053431</v>
      </c>
      <c r="AF37" s="346">
        <f t="shared" si="15"/>
        <v>0.58471150312385156</v>
      </c>
      <c r="AG37" s="346">
        <f t="shared" si="15"/>
        <v>0.59423704240666908</v>
      </c>
      <c r="AH37" s="346">
        <f t="shared" si="15"/>
        <v>0.58888888888888891</v>
      </c>
      <c r="AI37" s="346">
        <f t="shared" si="15"/>
        <v>0.59181749622926094</v>
      </c>
      <c r="AJ37" s="346">
        <f t="shared" si="15"/>
        <v>0.57274919614147912</v>
      </c>
    </row>
    <row r="38" spans="2:36" ht="59.25" customHeight="1">
      <c r="B38" s="113" t="s">
        <v>104</v>
      </c>
      <c r="C38" s="111"/>
      <c r="D38" s="17" t="s">
        <v>179</v>
      </c>
      <c r="E38" s="2" t="s">
        <v>17</v>
      </c>
      <c r="F38" s="1"/>
      <c r="G38" s="348">
        <f t="shared" ref="G38:AJ38" si="16">IFERROR(G24*100000/1588256,0)</f>
        <v>138.13893981826607</v>
      </c>
      <c r="H38" s="348">
        <f t="shared" si="16"/>
        <v>143.93145689359901</v>
      </c>
      <c r="I38" s="348">
        <f t="shared" si="16"/>
        <v>152.49430822235206</v>
      </c>
      <c r="J38" s="348">
        <f t="shared" si="16"/>
        <v>152.43134608022888</v>
      </c>
      <c r="K38" s="348">
        <f t="shared" si="16"/>
        <v>155.39056676001854</v>
      </c>
      <c r="L38" s="348">
        <f t="shared" si="16"/>
        <v>158.60163600830091</v>
      </c>
      <c r="M38" s="348">
        <f t="shared" si="16"/>
        <v>163.57564523603247</v>
      </c>
      <c r="N38" s="348">
        <f t="shared" si="16"/>
        <v>164.45711522575706</v>
      </c>
      <c r="O38" s="348">
        <f t="shared" si="16"/>
        <v>164.52007736788025</v>
      </c>
      <c r="P38" s="348">
        <f t="shared" si="16"/>
        <v>160.23865170350371</v>
      </c>
      <c r="Q38" s="348">
        <f t="shared" si="16"/>
        <v>164.14230451514115</v>
      </c>
      <c r="R38" s="348">
        <f t="shared" si="16"/>
        <v>165.21266093123526</v>
      </c>
      <c r="S38" s="348">
        <f t="shared" si="16"/>
        <v>166.09413092095986</v>
      </c>
      <c r="T38" s="348">
        <f t="shared" si="16"/>
        <v>164.64600165212661</v>
      </c>
      <c r="U38" s="348">
        <f t="shared" si="16"/>
        <v>165.27562307335845</v>
      </c>
      <c r="V38" s="348">
        <f t="shared" si="16"/>
        <v>167.9200330425322</v>
      </c>
      <c r="W38" s="348">
        <f t="shared" si="16"/>
        <v>170.75332943807547</v>
      </c>
      <c r="X38" s="348">
        <f t="shared" si="16"/>
        <v>168.2978058952713</v>
      </c>
      <c r="Y38" s="348">
        <f t="shared" si="16"/>
        <v>169.80889730622772</v>
      </c>
      <c r="Z38" s="348">
        <f t="shared" si="16"/>
        <v>172.13849656478553</v>
      </c>
      <c r="AA38" s="348">
        <f t="shared" si="16"/>
        <v>179.00137005621261</v>
      </c>
      <c r="AB38" s="348">
        <f t="shared" si="16"/>
        <v>183.47168214695867</v>
      </c>
      <c r="AC38" s="348">
        <f t="shared" si="16"/>
        <v>185.67535712127011</v>
      </c>
      <c r="AD38" s="348">
        <f t="shared" si="16"/>
        <v>190.27159349626257</v>
      </c>
      <c r="AE38" s="348">
        <f t="shared" si="16"/>
        <v>190.5234420647553</v>
      </c>
      <c r="AF38" s="348">
        <f t="shared" si="16"/>
        <v>200.34553623597205</v>
      </c>
      <c r="AG38" s="348">
        <f t="shared" si="16"/>
        <v>206.4528640219209</v>
      </c>
      <c r="AH38" s="348">
        <f t="shared" si="16"/>
        <v>200.21961195172565</v>
      </c>
      <c r="AI38" s="348">
        <f t="shared" si="16"/>
        <v>197.63816412467511</v>
      </c>
      <c r="AJ38" s="348">
        <f t="shared" si="16"/>
        <v>179.44210505107489</v>
      </c>
    </row>
    <row r="39" spans="2:36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3.1539522964715155E-2</v>
      </c>
      <c r="H39" s="22">
        <f>IFERROR(H12/H14,0)</f>
        <v>3.1918888471648518E-2</v>
      </c>
      <c r="I39" s="22">
        <f t="shared" ref="I39:AJ39" si="17">IFERROR(I12/I14,0)</f>
        <v>2.9044903777619386E-2</v>
      </c>
      <c r="J39" s="22">
        <f t="shared" si="17"/>
        <v>2.7711506698476784E-2</v>
      </c>
      <c r="K39" s="22">
        <f t="shared" si="17"/>
        <v>2.6930622436240413E-2</v>
      </c>
      <c r="L39" s="22">
        <f t="shared" si="17"/>
        <v>2.8938356164383561E-2</v>
      </c>
      <c r="M39" s="22">
        <f t="shared" si="17"/>
        <v>3.0050933786078097E-2</v>
      </c>
      <c r="N39" s="22">
        <f t="shared" si="17"/>
        <v>3.2224532224532226E-2</v>
      </c>
      <c r="O39" s="22">
        <f t="shared" si="17"/>
        <v>3.3281331253250133E-2</v>
      </c>
      <c r="P39" s="22">
        <f t="shared" si="17"/>
        <v>3.5577924331829228E-2</v>
      </c>
      <c r="Q39" s="22">
        <f t="shared" si="17"/>
        <v>3.5049288061336253E-2</v>
      </c>
      <c r="R39" s="22">
        <f t="shared" si="17"/>
        <v>3.4728406055209264E-2</v>
      </c>
      <c r="S39" s="22">
        <f t="shared" si="17"/>
        <v>3.6344755970924195E-2</v>
      </c>
      <c r="T39" s="22">
        <f t="shared" si="17"/>
        <v>3.6226930963773066E-2</v>
      </c>
      <c r="U39" s="22">
        <f t="shared" si="17"/>
        <v>3.7281082018380443E-2</v>
      </c>
      <c r="V39" s="22">
        <f t="shared" si="17"/>
        <v>3.8526529232848938E-2</v>
      </c>
      <c r="W39" s="22">
        <f t="shared" si="17"/>
        <v>4.0189125295508277E-2</v>
      </c>
      <c r="X39" s="22">
        <f t="shared" si="17"/>
        <v>3.7142349386884661E-2</v>
      </c>
      <c r="Y39" s="22">
        <f t="shared" si="17"/>
        <v>3.9035168477260171E-2</v>
      </c>
      <c r="Z39" s="22">
        <f t="shared" si="17"/>
        <v>3.6871308394487205E-2</v>
      </c>
      <c r="AA39" s="22">
        <f t="shared" si="17"/>
        <v>3.5329985652797706E-2</v>
      </c>
      <c r="AB39" s="22">
        <f t="shared" si="17"/>
        <v>3.718556325191396E-2</v>
      </c>
      <c r="AC39" s="22">
        <f t="shared" si="17"/>
        <v>3.9148475554753745E-2</v>
      </c>
      <c r="AD39" s="22">
        <f t="shared" si="17"/>
        <v>3.947595242199621E-2</v>
      </c>
      <c r="AE39" s="22">
        <f t="shared" si="17"/>
        <v>3.8302463585686029E-2</v>
      </c>
      <c r="AF39" s="22">
        <f>IFERROR(AF12/AF14,0)</f>
        <v>3.6828644501278769E-2</v>
      </c>
      <c r="AG39" s="22">
        <f t="shared" si="17"/>
        <v>3.6738802214393559E-2</v>
      </c>
      <c r="AH39" s="22">
        <f t="shared" si="17"/>
        <v>3.4832600608725062E-2</v>
      </c>
      <c r="AI39" s="22">
        <f t="shared" si="17"/>
        <v>3.8663400979706088E-2</v>
      </c>
      <c r="AJ39" s="22">
        <f t="shared" si="17"/>
        <v>3.7701317715959005E-2</v>
      </c>
    </row>
    <row r="40" spans="2:36" ht="59.25" customHeight="1">
      <c r="B40" s="134" t="s">
        <v>21</v>
      </c>
      <c r="C40" s="68"/>
      <c r="D40" s="18" t="s">
        <v>59</v>
      </c>
      <c r="E40" s="2"/>
      <c r="F40" s="1"/>
      <c r="G40" s="102" t="str">
        <f t="shared" ref="G40:AJ40" si="18">IF(G35=0,"同数",IF(G35&gt;0,"増加","減少"))</f>
        <v>増加</v>
      </c>
      <c r="H40" s="102" t="str">
        <f t="shared" si="18"/>
        <v>増加</v>
      </c>
      <c r="I40" s="102" t="str">
        <f t="shared" si="18"/>
        <v>増加</v>
      </c>
      <c r="J40" s="102" t="str">
        <f t="shared" si="18"/>
        <v>増加</v>
      </c>
      <c r="K40" s="102" t="str">
        <f t="shared" si="18"/>
        <v>増加</v>
      </c>
      <c r="L40" s="102" t="str">
        <f t="shared" si="18"/>
        <v>増加</v>
      </c>
      <c r="M40" s="102" t="str">
        <f t="shared" si="18"/>
        <v>増加</v>
      </c>
      <c r="N40" s="102" t="str">
        <f t="shared" si="18"/>
        <v>増加</v>
      </c>
      <c r="O40" s="102" t="str">
        <f t="shared" si="18"/>
        <v>増加</v>
      </c>
      <c r="P40" s="102" t="str">
        <f t="shared" si="18"/>
        <v>減少</v>
      </c>
      <c r="Q40" s="102" t="str">
        <f t="shared" si="18"/>
        <v>減少</v>
      </c>
      <c r="R40" s="102" t="str">
        <f t="shared" si="18"/>
        <v>減少</v>
      </c>
      <c r="S40" s="102" t="str">
        <f t="shared" si="18"/>
        <v>減少</v>
      </c>
      <c r="T40" s="102" t="str">
        <f t="shared" si="18"/>
        <v>減少</v>
      </c>
      <c r="U40" s="102" t="str">
        <f t="shared" si="18"/>
        <v>減少</v>
      </c>
      <c r="V40" s="102" t="str">
        <f t="shared" si="18"/>
        <v>減少</v>
      </c>
      <c r="W40" s="102" t="str">
        <f t="shared" si="18"/>
        <v>減少</v>
      </c>
      <c r="X40" s="102" t="str">
        <f t="shared" si="18"/>
        <v>減少</v>
      </c>
      <c r="Y40" s="102" t="str">
        <f t="shared" si="18"/>
        <v>減少</v>
      </c>
      <c r="Z40" s="102" t="str">
        <f t="shared" si="18"/>
        <v>増加</v>
      </c>
      <c r="AA40" s="102" t="str">
        <f t="shared" si="18"/>
        <v>増加</v>
      </c>
      <c r="AB40" s="102" t="str">
        <f t="shared" si="18"/>
        <v>増加</v>
      </c>
      <c r="AC40" s="102" t="str">
        <f t="shared" si="18"/>
        <v>増加</v>
      </c>
      <c r="AD40" s="102" t="str">
        <f t="shared" si="18"/>
        <v>増加</v>
      </c>
      <c r="AE40" s="102" t="str">
        <f t="shared" si="18"/>
        <v>増加</v>
      </c>
      <c r="AF40" s="102" t="str">
        <f t="shared" si="18"/>
        <v>増加</v>
      </c>
      <c r="AG40" s="102" t="str">
        <f t="shared" si="18"/>
        <v>増加</v>
      </c>
      <c r="AH40" s="102" t="str">
        <f t="shared" si="18"/>
        <v>増加</v>
      </c>
      <c r="AI40" s="102" t="str">
        <f t="shared" si="18"/>
        <v>増加</v>
      </c>
      <c r="AJ40" s="102" t="str">
        <f t="shared" si="18"/>
        <v>減少</v>
      </c>
    </row>
  </sheetData>
  <mergeCells count="2">
    <mergeCell ref="C28:C32"/>
    <mergeCell ref="C34:C37"/>
  </mergeCells>
  <phoneticPr fontId="1"/>
  <conditionalFormatting sqref="G37:AJ37">
    <cfRule type="cellIs" dxfId="538" priority="23" operator="greaterThanOrEqual">
      <formula>0.5</formula>
    </cfRule>
  </conditionalFormatting>
  <conditionalFormatting sqref="G34:AJ34">
    <cfRule type="cellIs" dxfId="537" priority="21" operator="greaterThanOrEqual">
      <formula>25</formula>
    </cfRule>
    <cfRule type="cellIs" dxfId="536" priority="22" operator="greaterThanOrEqual">
      <formula>15</formula>
    </cfRule>
  </conditionalFormatting>
  <conditionalFormatting sqref="G33:AJ33">
    <cfRule type="cellIs" dxfId="535" priority="1" operator="greaterThan">
      <formula>0.1</formula>
    </cfRule>
    <cfRule type="cellIs" dxfId="534" priority="20" operator="greaterThanOrEqual">
      <formula>0.05</formula>
    </cfRule>
  </conditionalFormatting>
  <conditionalFormatting sqref="G32:AJ32">
    <cfRule type="cellIs" dxfId="533" priority="18" operator="greaterThanOrEqual">
      <formula>30</formula>
    </cfRule>
    <cfRule type="cellIs" dxfId="532" priority="19" operator="greaterThanOrEqual">
      <formula>20</formula>
    </cfRule>
  </conditionalFormatting>
  <conditionalFormatting sqref="G30:AJ30">
    <cfRule type="cellIs" dxfId="531" priority="15" operator="greaterThanOrEqual">
      <formula>0.5</formula>
    </cfRule>
    <cfRule type="cellIs" dxfId="530" priority="16" operator="greaterThanOrEqual">
      <formula>0.2</formula>
    </cfRule>
  </conditionalFormatting>
  <conditionalFormatting sqref="G28:AJ28">
    <cfRule type="cellIs" dxfId="529" priority="12" operator="greaterThanOrEqual">
      <formula>0.5</formula>
    </cfRule>
    <cfRule type="cellIs" dxfId="528" priority="13" operator="greaterThanOrEqual">
      <formula>0.2</formula>
    </cfRule>
  </conditionalFormatting>
  <conditionalFormatting sqref="G38:AJ38">
    <cfRule type="cellIs" dxfId="527" priority="10" operator="greaterThanOrEqual">
      <formula>7.5</formula>
    </cfRule>
  </conditionalFormatting>
  <conditionalFormatting sqref="G38:AJ38">
    <cfRule type="cellIs" dxfId="526" priority="11" operator="greaterThanOrEqual">
      <formula>12.5</formula>
    </cfRule>
  </conditionalFormatting>
  <conditionalFormatting sqref="G36:AJ36">
    <cfRule type="cellIs" dxfId="525" priority="9" operator="greaterThan">
      <formula>1</formula>
    </cfRule>
  </conditionalFormatting>
  <conditionalFormatting sqref="G35:AJ35">
    <cfRule type="cellIs" dxfId="524" priority="8" operator="greaterThanOrEqual">
      <formula>1</formula>
    </cfRule>
  </conditionalFormatting>
  <conditionalFormatting sqref="G39:AJ39">
    <cfRule type="cellIs" dxfId="523" priority="6" operator="greaterThanOrEqual">
      <formula>7.5</formula>
    </cfRule>
  </conditionalFormatting>
  <conditionalFormatting sqref="G39:AJ39">
    <cfRule type="cellIs" dxfId="522" priority="7" operator="greaterThanOrEqual">
      <formula>12.5</formula>
    </cfRule>
  </conditionalFormatting>
  <conditionalFormatting sqref="G29:AJ29">
    <cfRule type="cellIs" dxfId="521" priority="4" operator="greaterThanOrEqual">
      <formula>0.5</formula>
    </cfRule>
    <cfRule type="cellIs" dxfId="520" priority="5" operator="greaterThanOrEqual">
      <formula>0.2</formula>
    </cfRule>
  </conditionalFormatting>
  <conditionalFormatting sqref="G31:AJ31">
    <cfRule type="cellIs" dxfId="519" priority="2" operator="greaterThanOrEqual">
      <formula>0.5</formula>
    </cfRule>
    <cfRule type="cellIs" dxfId="518" priority="3" operator="greaterThanOrEqual">
      <formula>0.2</formula>
    </cfRule>
  </conditionalFormatting>
  <printOptions horizontalCentered="1"/>
  <pageMargins left="0.7" right="0.7" top="0.75" bottom="0.75" header="0.3" footer="0.3"/>
  <pageSetup paperSize="8" scale="4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B4:AK40"/>
  <sheetViews>
    <sheetView view="pageBreakPreview" topLeftCell="B4" zoomScale="70" zoomScaleNormal="100" zoomScaleSheetLayoutView="70" workbookViewId="0">
      <pane xSplit="5" ySplit="4" topLeftCell="W36" activePane="bottomRight" state="frozen"/>
      <selection activeCell="I21" sqref="I21"/>
      <selection pane="topRight" activeCell="I21" sqref="I21"/>
      <selection pane="bottomLeft" activeCell="I21" sqref="I21"/>
      <selection pane="bottomRight" activeCell="G28" sqref="G28:AK38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7" width="10.6640625" customWidth="1"/>
  </cols>
  <sheetData>
    <row r="4" spans="4:37" ht="28.2">
      <c r="D4" s="10" t="s">
        <v>203</v>
      </c>
      <c r="AI4" s="11"/>
      <c r="AJ4" s="12"/>
      <c r="AK4" s="13"/>
    </row>
    <row r="5" spans="4:37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7" ht="30" customHeight="1">
      <c r="D6" s="295"/>
      <c r="E6" s="4"/>
      <c r="F6" s="5"/>
      <c r="G6" s="26">
        <v>44682</v>
      </c>
      <c r="H6" s="26">
        <v>44683</v>
      </c>
      <c r="I6" s="26">
        <v>44684</v>
      </c>
      <c r="J6" s="26">
        <v>44685</v>
      </c>
      <c r="K6" s="26">
        <v>44686</v>
      </c>
      <c r="L6" s="26">
        <v>44687</v>
      </c>
      <c r="M6" s="26">
        <v>44688</v>
      </c>
      <c r="N6" s="26">
        <v>44689</v>
      </c>
      <c r="O6" s="26">
        <v>44690</v>
      </c>
      <c r="P6" s="26">
        <v>44691</v>
      </c>
      <c r="Q6" s="26">
        <v>44692</v>
      </c>
      <c r="R6" s="26">
        <v>44693</v>
      </c>
      <c r="S6" s="26">
        <v>44694</v>
      </c>
      <c r="T6" s="26">
        <v>44695</v>
      </c>
      <c r="U6" s="26">
        <v>44696</v>
      </c>
      <c r="V6" s="26">
        <v>44697</v>
      </c>
      <c r="W6" s="26">
        <v>44698</v>
      </c>
      <c r="X6" s="26">
        <v>44699</v>
      </c>
      <c r="Y6" s="26">
        <v>44700</v>
      </c>
      <c r="Z6" s="26">
        <v>44701</v>
      </c>
      <c r="AA6" s="26">
        <v>44702</v>
      </c>
      <c r="AB6" s="26">
        <v>44703</v>
      </c>
      <c r="AC6" s="26">
        <v>44704</v>
      </c>
      <c r="AD6" s="26">
        <v>44705</v>
      </c>
      <c r="AE6" s="26">
        <v>44706</v>
      </c>
      <c r="AF6" s="26">
        <v>44707</v>
      </c>
      <c r="AG6" s="26">
        <v>44708</v>
      </c>
      <c r="AH6" s="26">
        <v>44709</v>
      </c>
      <c r="AI6" s="26">
        <v>44710</v>
      </c>
      <c r="AJ6" s="26">
        <v>44711</v>
      </c>
      <c r="AK6" s="26">
        <v>44712</v>
      </c>
    </row>
    <row r="7" spans="4:37" ht="30" customHeight="1">
      <c r="D7" s="6"/>
      <c r="E7" s="7"/>
      <c r="F7" s="8"/>
      <c r="G7" s="27" t="s">
        <v>87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  <c r="AK7" s="27" t="s">
        <v>29</v>
      </c>
    </row>
    <row r="8" spans="4:37" ht="41.25" customHeight="1">
      <c r="D8" s="28" t="s">
        <v>43</v>
      </c>
      <c r="E8" s="2" t="s">
        <v>15</v>
      </c>
      <c r="F8" s="1" t="s">
        <v>9</v>
      </c>
      <c r="G8" s="304">
        <v>564</v>
      </c>
      <c r="H8" s="304">
        <v>564</v>
      </c>
      <c r="I8" s="304">
        <v>564</v>
      </c>
      <c r="J8" s="304">
        <v>564</v>
      </c>
      <c r="K8" s="304">
        <v>564</v>
      </c>
      <c r="L8" s="304">
        <v>564</v>
      </c>
      <c r="M8" s="304">
        <v>564</v>
      </c>
      <c r="N8" s="304">
        <v>564</v>
      </c>
      <c r="O8" s="304">
        <v>564</v>
      </c>
      <c r="P8" s="304">
        <v>564</v>
      </c>
      <c r="Q8" s="304">
        <v>564</v>
      </c>
      <c r="R8" s="304">
        <v>564</v>
      </c>
      <c r="S8" s="304">
        <v>561</v>
      </c>
      <c r="T8" s="304">
        <v>561</v>
      </c>
      <c r="U8" s="304">
        <v>561</v>
      </c>
      <c r="V8" s="304">
        <v>561</v>
      </c>
      <c r="W8" s="304">
        <v>561</v>
      </c>
      <c r="X8" s="304">
        <v>561</v>
      </c>
      <c r="Y8" s="304">
        <v>561</v>
      </c>
      <c r="Z8" s="304">
        <v>560</v>
      </c>
      <c r="AA8" s="304">
        <v>560</v>
      </c>
      <c r="AB8" s="304">
        <v>560</v>
      </c>
      <c r="AC8" s="304">
        <v>560</v>
      </c>
      <c r="AD8" s="304">
        <v>560</v>
      </c>
      <c r="AE8" s="304">
        <v>560</v>
      </c>
      <c r="AF8" s="304">
        <v>560</v>
      </c>
      <c r="AG8" s="304">
        <v>560</v>
      </c>
      <c r="AH8" s="304">
        <v>560</v>
      </c>
      <c r="AI8" s="304">
        <v>560</v>
      </c>
      <c r="AJ8" s="304">
        <v>560</v>
      </c>
      <c r="AK8" s="304">
        <v>560</v>
      </c>
    </row>
    <row r="9" spans="4:37" ht="41.25" customHeight="1">
      <c r="D9" s="28" t="s">
        <v>44</v>
      </c>
      <c r="E9" s="2" t="s">
        <v>15</v>
      </c>
      <c r="F9" s="1" t="s">
        <v>8</v>
      </c>
      <c r="G9" s="304">
        <v>564</v>
      </c>
      <c r="H9" s="304">
        <v>564</v>
      </c>
      <c r="I9" s="304">
        <v>564</v>
      </c>
      <c r="J9" s="304">
        <v>564</v>
      </c>
      <c r="K9" s="304">
        <v>564</v>
      </c>
      <c r="L9" s="304">
        <v>564</v>
      </c>
      <c r="M9" s="304">
        <v>564</v>
      </c>
      <c r="N9" s="304">
        <v>564</v>
      </c>
      <c r="O9" s="304">
        <v>564</v>
      </c>
      <c r="P9" s="304">
        <v>564</v>
      </c>
      <c r="Q9" s="304">
        <v>564</v>
      </c>
      <c r="R9" s="304">
        <v>564</v>
      </c>
      <c r="S9" s="304">
        <v>561</v>
      </c>
      <c r="T9" s="304">
        <v>561</v>
      </c>
      <c r="U9" s="304">
        <v>561</v>
      </c>
      <c r="V9" s="304">
        <v>561</v>
      </c>
      <c r="W9" s="304">
        <v>561</v>
      </c>
      <c r="X9" s="304">
        <v>561</v>
      </c>
      <c r="Y9" s="304">
        <v>561</v>
      </c>
      <c r="Z9" s="304">
        <v>560</v>
      </c>
      <c r="AA9" s="304">
        <v>560</v>
      </c>
      <c r="AB9" s="304">
        <v>560</v>
      </c>
      <c r="AC9" s="304">
        <v>560</v>
      </c>
      <c r="AD9" s="304">
        <v>560</v>
      </c>
      <c r="AE9" s="304">
        <v>560</v>
      </c>
      <c r="AF9" s="304">
        <v>560</v>
      </c>
      <c r="AG9" s="304">
        <v>560</v>
      </c>
      <c r="AH9" s="304">
        <v>560</v>
      </c>
      <c r="AI9" s="304">
        <v>560</v>
      </c>
      <c r="AJ9" s="304">
        <v>560</v>
      </c>
      <c r="AK9" s="304">
        <v>560</v>
      </c>
    </row>
    <row r="10" spans="4:37" ht="41.25" customHeight="1">
      <c r="D10" s="14" t="s">
        <v>45</v>
      </c>
      <c r="E10" s="2"/>
      <c r="F10" s="1" t="s">
        <v>47</v>
      </c>
      <c r="G10" s="302">
        <v>33</v>
      </c>
      <c r="H10" s="349">
        <v>33</v>
      </c>
      <c r="I10" s="349">
        <v>33</v>
      </c>
      <c r="J10" s="349">
        <v>33</v>
      </c>
      <c r="K10" s="302">
        <v>33</v>
      </c>
      <c r="L10" s="349">
        <v>33</v>
      </c>
      <c r="M10" s="349">
        <v>33</v>
      </c>
      <c r="N10" s="302">
        <v>33</v>
      </c>
      <c r="O10" s="349">
        <v>33</v>
      </c>
      <c r="P10" s="302">
        <v>33</v>
      </c>
      <c r="Q10" s="302">
        <v>33</v>
      </c>
      <c r="R10" s="302">
        <v>33</v>
      </c>
      <c r="S10" s="349">
        <v>33</v>
      </c>
      <c r="T10" s="302">
        <v>33</v>
      </c>
      <c r="U10" s="349">
        <v>33</v>
      </c>
      <c r="V10" s="349">
        <v>33</v>
      </c>
      <c r="W10" s="349">
        <v>33</v>
      </c>
      <c r="X10" s="349">
        <v>33</v>
      </c>
      <c r="Y10" s="349">
        <v>33</v>
      </c>
      <c r="Z10" s="349">
        <v>33</v>
      </c>
      <c r="AA10" s="349">
        <v>33</v>
      </c>
      <c r="AB10" s="349">
        <v>33</v>
      </c>
      <c r="AC10" s="349">
        <v>33</v>
      </c>
      <c r="AD10" s="349">
        <v>33</v>
      </c>
      <c r="AE10" s="302">
        <v>33</v>
      </c>
      <c r="AF10" s="349">
        <v>33</v>
      </c>
      <c r="AG10" s="349">
        <v>33</v>
      </c>
      <c r="AH10" s="349">
        <v>33</v>
      </c>
      <c r="AI10" s="349">
        <v>33</v>
      </c>
      <c r="AJ10" s="349">
        <v>33</v>
      </c>
      <c r="AK10" s="349">
        <v>33</v>
      </c>
    </row>
    <row r="11" spans="4:37" ht="41.25" customHeight="1">
      <c r="D11" s="14" t="s">
        <v>46</v>
      </c>
      <c r="E11" s="2"/>
      <c r="F11" s="1" t="s">
        <v>48</v>
      </c>
      <c r="G11" s="302">
        <v>33</v>
      </c>
      <c r="H11" s="302">
        <v>33</v>
      </c>
      <c r="I11" s="302">
        <v>33</v>
      </c>
      <c r="J11" s="302">
        <v>33</v>
      </c>
      <c r="K11" s="302">
        <v>33</v>
      </c>
      <c r="L11" s="302">
        <v>33</v>
      </c>
      <c r="M11" s="302">
        <v>33</v>
      </c>
      <c r="N11" s="302">
        <v>33</v>
      </c>
      <c r="O11" s="302">
        <v>33</v>
      </c>
      <c r="P11" s="302">
        <v>33</v>
      </c>
      <c r="Q11" s="302">
        <v>33</v>
      </c>
      <c r="R11" s="302">
        <v>33</v>
      </c>
      <c r="S11" s="302">
        <v>33</v>
      </c>
      <c r="T11" s="302">
        <v>33</v>
      </c>
      <c r="U11" s="302">
        <v>33</v>
      </c>
      <c r="V11" s="302">
        <v>33</v>
      </c>
      <c r="W11" s="302">
        <v>33</v>
      </c>
      <c r="X11" s="302">
        <v>33</v>
      </c>
      <c r="Y11" s="302">
        <v>33</v>
      </c>
      <c r="Z11" s="302">
        <v>33</v>
      </c>
      <c r="AA11" s="302">
        <v>33</v>
      </c>
      <c r="AB11" s="302">
        <v>33</v>
      </c>
      <c r="AC11" s="302">
        <v>33</v>
      </c>
      <c r="AD11" s="302">
        <v>33</v>
      </c>
      <c r="AE11" s="302">
        <v>33</v>
      </c>
      <c r="AF11" s="302">
        <v>33</v>
      </c>
      <c r="AG11" s="302">
        <v>33</v>
      </c>
      <c r="AH11" s="302">
        <v>33</v>
      </c>
      <c r="AI11" s="302">
        <v>33</v>
      </c>
      <c r="AJ11" s="302">
        <v>33</v>
      </c>
      <c r="AK11" s="302">
        <v>33</v>
      </c>
    </row>
    <row r="12" spans="4:37" ht="41.25" customHeight="1">
      <c r="D12" s="14" t="s">
        <v>0</v>
      </c>
      <c r="E12" s="39" t="s">
        <v>16</v>
      </c>
      <c r="F12" s="1" t="s">
        <v>24</v>
      </c>
      <c r="G12" s="302">
        <v>198</v>
      </c>
      <c r="H12" s="302">
        <v>163</v>
      </c>
      <c r="I12" s="302">
        <v>166</v>
      </c>
      <c r="J12" s="302">
        <v>159</v>
      </c>
      <c r="K12" s="302">
        <v>154</v>
      </c>
      <c r="L12" s="302">
        <v>142</v>
      </c>
      <c r="M12" s="302">
        <v>139</v>
      </c>
      <c r="N12" s="302">
        <v>151</v>
      </c>
      <c r="O12" s="302">
        <v>134</v>
      </c>
      <c r="P12" s="302">
        <v>149</v>
      </c>
      <c r="Q12" s="302">
        <v>161</v>
      </c>
      <c r="R12" s="302">
        <v>155</v>
      </c>
      <c r="S12" s="302">
        <v>163</v>
      </c>
      <c r="T12" s="302">
        <v>174</v>
      </c>
      <c r="U12" s="302">
        <v>188</v>
      </c>
      <c r="V12" s="302">
        <v>183</v>
      </c>
      <c r="W12" s="302">
        <v>195</v>
      </c>
      <c r="X12" s="302">
        <v>198</v>
      </c>
      <c r="Y12" s="302">
        <v>192</v>
      </c>
      <c r="Z12" s="302">
        <v>190</v>
      </c>
      <c r="AA12" s="302">
        <v>169</v>
      </c>
      <c r="AB12" s="302">
        <v>176</v>
      </c>
      <c r="AC12" s="302">
        <v>168</v>
      </c>
      <c r="AD12" s="302">
        <v>158</v>
      </c>
      <c r="AE12" s="350">
        <v>167</v>
      </c>
      <c r="AF12" s="302">
        <v>170</v>
      </c>
      <c r="AG12" s="302">
        <v>167</v>
      </c>
      <c r="AH12" s="302">
        <v>168</v>
      </c>
      <c r="AI12" s="302">
        <v>174</v>
      </c>
      <c r="AJ12" s="302">
        <v>162</v>
      </c>
      <c r="AK12" s="302">
        <v>173</v>
      </c>
    </row>
    <row r="13" spans="4:37" ht="41.25" customHeight="1">
      <c r="D13" s="14" t="s">
        <v>1</v>
      </c>
      <c r="E13" s="39" t="s">
        <v>16</v>
      </c>
      <c r="F13" s="1" t="s">
        <v>10</v>
      </c>
      <c r="G13" s="302">
        <v>2</v>
      </c>
      <c r="H13" s="302">
        <v>2</v>
      </c>
      <c r="I13" s="302">
        <v>2</v>
      </c>
      <c r="J13" s="302">
        <v>3</v>
      </c>
      <c r="K13" s="302">
        <v>3</v>
      </c>
      <c r="L13" s="302">
        <v>2</v>
      </c>
      <c r="M13" s="302">
        <v>2</v>
      </c>
      <c r="N13" s="302">
        <v>2</v>
      </c>
      <c r="O13" s="302">
        <v>2</v>
      </c>
      <c r="P13" s="302">
        <v>3</v>
      </c>
      <c r="Q13" s="302">
        <v>2</v>
      </c>
      <c r="R13" s="302">
        <v>2</v>
      </c>
      <c r="S13" s="302">
        <v>1</v>
      </c>
      <c r="T13" s="302">
        <v>1</v>
      </c>
      <c r="U13" s="302">
        <v>1</v>
      </c>
      <c r="V13" s="302">
        <v>1</v>
      </c>
      <c r="W13" s="302">
        <v>1</v>
      </c>
      <c r="X13" s="302">
        <v>1</v>
      </c>
      <c r="Y13" s="302">
        <v>1</v>
      </c>
      <c r="Z13" s="302">
        <v>1</v>
      </c>
      <c r="AA13" s="302">
        <v>1</v>
      </c>
      <c r="AB13" s="302">
        <v>1</v>
      </c>
      <c r="AC13" s="302">
        <v>0</v>
      </c>
      <c r="AD13" s="302">
        <v>0</v>
      </c>
      <c r="AE13" s="302">
        <v>0</v>
      </c>
      <c r="AF13" s="302">
        <v>0</v>
      </c>
      <c r="AG13" s="302">
        <v>0</v>
      </c>
      <c r="AH13" s="302">
        <v>0</v>
      </c>
      <c r="AI13" s="302">
        <v>0</v>
      </c>
      <c r="AJ13" s="302">
        <v>0</v>
      </c>
      <c r="AK13" s="302">
        <v>0</v>
      </c>
    </row>
    <row r="14" spans="4:37" ht="41.25" customHeight="1">
      <c r="D14" s="14" t="s">
        <v>23</v>
      </c>
      <c r="E14" s="39" t="s">
        <v>16</v>
      </c>
      <c r="F14" s="1" t="s">
        <v>11</v>
      </c>
      <c r="G14" s="302">
        <v>5339</v>
      </c>
      <c r="H14" s="302">
        <v>4846</v>
      </c>
      <c r="I14" s="302">
        <v>4616</v>
      </c>
      <c r="J14" s="302">
        <v>4725</v>
      </c>
      <c r="K14" s="302">
        <v>4300</v>
      </c>
      <c r="L14" s="302">
        <v>4112</v>
      </c>
      <c r="M14" s="302">
        <v>4380</v>
      </c>
      <c r="N14" s="302">
        <v>4574</v>
      </c>
      <c r="O14" s="302">
        <v>4194</v>
      </c>
      <c r="P14" s="302">
        <v>4786</v>
      </c>
      <c r="Q14" s="302">
        <v>5019</v>
      </c>
      <c r="R14" s="302">
        <v>5272</v>
      </c>
      <c r="S14" s="302">
        <v>5273</v>
      </c>
      <c r="T14" s="302">
        <v>5258</v>
      </c>
      <c r="U14" s="302">
        <v>5145</v>
      </c>
      <c r="V14" s="302">
        <v>4790</v>
      </c>
      <c r="W14" s="302">
        <v>4945</v>
      </c>
      <c r="X14" s="302">
        <v>5026</v>
      </c>
      <c r="Y14" s="302">
        <v>5000</v>
      </c>
      <c r="Z14" s="302">
        <v>5012</v>
      </c>
      <c r="AA14" s="302">
        <v>5104</v>
      </c>
      <c r="AB14" s="302">
        <v>5052</v>
      </c>
      <c r="AC14" s="302">
        <v>4772</v>
      </c>
      <c r="AD14" s="302">
        <v>4688</v>
      </c>
      <c r="AE14" s="302">
        <v>4665</v>
      </c>
      <c r="AF14" s="302">
        <v>4520</v>
      </c>
      <c r="AG14" s="302">
        <v>4360</v>
      </c>
      <c r="AH14" s="302">
        <v>4287</v>
      </c>
      <c r="AI14" s="302">
        <v>3895</v>
      </c>
      <c r="AJ14" s="302">
        <v>3578</v>
      </c>
      <c r="AK14" s="302">
        <v>3544</v>
      </c>
    </row>
    <row r="15" spans="4:37" ht="41.25" customHeight="1">
      <c r="D15" s="14" t="s">
        <v>2</v>
      </c>
      <c r="E15" s="39" t="s">
        <v>16</v>
      </c>
      <c r="F15" s="29"/>
      <c r="G15" s="302">
        <v>879</v>
      </c>
      <c r="H15" s="303">
        <v>1703</v>
      </c>
      <c r="I15" s="302">
        <v>1251</v>
      </c>
      <c r="J15" s="303">
        <v>892</v>
      </c>
      <c r="K15" s="302">
        <v>1051</v>
      </c>
      <c r="L15" s="302">
        <v>2417</v>
      </c>
      <c r="M15" s="302">
        <v>2083</v>
      </c>
      <c r="N15" s="302">
        <v>972</v>
      </c>
      <c r="O15" s="302">
        <v>2127</v>
      </c>
      <c r="P15" s="302">
        <v>2324</v>
      </c>
      <c r="Q15" s="302">
        <v>2234</v>
      </c>
      <c r="R15" s="303">
        <v>1689</v>
      </c>
      <c r="S15" s="302">
        <v>2201</v>
      </c>
      <c r="T15" s="302">
        <v>1719</v>
      </c>
      <c r="U15" s="302">
        <v>856</v>
      </c>
      <c r="V15" s="303">
        <v>1877</v>
      </c>
      <c r="W15" s="302">
        <v>2094</v>
      </c>
      <c r="X15" s="302">
        <v>2011</v>
      </c>
      <c r="Y15" s="303">
        <v>1995</v>
      </c>
      <c r="Z15" s="302">
        <v>1899</v>
      </c>
      <c r="AA15" s="302">
        <v>1735</v>
      </c>
      <c r="AB15" s="302">
        <v>616</v>
      </c>
      <c r="AC15" s="303">
        <v>1742</v>
      </c>
      <c r="AD15" s="302">
        <v>1524</v>
      </c>
      <c r="AE15" s="302">
        <v>1678</v>
      </c>
      <c r="AF15" s="302">
        <v>1443</v>
      </c>
      <c r="AG15" s="302">
        <v>1463</v>
      </c>
      <c r="AH15" s="302">
        <v>1371</v>
      </c>
      <c r="AI15" s="302">
        <v>649</v>
      </c>
      <c r="AJ15" s="302">
        <v>1451</v>
      </c>
      <c r="AK15" s="303">
        <v>1510</v>
      </c>
    </row>
    <row r="16" spans="4:37" ht="41.25" customHeight="1">
      <c r="D16" s="14" t="s">
        <v>2</v>
      </c>
      <c r="E16" s="2" t="s">
        <v>17</v>
      </c>
      <c r="F16" s="1" t="s">
        <v>12</v>
      </c>
      <c r="G16" s="304">
        <f>G15+SUM('R4-04（入力用）'!AE15:AJ15)</f>
        <v>12488</v>
      </c>
      <c r="H16" s="305">
        <f>SUM(G15:H15)+SUM('R4-04（入力用）'!AF15:AJ15)</f>
        <v>11816</v>
      </c>
      <c r="I16" s="304">
        <f>SUM(G15:I15)+SUM('R4-04（入力用）'!AG15:AJ15)</f>
        <v>10809</v>
      </c>
      <c r="J16" s="305">
        <f>SUM(G15:J15)+SUM('R4-04（入力用）'!AH15:AJ15)</f>
        <v>9697</v>
      </c>
      <c r="K16" s="304">
        <f>SUM(G15:K15)+SUM('R4-04（入力用）'!AI15:AJ15)</f>
        <v>8808</v>
      </c>
      <c r="L16" s="304">
        <f>SUM(G15:L15)+'R4-04（入力用）'!AJ15</f>
        <v>9833</v>
      </c>
      <c r="M16" s="304">
        <f>SUM(G15:M15)</f>
        <v>10276</v>
      </c>
      <c r="N16" s="304">
        <f t="shared" ref="N16:AJ16" si="0">SUM(H15:N15)</f>
        <v>10369</v>
      </c>
      <c r="O16" s="304">
        <f t="shared" si="0"/>
        <v>10793</v>
      </c>
      <c r="P16" s="304">
        <f t="shared" si="0"/>
        <v>11866</v>
      </c>
      <c r="Q16" s="304">
        <f t="shared" si="0"/>
        <v>13208</v>
      </c>
      <c r="R16" s="304">
        <f t="shared" si="0"/>
        <v>13846</v>
      </c>
      <c r="S16" s="305">
        <f t="shared" si="0"/>
        <v>13630</v>
      </c>
      <c r="T16" s="304">
        <f t="shared" si="0"/>
        <v>13266</v>
      </c>
      <c r="U16" s="304">
        <f t="shared" si="0"/>
        <v>13150</v>
      </c>
      <c r="V16" s="304">
        <f t="shared" si="0"/>
        <v>12900</v>
      </c>
      <c r="W16" s="304">
        <f t="shared" si="0"/>
        <v>12670</v>
      </c>
      <c r="X16" s="304">
        <f t="shared" si="0"/>
        <v>12447</v>
      </c>
      <c r="Y16" s="304">
        <f t="shared" si="0"/>
        <v>12753</v>
      </c>
      <c r="Z16" s="305">
        <f t="shared" si="0"/>
        <v>12451</v>
      </c>
      <c r="AA16" s="304">
        <f t="shared" si="0"/>
        <v>12467</v>
      </c>
      <c r="AB16" s="304">
        <f t="shared" si="0"/>
        <v>12227</v>
      </c>
      <c r="AC16" s="304">
        <f t="shared" si="0"/>
        <v>12092</v>
      </c>
      <c r="AD16" s="304">
        <f t="shared" si="0"/>
        <v>11522</v>
      </c>
      <c r="AE16" s="304">
        <f t="shared" si="0"/>
        <v>11189</v>
      </c>
      <c r="AF16" s="305">
        <f t="shared" si="0"/>
        <v>10637</v>
      </c>
      <c r="AG16" s="305">
        <f t="shared" si="0"/>
        <v>10201</v>
      </c>
      <c r="AH16" s="304">
        <f t="shared" si="0"/>
        <v>9837</v>
      </c>
      <c r="AI16" s="304">
        <f t="shared" si="0"/>
        <v>9870</v>
      </c>
      <c r="AJ16" s="304">
        <f t="shared" si="0"/>
        <v>9579</v>
      </c>
      <c r="AK16" s="304">
        <f>SUM(AE15:AK15)</f>
        <v>9565</v>
      </c>
    </row>
    <row r="17" spans="2:37" ht="41.25" customHeight="1">
      <c r="D17" s="14" t="s">
        <v>3</v>
      </c>
      <c r="E17" s="39" t="s">
        <v>16</v>
      </c>
      <c r="F17" s="29"/>
      <c r="G17" s="302">
        <v>373</v>
      </c>
      <c r="H17" s="302">
        <v>704</v>
      </c>
      <c r="I17" s="302">
        <v>469</v>
      </c>
      <c r="J17" s="303">
        <v>420</v>
      </c>
      <c r="K17" s="302">
        <v>521</v>
      </c>
      <c r="L17" s="302">
        <v>928</v>
      </c>
      <c r="M17" s="302">
        <v>733</v>
      </c>
      <c r="N17" s="302">
        <v>424</v>
      </c>
      <c r="O17" s="302">
        <v>961</v>
      </c>
      <c r="P17" s="302">
        <v>730</v>
      </c>
      <c r="Q17" s="302">
        <v>767</v>
      </c>
      <c r="R17" s="302">
        <v>633</v>
      </c>
      <c r="S17" s="303">
        <v>639</v>
      </c>
      <c r="T17" s="302">
        <v>599</v>
      </c>
      <c r="U17" s="302">
        <v>297</v>
      </c>
      <c r="V17" s="302">
        <v>878</v>
      </c>
      <c r="W17" s="302">
        <v>756</v>
      </c>
      <c r="X17" s="302">
        <v>726</v>
      </c>
      <c r="Y17" s="302">
        <v>704</v>
      </c>
      <c r="Z17" s="302">
        <v>699</v>
      </c>
      <c r="AA17" s="302">
        <v>549</v>
      </c>
      <c r="AB17" s="302">
        <v>298</v>
      </c>
      <c r="AC17" s="302">
        <v>644</v>
      </c>
      <c r="AD17" s="302">
        <v>582</v>
      </c>
      <c r="AE17" s="302">
        <v>552</v>
      </c>
      <c r="AF17" s="302">
        <v>550</v>
      </c>
      <c r="AG17" s="302">
        <v>446</v>
      </c>
      <c r="AH17" s="302">
        <v>420</v>
      </c>
      <c r="AI17" s="302">
        <v>219</v>
      </c>
      <c r="AJ17" s="302">
        <v>502</v>
      </c>
      <c r="AK17" s="302">
        <v>498</v>
      </c>
    </row>
    <row r="18" spans="2:37" ht="41.25" customHeight="1">
      <c r="D18" s="14" t="s">
        <v>3</v>
      </c>
      <c r="E18" s="2" t="s">
        <v>17</v>
      </c>
      <c r="F18" s="1" t="s">
        <v>13</v>
      </c>
      <c r="G18" s="304">
        <f>G17+SUM('R4-04（入力用）'!AE17:AJ17)</f>
        <v>4672</v>
      </c>
      <c r="H18" s="305">
        <f>SUM(G17:H17)+SUM('R4-04（入力用）'!AF17:AJ17)</f>
        <v>4402</v>
      </c>
      <c r="I18" s="305">
        <f>SUM(G17:I17)+SUM('R4-04（入力用）'!AG17:AJ17)</f>
        <v>3989</v>
      </c>
      <c r="J18" s="305">
        <f>SUM(G17:J17)+SUM('R4-04（入力用）'!AH17:AJ17)</f>
        <v>3697</v>
      </c>
      <c r="K18" s="304">
        <f>SUM(G17:K17)+SUM('R4-04（入力用）'!AI17:AJ17)</f>
        <v>3528</v>
      </c>
      <c r="L18" s="305">
        <f>SUM(G17:L17)+'R4-04（入力用）'!AJ17</f>
        <v>3995</v>
      </c>
      <c r="M18" s="304">
        <f>SUM(G17:M17)</f>
        <v>4148</v>
      </c>
      <c r="N18" s="304">
        <f t="shared" ref="N18:AK18" si="1">SUM(H17:N17)</f>
        <v>4199</v>
      </c>
      <c r="O18" s="304">
        <f t="shared" si="1"/>
        <v>4456</v>
      </c>
      <c r="P18" s="305">
        <f t="shared" si="1"/>
        <v>4717</v>
      </c>
      <c r="Q18" s="304">
        <f t="shared" si="1"/>
        <v>5064</v>
      </c>
      <c r="R18" s="304">
        <f t="shared" si="1"/>
        <v>5176</v>
      </c>
      <c r="S18" s="305">
        <f t="shared" si="1"/>
        <v>4887</v>
      </c>
      <c r="T18" s="304">
        <f>SUM(N17:T17)</f>
        <v>4753</v>
      </c>
      <c r="U18" s="304">
        <f t="shared" si="1"/>
        <v>4626</v>
      </c>
      <c r="V18" s="304">
        <f t="shared" si="1"/>
        <v>4543</v>
      </c>
      <c r="W18" s="305">
        <f t="shared" si="1"/>
        <v>4569</v>
      </c>
      <c r="X18" s="304">
        <f t="shared" si="1"/>
        <v>4528</v>
      </c>
      <c r="Y18" s="304">
        <f t="shared" si="1"/>
        <v>4599</v>
      </c>
      <c r="Z18" s="305">
        <f t="shared" si="1"/>
        <v>4659</v>
      </c>
      <c r="AA18" s="304">
        <f t="shared" si="1"/>
        <v>4609</v>
      </c>
      <c r="AB18" s="304">
        <f t="shared" si="1"/>
        <v>4610</v>
      </c>
      <c r="AC18" s="304">
        <f t="shared" si="1"/>
        <v>4376</v>
      </c>
      <c r="AD18" s="304">
        <f t="shared" si="1"/>
        <v>4202</v>
      </c>
      <c r="AE18" s="305">
        <f t="shared" si="1"/>
        <v>4028</v>
      </c>
      <c r="AF18" s="305">
        <f t="shared" si="1"/>
        <v>3874</v>
      </c>
      <c r="AG18" s="305">
        <f t="shared" si="1"/>
        <v>3621</v>
      </c>
      <c r="AH18" s="305">
        <f t="shared" si="1"/>
        <v>3492</v>
      </c>
      <c r="AI18" s="304">
        <f t="shared" si="1"/>
        <v>3413</v>
      </c>
      <c r="AJ18" s="305">
        <f t="shared" si="1"/>
        <v>3271</v>
      </c>
      <c r="AK18" s="305">
        <f t="shared" si="1"/>
        <v>3187</v>
      </c>
    </row>
    <row r="19" spans="2:37" ht="41.25" customHeight="1">
      <c r="D19" s="15" t="s">
        <v>4</v>
      </c>
      <c r="E19" s="39" t="s">
        <v>16</v>
      </c>
      <c r="F19" s="29"/>
      <c r="G19" s="302">
        <v>580</v>
      </c>
      <c r="H19" s="302">
        <v>373</v>
      </c>
      <c r="I19" s="302">
        <v>704</v>
      </c>
      <c r="J19" s="302">
        <v>469</v>
      </c>
      <c r="K19" s="302">
        <v>420</v>
      </c>
      <c r="L19" s="302">
        <v>521</v>
      </c>
      <c r="M19" s="302">
        <v>928</v>
      </c>
      <c r="N19" s="302">
        <v>733</v>
      </c>
      <c r="O19" s="302">
        <v>424</v>
      </c>
      <c r="P19" s="302">
        <v>961</v>
      </c>
      <c r="Q19" s="302">
        <v>730</v>
      </c>
      <c r="R19" s="302">
        <v>767</v>
      </c>
      <c r="S19" s="302">
        <v>633</v>
      </c>
      <c r="T19" s="303">
        <v>639</v>
      </c>
      <c r="U19" s="302">
        <v>599</v>
      </c>
      <c r="V19" s="302">
        <v>297</v>
      </c>
      <c r="W19" s="302">
        <v>878</v>
      </c>
      <c r="X19" s="302">
        <v>756</v>
      </c>
      <c r="Y19" s="302">
        <v>726</v>
      </c>
      <c r="Z19" s="302">
        <v>704</v>
      </c>
      <c r="AA19" s="302">
        <v>699</v>
      </c>
      <c r="AB19" s="302">
        <v>549</v>
      </c>
      <c r="AC19" s="302">
        <v>298</v>
      </c>
      <c r="AD19" s="302">
        <v>644</v>
      </c>
      <c r="AE19" s="302">
        <v>582</v>
      </c>
      <c r="AF19" s="302">
        <v>552</v>
      </c>
      <c r="AG19" s="302">
        <v>550</v>
      </c>
      <c r="AH19" s="302">
        <v>446</v>
      </c>
      <c r="AI19" s="302">
        <v>420</v>
      </c>
      <c r="AJ19" s="302">
        <v>219</v>
      </c>
      <c r="AK19" s="302">
        <v>502</v>
      </c>
    </row>
    <row r="20" spans="2:37" ht="41.25" customHeight="1">
      <c r="D20" s="15" t="s">
        <v>4</v>
      </c>
      <c r="E20" s="2" t="s">
        <v>17</v>
      </c>
      <c r="F20" s="1" t="s">
        <v>14</v>
      </c>
      <c r="G20" s="306">
        <f>G19+SUM('R4-04（入力用）'!AE19:AJ19)</f>
        <v>4673</v>
      </c>
      <c r="H20" s="307">
        <f>SUM(G19:H19)+SUM('R4-04（入力用）'!AF19:AJ19)</f>
        <v>4672</v>
      </c>
      <c r="I20" s="307">
        <f>SUM(G19:I19)+SUM('R4-04（入力用）'!AG19:AJ19)</f>
        <v>4402</v>
      </c>
      <c r="J20" s="307">
        <f>SUM(G19:J19)+SUM('R4-04（入力用）'!AH19:AJ19)</f>
        <v>3989</v>
      </c>
      <c r="K20" s="306">
        <f>SUM(G19:K19)+SUM('R4-04（入力用）'!AI19:AJ19)</f>
        <v>3697</v>
      </c>
      <c r="L20" s="307">
        <f>SUM(G19:L19)+'R4-04（入力用）'!AJ19</f>
        <v>3528</v>
      </c>
      <c r="M20" s="307">
        <f>SUM(G19:M19)</f>
        <v>3995</v>
      </c>
      <c r="N20" s="306">
        <f t="shared" ref="N20:AK20" si="2">SUM(H19:N19)</f>
        <v>4148</v>
      </c>
      <c r="O20" s="307">
        <f t="shared" si="2"/>
        <v>4199</v>
      </c>
      <c r="P20" s="307">
        <f t="shared" si="2"/>
        <v>4456</v>
      </c>
      <c r="Q20" s="306">
        <f t="shared" si="2"/>
        <v>4717</v>
      </c>
      <c r="R20" s="307">
        <f t="shared" si="2"/>
        <v>5064</v>
      </c>
      <c r="S20" s="307">
        <f t="shared" si="2"/>
        <v>5176</v>
      </c>
      <c r="T20" s="306">
        <f t="shared" si="2"/>
        <v>4887</v>
      </c>
      <c r="U20" s="307">
        <f>SUM(O19:U19)</f>
        <v>4753</v>
      </c>
      <c r="V20" s="307">
        <f t="shared" si="2"/>
        <v>4626</v>
      </c>
      <c r="W20" s="307">
        <f t="shared" si="2"/>
        <v>4543</v>
      </c>
      <c r="X20" s="307">
        <f t="shared" si="2"/>
        <v>4569</v>
      </c>
      <c r="Y20" s="307">
        <f t="shared" si="2"/>
        <v>4528</v>
      </c>
      <c r="Z20" s="307">
        <f t="shared" si="2"/>
        <v>4599</v>
      </c>
      <c r="AA20" s="306">
        <f t="shared" si="2"/>
        <v>4659</v>
      </c>
      <c r="AB20" s="307">
        <f t="shared" si="2"/>
        <v>4609</v>
      </c>
      <c r="AC20" s="307">
        <f t="shared" si="2"/>
        <v>4610</v>
      </c>
      <c r="AD20" s="307">
        <f t="shared" si="2"/>
        <v>4376</v>
      </c>
      <c r="AE20" s="307">
        <f>SUM(Y19:AE19)</f>
        <v>4202</v>
      </c>
      <c r="AF20" s="307">
        <f t="shared" si="2"/>
        <v>4028</v>
      </c>
      <c r="AG20" s="307">
        <f t="shared" si="2"/>
        <v>3874</v>
      </c>
      <c r="AH20" s="307">
        <f t="shared" si="2"/>
        <v>3621</v>
      </c>
      <c r="AI20" s="307">
        <f t="shared" si="2"/>
        <v>3492</v>
      </c>
      <c r="AJ20" s="307">
        <f t="shared" si="2"/>
        <v>3413</v>
      </c>
      <c r="AK20" s="307">
        <f t="shared" si="2"/>
        <v>3271</v>
      </c>
    </row>
    <row r="21" spans="2:37" ht="41.25" customHeight="1">
      <c r="D21" s="14" t="s">
        <v>5</v>
      </c>
      <c r="E21" s="2" t="s">
        <v>17</v>
      </c>
      <c r="F21" s="1" t="s">
        <v>50</v>
      </c>
      <c r="G21" s="306">
        <f>G20</f>
        <v>4673</v>
      </c>
      <c r="H21" s="307">
        <f t="shared" ref="H21:AK21" si="3">H20</f>
        <v>4672</v>
      </c>
      <c r="I21" s="307">
        <f t="shared" si="3"/>
        <v>4402</v>
      </c>
      <c r="J21" s="307">
        <f t="shared" si="3"/>
        <v>3989</v>
      </c>
      <c r="K21" s="306">
        <f t="shared" si="3"/>
        <v>3697</v>
      </c>
      <c r="L21" s="307">
        <f t="shared" si="3"/>
        <v>3528</v>
      </c>
      <c r="M21" s="307">
        <f t="shared" si="3"/>
        <v>3995</v>
      </c>
      <c r="N21" s="306">
        <f t="shared" si="3"/>
        <v>4148</v>
      </c>
      <c r="O21" s="307">
        <f t="shared" si="3"/>
        <v>4199</v>
      </c>
      <c r="P21" s="307">
        <f t="shared" si="3"/>
        <v>4456</v>
      </c>
      <c r="Q21" s="306">
        <f t="shared" si="3"/>
        <v>4717</v>
      </c>
      <c r="R21" s="307">
        <f t="shared" si="3"/>
        <v>5064</v>
      </c>
      <c r="S21" s="307">
        <f t="shared" si="3"/>
        <v>5176</v>
      </c>
      <c r="T21" s="306">
        <f t="shared" si="3"/>
        <v>4887</v>
      </c>
      <c r="U21" s="307">
        <f>U20</f>
        <v>4753</v>
      </c>
      <c r="V21" s="307">
        <f t="shared" si="3"/>
        <v>4626</v>
      </c>
      <c r="W21" s="307">
        <f t="shared" si="3"/>
        <v>4543</v>
      </c>
      <c r="X21" s="307">
        <f t="shared" si="3"/>
        <v>4569</v>
      </c>
      <c r="Y21" s="307">
        <f t="shared" si="3"/>
        <v>4528</v>
      </c>
      <c r="Z21" s="307">
        <f t="shared" si="3"/>
        <v>4599</v>
      </c>
      <c r="AA21" s="306">
        <f t="shared" si="3"/>
        <v>4659</v>
      </c>
      <c r="AB21" s="307">
        <f t="shared" si="3"/>
        <v>4609</v>
      </c>
      <c r="AC21" s="307">
        <f t="shared" si="3"/>
        <v>4610</v>
      </c>
      <c r="AD21" s="307">
        <f t="shared" si="3"/>
        <v>4376</v>
      </c>
      <c r="AE21" s="307">
        <f>AE20</f>
        <v>4202</v>
      </c>
      <c r="AF21" s="307">
        <f t="shared" si="3"/>
        <v>4028</v>
      </c>
      <c r="AG21" s="307">
        <f t="shared" si="3"/>
        <v>3874</v>
      </c>
      <c r="AH21" s="307">
        <f t="shared" si="3"/>
        <v>3621</v>
      </c>
      <c r="AI21" s="307">
        <f t="shared" si="3"/>
        <v>3492</v>
      </c>
      <c r="AJ21" s="307">
        <f t="shared" si="3"/>
        <v>3413</v>
      </c>
      <c r="AK21" s="307">
        <f t="shared" si="3"/>
        <v>3271</v>
      </c>
    </row>
    <row r="22" spans="2:37" ht="41.25" customHeight="1">
      <c r="D22" s="14" t="s">
        <v>6</v>
      </c>
      <c r="E22" s="2"/>
      <c r="F22" s="1" t="s">
        <v>49</v>
      </c>
      <c r="G22" s="306">
        <f>'R4-04（入力用）'!AD20</f>
        <v>5206</v>
      </c>
      <c r="H22" s="307">
        <f>'R4-04（入力用）'!AE20</f>
        <v>5240</v>
      </c>
      <c r="I22" s="307">
        <f>'R4-04（入力用）'!AF20</f>
        <v>5442</v>
      </c>
      <c r="J22" s="307">
        <f>'R4-04（入力用）'!AG20</f>
        <v>5518</v>
      </c>
      <c r="K22" s="307">
        <f>'R4-04（入力用）'!AH20</f>
        <v>5400</v>
      </c>
      <c r="L22" s="307">
        <f>'R4-04（入力用）'!AI20</f>
        <v>5304</v>
      </c>
      <c r="M22" s="307">
        <f>'R4-04（入力用）'!AJ20</f>
        <v>4976</v>
      </c>
      <c r="N22" s="306">
        <f>G21</f>
        <v>4673</v>
      </c>
      <c r="O22" s="307">
        <f t="shared" ref="O22:AK22" si="4">H21</f>
        <v>4672</v>
      </c>
      <c r="P22" s="307">
        <f t="shared" si="4"/>
        <v>4402</v>
      </c>
      <c r="Q22" s="306">
        <f t="shared" si="4"/>
        <v>3989</v>
      </c>
      <c r="R22" s="307">
        <f t="shared" si="4"/>
        <v>3697</v>
      </c>
      <c r="S22" s="307">
        <f t="shared" si="4"/>
        <v>3528</v>
      </c>
      <c r="T22" s="307">
        <f t="shared" si="4"/>
        <v>3995</v>
      </c>
      <c r="U22" s="307">
        <f>N21</f>
        <v>4148</v>
      </c>
      <c r="V22" s="307">
        <f t="shared" si="4"/>
        <v>4199</v>
      </c>
      <c r="W22" s="307">
        <f t="shared" si="4"/>
        <v>4456</v>
      </c>
      <c r="X22" s="307">
        <f t="shared" si="4"/>
        <v>4717</v>
      </c>
      <c r="Y22" s="307">
        <f t="shared" si="4"/>
        <v>5064</v>
      </c>
      <c r="Z22" s="307">
        <f t="shared" si="4"/>
        <v>5176</v>
      </c>
      <c r="AA22" s="306">
        <f t="shared" si="4"/>
        <v>4887</v>
      </c>
      <c r="AB22" s="307">
        <f t="shared" si="4"/>
        <v>4753</v>
      </c>
      <c r="AC22" s="307">
        <f t="shared" si="4"/>
        <v>4626</v>
      </c>
      <c r="AD22" s="307">
        <f t="shared" si="4"/>
        <v>4543</v>
      </c>
      <c r="AE22" s="307">
        <f t="shared" si="4"/>
        <v>4569</v>
      </c>
      <c r="AF22" s="307">
        <f t="shared" si="4"/>
        <v>4528</v>
      </c>
      <c r="AG22" s="307">
        <f t="shared" si="4"/>
        <v>4599</v>
      </c>
      <c r="AH22" s="307">
        <f t="shared" si="4"/>
        <v>4659</v>
      </c>
      <c r="AI22" s="307">
        <f t="shared" si="4"/>
        <v>4609</v>
      </c>
      <c r="AJ22" s="307">
        <f t="shared" si="4"/>
        <v>4610</v>
      </c>
      <c r="AK22" s="307">
        <f t="shared" si="4"/>
        <v>4376</v>
      </c>
    </row>
    <row r="23" spans="2:37" ht="41.25" customHeight="1">
      <c r="D23" s="14" t="s">
        <v>7</v>
      </c>
      <c r="E23" s="39" t="s">
        <v>16</v>
      </c>
      <c r="F23" s="29"/>
      <c r="G23" s="303">
        <v>357</v>
      </c>
      <c r="H23" s="303">
        <v>183</v>
      </c>
      <c r="I23" s="303">
        <v>395</v>
      </c>
      <c r="J23" s="303">
        <v>236</v>
      </c>
      <c r="K23" s="303">
        <v>196</v>
      </c>
      <c r="L23" s="302">
        <v>332</v>
      </c>
      <c r="M23" s="303">
        <v>500</v>
      </c>
      <c r="N23" s="303">
        <v>389</v>
      </c>
      <c r="O23" s="303">
        <v>232</v>
      </c>
      <c r="P23" s="303">
        <v>536</v>
      </c>
      <c r="Q23" s="302">
        <v>362</v>
      </c>
      <c r="R23" s="303">
        <v>465</v>
      </c>
      <c r="S23" s="303">
        <v>364</v>
      </c>
      <c r="T23" s="303">
        <v>326</v>
      </c>
      <c r="U23" s="303">
        <v>268</v>
      </c>
      <c r="V23" s="302">
        <v>160</v>
      </c>
      <c r="W23" s="303">
        <v>486</v>
      </c>
      <c r="X23" s="303">
        <v>342</v>
      </c>
      <c r="Y23" s="303">
        <v>369</v>
      </c>
      <c r="Z23" s="302">
        <v>309</v>
      </c>
      <c r="AA23" s="303">
        <v>290</v>
      </c>
      <c r="AB23" s="303">
        <v>230</v>
      </c>
      <c r="AC23" s="302">
        <v>130</v>
      </c>
      <c r="AD23" s="302">
        <v>380</v>
      </c>
      <c r="AE23" s="303">
        <v>312</v>
      </c>
      <c r="AF23" s="302">
        <v>270</v>
      </c>
      <c r="AG23" s="303">
        <v>264</v>
      </c>
      <c r="AH23" s="303">
        <v>214</v>
      </c>
      <c r="AI23" s="303">
        <v>174</v>
      </c>
      <c r="AJ23" s="303">
        <v>105</v>
      </c>
      <c r="AK23" s="303">
        <v>275</v>
      </c>
    </row>
    <row r="24" spans="2:37" ht="41.25" customHeight="1">
      <c r="D24" s="14" t="s">
        <v>7</v>
      </c>
      <c r="E24" s="2" t="s">
        <v>17</v>
      </c>
      <c r="F24" s="1" t="s">
        <v>51</v>
      </c>
      <c r="G24" s="304">
        <f>G23+SUM('R4-04（入力用）'!AE23:AJ23)</f>
        <v>2768</v>
      </c>
      <c r="H24" s="304">
        <f>SUM(G23:H23)+SUM('R4-04（入力用）'!AF23:AJ23)</f>
        <v>2759</v>
      </c>
      <c r="I24" s="304">
        <f>SUM(G23:I23)+SUM('R4-04（入力用）'!AG23:AJ23)</f>
        <v>2504</v>
      </c>
      <c r="J24" s="304">
        <f>SUM(G23:J23)+SUM('R4-04（入力用）'!AH23:AJ23)</f>
        <v>2190</v>
      </c>
      <c r="K24" s="304">
        <f>SUM(G23:K23)+SUM('R4-04（入力用）'!AI23:AJ23)</f>
        <v>1975</v>
      </c>
      <c r="L24" s="304">
        <f>SUM(G23:L23)+'R4-04（入力用）'!AJ23</f>
        <v>1900</v>
      </c>
      <c r="M24" s="304">
        <f>SUM(G23:M23)</f>
        <v>2199</v>
      </c>
      <c r="N24" s="304">
        <f>SUM(H23:N23)</f>
        <v>2231</v>
      </c>
      <c r="O24" s="304">
        <f t="shared" ref="O24:AK24" si="5">SUM(I23:O23)</f>
        <v>2280</v>
      </c>
      <c r="P24" s="304">
        <f t="shared" si="5"/>
        <v>2421</v>
      </c>
      <c r="Q24" s="304">
        <f t="shared" si="5"/>
        <v>2547</v>
      </c>
      <c r="R24" s="304">
        <f t="shared" si="5"/>
        <v>2816</v>
      </c>
      <c r="S24" s="304">
        <f t="shared" si="5"/>
        <v>2848</v>
      </c>
      <c r="T24" s="304">
        <f t="shared" si="5"/>
        <v>2674</v>
      </c>
      <c r="U24" s="304">
        <f t="shared" si="5"/>
        <v>2553</v>
      </c>
      <c r="V24" s="304">
        <f t="shared" si="5"/>
        <v>2481</v>
      </c>
      <c r="W24" s="304">
        <f t="shared" si="5"/>
        <v>2431</v>
      </c>
      <c r="X24" s="304">
        <f t="shared" si="5"/>
        <v>2411</v>
      </c>
      <c r="Y24" s="304">
        <f t="shared" si="5"/>
        <v>2315</v>
      </c>
      <c r="Z24" s="304">
        <f t="shared" si="5"/>
        <v>2260</v>
      </c>
      <c r="AA24" s="304">
        <f t="shared" si="5"/>
        <v>2224</v>
      </c>
      <c r="AB24" s="304">
        <f t="shared" si="5"/>
        <v>2186</v>
      </c>
      <c r="AC24" s="304">
        <f t="shared" si="5"/>
        <v>2156</v>
      </c>
      <c r="AD24" s="304">
        <f t="shared" si="5"/>
        <v>2050</v>
      </c>
      <c r="AE24" s="304">
        <f>SUM(Y23:AE23)</f>
        <v>2020</v>
      </c>
      <c r="AF24" s="304">
        <f t="shared" si="5"/>
        <v>1921</v>
      </c>
      <c r="AG24" s="304">
        <f t="shared" si="5"/>
        <v>1876</v>
      </c>
      <c r="AH24" s="304">
        <f t="shared" si="5"/>
        <v>1800</v>
      </c>
      <c r="AI24" s="304">
        <f t="shared" si="5"/>
        <v>1744</v>
      </c>
      <c r="AJ24" s="304">
        <f t="shared" si="5"/>
        <v>1719</v>
      </c>
      <c r="AK24" s="304">
        <f t="shared" si="5"/>
        <v>1614</v>
      </c>
    </row>
    <row r="25" spans="2:37" ht="30" customHeight="1">
      <c r="L25" s="60"/>
    </row>
    <row r="26" spans="2:37" ht="30" customHeight="1">
      <c r="D26" s="3"/>
      <c r="E26" s="4"/>
      <c r="F26" s="5"/>
      <c r="G26" s="26">
        <f>G6</f>
        <v>44682</v>
      </c>
      <c r="H26" s="26">
        <f t="shared" ref="H26:AK27" si="6">H6</f>
        <v>44683</v>
      </c>
      <c r="I26" s="26">
        <f t="shared" si="6"/>
        <v>44684</v>
      </c>
      <c r="J26" s="26">
        <f t="shared" si="6"/>
        <v>44685</v>
      </c>
      <c r="K26" s="26">
        <f t="shared" si="6"/>
        <v>44686</v>
      </c>
      <c r="L26" s="26">
        <f t="shared" si="6"/>
        <v>44687</v>
      </c>
      <c r="M26" s="26">
        <f t="shared" si="6"/>
        <v>44688</v>
      </c>
      <c r="N26" s="26">
        <f t="shared" si="6"/>
        <v>44689</v>
      </c>
      <c r="O26" s="26">
        <f t="shared" si="6"/>
        <v>44690</v>
      </c>
      <c r="P26" s="26">
        <f t="shared" si="6"/>
        <v>44691</v>
      </c>
      <c r="Q26" s="26">
        <f t="shared" si="6"/>
        <v>44692</v>
      </c>
      <c r="R26" s="26">
        <f t="shared" si="6"/>
        <v>44693</v>
      </c>
      <c r="S26" s="26">
        <f t="shared" si="6"/>
        <v>44694</v>
      </c>
      <c r="T26" s="26">
        <f t="shared" si="6"/>
        <v>44695</v>
      </c>
      <c r="U26" s="26">
        <f t="shared" si="6"/>
        <v>44696</v>
      </c>
      <c r="V26" s="26">
        <f t="shared" si="6"/>
        <v>44697</v>
      </c>
      <c r="W26" s="26">
        <f t="shared" si="6"/>
        <v>44698</v>
      </c>
      <c r="X26" s="26">
        <f t="shared" si="6"/>
        <v>44699</v>
      </c>
      <c r="Y26" s="26">
        <f t="shared" si="6"/>
        <v>44700</v>
      </c>
      <c r="Z26" s="26">
        <f t="shared" si="6"/>
        <v>44701</v>
      </c>
      <c r="AA26" s="26">
        <f t="shared" si="6"/>
        <v>44702</v>
      </c>
      <c r="AB26" s="26">
        <f t="shared" si="6"/>
        <v>44703</v>
      </c>
      <c r="AC26" s="26">
        <f t="shared" si="6"/>
        <v>44704</v>
      </c>
      <c r="AD26" s="26">
        <f t="shared" si="6"/>
        <v>44705</v>
      </c>
      <c r="AE26" s="26">
        <f t="shared" si="6"/>
        <v>44706</v>
      </c>
      <c r="AF26" s="26">
        <f t="shared" si="6"/>
        <v>44707</v>
      </c>
      <c r="AG26" s="26">
        <f t="shared" si="6"/>
        <v>44708</v>
      </c>
      <c r="AH26" s="26">
        <f t="shared" si="6"/>
        <v>44709</v>
      </c>
      <c r="AI26" s="26">
        <f t="shared" si="6"/>
        <v>44710</v>
      </c>
      <c r="AJ26" s="26">
        <f t="shared" si="6"/>
        <v>44711</v>
      </c>
      <c r="AK26" s="26">
        <f t="shared" si="6"/>
        <v>44712</v>
      </c>
    </row>
    <row r="27" spans="2:37" ht="30" customHeight="1">
      <c r="D27" s="6"/>
      <c r="E27" s="7"/>
      <c r="F27" s="8"/>
      <c r="G27" s="27" t="str">
        <f>G7</f>
        <v>日</v>
      </c>
      <c r="H27" s="27" t="str">
        <f t="shared" si="6"/>
        <v>月</v>
      </c>
      <c r="I27" s="27" t="str">
        <f t="shared" si="6"/>
        <v>火</v>
      </c>
      <c r="J27" s="27" t="str">
        <f t="shared" si="6"/>
        <v>水</v>
      </c>
      <c r="K27" s="27" t="str">
        <f t="shared" si="6"/>
        <v>木</v>
      </c>
      <c r="L27" s="27" t="str">
        <f t="shared" si="6"/>
        <v>金</v>
      </c>
      <c r="M27" s="27" t="str">
        <f t="shared" si="6"/>
        <v>土</v>
      </c>
      <c r="N27" s="27" t="str">
        <f t="shared" si="6"/>
        <v>日</v>
      </c>
      <c r="O27" s="27" t="str">
        <f t="shared" si="6"/>
        <v>月</v>
      </c>
      <c r="P27" s="27" t="str">
        <f t="shared" si="6"/>
        <v>火</v>
      </c>
      <c r="Q27" s="27" t="str">
        <f t="shared" si="6"/>
        <v>水</v>
      </c>
      <c r="R27" s="27" t="str">
        <f t="shared" si="6"/>
        <v>木</v>
      </c>
      <c r="S27" s="27" t="str">
        <f t="shared" si="6"/>
        <v>金</v>
      </c>
      <c r="T27" s="27" t="str">
        <f t="shared" si="6"/>
        <v>土</v>
      </c>
      <c r="U27" s="27" t="str">
        <f t="shared" si="6"/>
        <v>日</v>
      </c>
      <c r="V27" s="27" t="str">
        <f t="shared" si="6"/>
        <v>月</v>
      </c>
      <c r="W27" s="27" t="str">
        <f t="shared" si="6"/>
        <v>火</v>
      </c>
      <c r="X27" s="27" t="str">
        <f t="shared" si="6"/>
        <v>水</v>
      </c>
      <c r="Y27" s="27" t="str">
        <f t="shared" si="6"/>
        <v>木</v>
      </c>
      <c r="Z27" s="27" t="str">
        <f t="shared" si="6"/>
        <v>金</v>
      </c>
      <c r="AA27" s="27" t="str">
        <f t="shared" si="6"/>
        <v>土</v>
      </c>
      <c r="AB27" s="27" t="str">
        <f t="shared" si="6"/>
        <v>日</v>
      </c>
      <c r="AC27" s="27" t="str">
        <f t="shared" si="6"/>
        <v>月</v>
      </c>
      <c r="AD27" s="27" t="str">
        <f t="shared" si="6"/>
        <v>火</v>
      </c>
      <c r="AE27" s="27" t="str">
        <f t="shared" si="6"/>
        <v>水</v>
      </c>
      <c r="AF27" s="27" t="str">
        <f t="shared" si="6"/>
        <v>木</v>
      </c>
      <c r="AG27" s="27" t="str">
        <f t="shared" si="6"/>
        <v>金</v>
      </c>
      <c r="AH27" s="27" t="str">
        <f t="shared" si="6"/>
        <v>土</v>
      </c>
      <c r="AI27" s="27" t="str">
        <f t="shared" si="6"/>
        <v>日</v>
      </c>
      <c r="AJ27" s="27" t="str">
        <f t="shared" si="6"/>
        <v>月</v>
      </c>
      <c r="AK27" s="27" t="str">
        <f t="shared" si="6"/>
        <v>火</v>
      </c>
    </row>
    <row r="28" spans="2:37" ht="59.25" customHeight="1">
      <c r="B28" t="s">
        <v>61</v>
      </c>
      <c r="C28" s="406" t="s">
        <v>79</v>
      </c>
      <c r="D28" s="16" t="s">
        <v>52</v>
      </c>
      <c r="E28" s="2"/>
      <c r="F28" s="1"/>
      <c r="G28" s="346">
        <f>IFERROR(G12/G8,0)</f>
        <v>0.35106382978723405</v>
      </c>
      <c r="H28" s="346">
        <f t="shared" ref="H28:AK28" si="7">IFERROR(H12/H8,0)</f>
        <v>0.28900709219858156</v>
      </c>
      <c r="I28" s="346">
        <f t="shared" si="7"/>
        <v>0.29432624113475175</v>
      </c>
      <c r="J28" s="346">
        <f t="shared" si="7"/>
        <v>0.28191489361702127</v>
      </c>
      <c r="K28" s="346">
        <f t="shared" si="7"/>
        <v>0.27304964539007093</v>
      </c>
      <c r="L28" s="346">
        <f t="shared" si="7"/>
        <v>0.25177304964539005</v>
      </c>
      <c r="M28" s="346">
        <f t="shared" si="7"/>
        <v>0.24645390070921985</v>
      </c>
      <c r="N28" s="346">
        <f t="shared" si="7"/>
        <v>0.26773049645390073</v>
      </c>
      <c r="O28" s="346">
        <f t="shared" si="7"/>
        <v>0.23758865248226951</v>
      </c>
      <c r="P28" s="346">
        <f t="shared" si="7"/>
        <v>0.26418439716312059</v>
      </c>
      <c r="Q28" s="346">
        <f t="shared" si="7"/>
        <v>0.28546099290780141</v>
      </c>
      <c r="R28" s="346">
        <f t="shared" si="7"/>
        <v>0.27482269503546097</v>
      </c>
      <c r="S28" s="346">
        <f t="shared" si="7"/>
        <v>0.29055258467023171</v>
      </c>
      <c r="T28" s="346">
        <f t="shared" si="7"/>
        <v>0.31016042780748665</v>
      </c>
      <c r="U28" s="346">
        <f t="shared" si="7"/>
        <v>0.33511586452762926</v>
      </c>
      <c r="V28" s="346">
        <f t="shared" si="7"/>
        <v>0.32620320855614976</v>
      </c>
      <c r="W28" s="346">
        <f t="shared" si="7"/>
        <v>0.34759358288770054</v>
      </c>
      <c r="X28" s="346">
        <f t="shared" si="7"/>
        <v>0.35294117647058826</v>
      </c>
      <c r="Y28" s="346">
        <f t="shared" si="7"/>
        <v>0.34224598930481281</v>
      </c>
      <c r="Z28" s="346">
        <f t="shared" si="7"/>
        <v>0.3392857142857143</v>
      </c>
      <c r="AA28" s="346">
        <f t="shared" si="7"/>
        <v>0.30178571428571427</v>
      </c>
      <c r="AB28" s="346">
        <f t="shared" si="7"/>
        <v>0.31428571428571428</v>
      </c>
      <c r="AC28" s="346">
        <f t="shared" si="7"/>
        <v>0.3</v>
      </c>
      <c r="AD28" s="346">
        <f t="shared" si="7"/>
        <v>0.28214285714285714</v>
      </c>
      <c r="AE28" s="346">
        <f t="shared" si="7"/>
        <v>0.29821428571428571</v>
      </c>
      <c r="AF28" s="346">
        <f t="shared" si="7"/>
        <v>0.30357142857142855</v>
      </c>
      <c r="AG28" s="346">
        <f t="shared" si="7"/>
        <v>0.29821428571428571</v>
      </c>
      <c r="AH28" s="346">
        <f t="shared" si="7"/>
        <v>0.3</v>
      </c>
      <c r="AI28" s="346">
        <f t="shared" si="7"/>
        <v>0.31071428571428572</v>
      </c>
      <c r="AJ28" s="346">
        <f t="shared" si="7"/>
        <v>0.28928571428571431</v>
      </c>
      <c r="AK28" s="346">
        <f t="shared" si="7"/>
        <v>0.30892857142857144</v>
      </c>
    </row>
    <row r="29" spans="2:37" ht="59.25" customHeight="1">
      <c r="B29" t="s">
        <v>62</v>
      </c>
      <c r="C29" s="406"/>
      <c r="D29" s="17" t="s">
        <v>53</v>
      </c>
      <c r="E29" s="2"/>
      <c r="F29" s="1"/>
      <c r="G29" s="346">
        <f>IFERROR(G12/G9,0)</f>
        <v>0.35106382978723405</v>
      </c>
      <c r="H29" s="346">
        <f t="shared" ref="H29:AK30" si="8">IFERROR(H12/H9,0)</f>
        <v>0.28900709219858156</v>
      </c>
      <c r="I29" s="346">
        <f t="shared" si="8"/>
        <v>0.29432624113475175</v>
      </c>
      <c r="J29" s="346">
        <f t="shared" si="8"/>
        <v>0.28191489361702127</v>
      </c>
      <c r="K29" s="346">
        <f t="shared" si="8"/>
        <v>0.27304964539007093</v>
      </c>
      <c r="L29" s="346">
        <f t="shared" si="8"/>
        <v>0.25177304964539005</v>
      </c>
      <c r="M29" s="346">
        <f t="shared" si="8"/>
        <v>0.24645390070921985</v>
      </c>
      <c r="N29" s="346">
        <f t="shared" si="8"/>
        <v>0.26773049645390073</v>
      </c>
      <c r="O29" s="346">
        <f t="shared" si="8"/>
        <v>0.23758865248226951</v>
      </c>
      <c r="P29" s="346">
        <f t="shared" si="8"/>
        <v>0.26418439716312059</v>
      </c>
      <c r="Q29" s="346">
        <f t="shared" si="8"/>
        <v>0.28546099290780141</v>
      </c>
      <c r="R29" s="346">
        <f t="shared" si="8"/>
        <v>0.27482269503546097</v>
      </c>
      <c r="S29" s="346">
        <f t="shared" si="8"/>
        <v>0.29055258467023171</v>
      </c>
      <c r="T29" s="346">
        <f t="shared" si="8"/>
        <v>0.31016042780748665</v>
      </c>
      <c r="U29" s="346">
        <f t="shared" si="8"/>
        <v>0.33511586452762926</v>
      </c>
      <c r="V29" s="346">
        <f t="shared" si="8"/>
        <v>0.32620320855614976</v>
      </c>
      <c r="W29" s="346">
        <f t="shared" si="8"/>
        <v>0.34759358288770054</v>
      </c>
      <c r="X29" s="346">
        <f t="shared" si="8"/>
        <v>0.35294117647058826</v>
      </c>
      <c r="Y29" s="346">
        <f t="shared" si="8"/>
        <v>0.34224598930481281</v>
      </c>
      <c r="Z29" s="346">
        <f t="shared" si="8"/>
        <v>0.3392857142857143</v>
      </c>
      <c r="AA29" s="346">
        <f t="shared" si="8"/>
        <v>0.30178571428571427</v>
      </c>
      <c r="AB29" s="346">
        <f t="shared" si="8"/>
        <v>0.31428571428571428</v>
      </c>
      <c r="AC29" s="346">
        <f t="shared" si="8"/>
        <v>0.3</v>
      </c>
      <c r="AD29" s="346">
        <f t="shared" si="8"/>
        <v>0.28214285714285714</v>
      </c>
      <c r="AE29" s="346">
        <f t="shared" si="8"/>
        <v>0.29821428571428571</v>
      </c>
      <c r="AF29" s="346">
        <f t="shared" si="8"/>
        <v>0.30357142857142855</v>
      </c>
      <c r="AG29" s="346">
        <f t="shared" si="8"/>
        <v>0.29821428571428571</v>
      </c>
      <c r="AH29" s="346">
        <f t="shared" si="8"/>
        <v>0.3</v>
      </c>
      <c r="AI29" s="346">
        <f t="shared" si="8"/>
        <v>0.31071428571428572</v>
      </c>
      <c r="AJ29" s="346">
        <f t="shared" si="8"/>
        <v>0.28928571428571431</v>
      </c>
      <c r="AK29" s="346">
        <f t="shared" si="8"/>
        <v>0.30892857142857144</v>
      </c>
    </row>
    <row r="30" spans="2:37" ht="59.25" customHeight="1">
      <c r="B30" t="s">
        <v>63</v>
      </c>
      <c r="C30" s="406"/>
      <c r="D30" s="17" t="s">
        <v>54</v>
      </c>
      <c r="E30" s="2"/>
      <c r="F30" s="1"/>
      <c r="G30" s="346">
        <f>IFERROR(G13/G10,0)</f>
        <v>6.0606060606060608E-2</v>
      </c>
      <c r="H30" s="346">
        <f t="shared" si="8"/>
        <v>6.0606060606060608E-2</v>
      </c>
      <c r="I30" s="346">
        <f t="shared" si="8"/>
        <v>6.0606060606060608E-2</v>
      </c>
      <c r="J30" s="346">
        <f t="shared" si="8"/>
        <v>9.0909090909090912E-2</v>
      </c>
      <c r="K30" s="346">
        <f t="shared" si="8"/>
        <v>9.0909090909090912E-2</v>
      </c>
      <c r="L30" s="346">
        <f t="shared" si="8"/>
        <v>6.0606060606060608E-2</v>
      </c>
      <c r="M30" s="346">
        <f t="shared" si="8"/>
        <v>6.0606060606060608E-2</v>
      </c>
      <c r="N30" s="346">
        <f t="shared" si="8"/>
        <v>6.0606060606060608E-2</v>
      </c>
      <c r="O30" s="346">
        <f t="shared" si="8"/>
        <v>6.0606060606060608E-2</v>
      </c>
      <c r="P30" s="346">
        <f t="shared" si="8"/>
        <v>9.0909090909090912E-2</v>
      </c>
      <c r="Q30" s="346">
        <f t="shared" si="8"/>
        <v>6.0606060606060608E-2</v>
      </c>
      <c r="R30" s="346">
        <f t="shared" si="8"/>
        <v>6.0606060606060608E-2</v>
      </c>
      <c r="S30" s="346">
        <f t="shared" si="8"/>
        <v>3.0303030303030304E-2</v>
      </c>
      <c r="T30" s="346">
        <f t="shared" si="8"/>
        <v>3.0303030303030304E-2</v>
      </c>
      <c r="U30" s="346">
        <f t="shared" si="8"/>
        <v>3.0303030303030304E-2</v>
      </c>
      <c r="V30" s="346">
        <f t="shared" si="8"/>
        <v>3.0303030303030304E-2</v>
      </c>
      <c r="W30" s="346">
        <f t="shared" si="8"/>
        <v>3.0303030303030304E-2</v>
      </c>
      <c r="X30" s="346">
        <f t="shared" si="8"/>
        <v>3.0303030303030304E-2</v>
      </c>
      <c r="Y30" s="346">
        <f t="shared" si="8"/>
        <v>3.0303030303030304E-2</v>
      </c>
      <c r="Z30" s="346">
        <f t="shared" si="8"/>
        <v>3.0303030303030304E-2</v>
      </c>
      <c r="AA30" s="346">
        <f t="shared" si="8"/>
        <v>3.0303030303030304E-2</v>
      </c>
      <c r="AB30" s="346">
        <f t="shared" si="8"/>
        <v>3.0303030303030304E-2</v>
      </c>
      <c r="AC30" s="346">
        <f t="shared" si="8"/>
        <v>0</v>
      </c>
      <c r="AD30" s="346">
        <f t="shared" si="8"/>
        <v>0</v>
      </c>
      <c r="AE30" s="346">
        <f t="shared" si="8"/>
        <v>0</v>
      </c>
      <c r="AF30" s="346">
        <f t="shared" si="8"/>
        <v>0</v>
      </c>
      <c r="AG30" s="346">
        <f t="shared" si="8"/>
        <v>0</v>
      </c>
      <c r="AH30" s="346">
        <f t="shared" si="8"/>
        <v>0</v>
      </c>
      <c r="AI30" s="346">
        <f t="shared" si="8"/>
        <v>0</v>
      </c>
      <c r="AJ30" s="346">
        <f t="shared" si="8"/>
        <v>0</v>
      </c>
      <c r="AK30" s="346">
        <f t="shared" si="8"/>
        <v>0</v>
      </c>
    </row>
    <row r="31" spans="2:37" ht="59.25" customHeight="1">
      <c r="B31" t="s">
        <v>64</v>
      </c>
      <c r="C31" s="406"/>
      <c r="D31" s="17" t="s">
        <v>55</v>
      </c>
      <c r="E31" s="2"/>
      <c r="F31" s="1"/>
      <c r="G31" s="346">
        <f>IFERROR(G13/G11,0)</f>
        <v>6.0606060606060608E-2</v>
      </c>
      <c r="H31" s="346">
        <f t="shared" ref="H31:AK31" si="9">IFERROR(H13/H11,0)</f>
        <v>6.0606060606060608E-2</v>
      </c>
      <c r="I31" s="346">
        <f t="shared" si="9"/>
        <v>6.0606060606060608E-2</v>
      </c>
      <c r="J31" s="346">
        <f t="shared" si="9"/>
        <v>9.0909090909090912E-2</v>
      </c>
      <c r="K31" s="346">
        <f t="shared" si="9"/>
        <v>9.0909090909090912E-2</v>
      </c>
      <c r="L31" s="346">
        <f t="shared" si="9"/>
        <v>6.0606060606060608E-2</v>
      </c>
      <c r="M31" s="346">
        <f t="shared" si="9"/>
        <v>6.0606060606060608E-2</v>
      </c>
      <c r="N31" s="346">
        <f t="shared" si="9"/>
        <v>6.0606060606060608E-2</v>
      </c>
      <c r="O31" s="346">
        <f t="shared" si="9"/>
        <v>6.0606060606060608E-2</v>
      </c>
      <c r="P31" s="346">
        <f t="shared" si="9"/>
        <v>9.0909090909090912E-2</v>
      </c>
      <c r="Q31" s="346">
        <f t="shared" si="9"/>
        <v>6.0606060606060608E-2</v>
      </c>
      <c r="R31" s="346">
        <f t="shared" si="9"/>
        <v>6.0606060606060608E-2</v>
      </c>
      <c r="S31" s="346">
        <f t="shared" si="9"/>
        <v>3.0303030303030304E-2</v>
      </c>
      <c r="T31" s="346">
        <f t="shared" si="9"/>
        <v>3.0303030303030304E-2</v>
      </c>
      <c r="U31" s="346">
        <f t="shared" si="9"/>
        <v>3.0303030303030304E-2</v>
      </c>
      <c r="V31" s="346">
        <f t="shared" si="9"/>
        <v>3.0303030303030304E-2</v>
      </c>
      <c r="W31" s="346">
        <f t="shared" si="9"/>
        <v>3.0303030303030304E-2</v>
      </c>
      <c r="X31" s="346">
        <f t="shared" si="9"/>
        <v>3.0303030303030304E-2</v>
      </c>
      <c r="Y31" s="346">
        <f t="shared" si="9"/>
        <v>3.0303030303030304E-2</v>
      </c>
      <c r="Z31" s="346">
        <f t="shared" si="9"/>
        <v>3.0303030303030304E-2</v>
      </c>
      <c r="AA31" s="346">
        <f t="shared" si="9"/>
        <v>3.0303030303030304E-2</v>
      </c>
      <c r="AB31" s="346">
        <f t="shared" si="9"/>
        <v>3.0303030303030304E-2</v>
      </c>
      <c r="AC31" s="346">
        <f t="shared" si="9"/>
        <v>0</v>
      </c>
      <c r="AD31" s="346">
        <f t="shared" si="9"/>
        <v>0</v>
      </c>
      <c r="AE31" s="346">
        <f t="shared" si="9"/>
        <v>0</v>
      </c>
      <c r="AF31" s="346">
        <f t="shared" si="9"/>
        <v>0</v>
      </c>
      <c r="AG31" s="346">
        <f t="shared" si="9"/>
        <v>0</v>
      </c>
      <c r="AH31" s="346">
        <f t="shared" si="9"/>
        <v>0</v>
      </c>
      <c r="AI31" s="346">
        <f t="shared" si="9"/>
        <v>0</v>
      </c>
      <c r="AJ31" s="346">
        <f t="shared" si="9"/>
        <v>0</v>
      </c>
      <c r="AK31" s="346">
        <f t="shared" si="9"/>
        <v>0</v>
      </c>
    </row>
    <row r="32" spans="2:37" ht="59.25" customHeight="1">
      <c r="B32" t="s">
        <v>18</v>
      </c>
      <c r="C32" s="406"/>
      <c r="D32" s="17" t="s">
        <v>177</v>
      </c>
      <c r="E32" s="2"/>
      <c r="F32" s="1"/>
      <c r="G32" s="342">
        <f t="shared" ref="G32:AK32" si="10">IFERROR(G14*100000/1588256,0)</f>
        <v>336.15487679568031</v>
      </c>
      <c r="H32" s="342">
        <f t="shared" si="10"/>
        <v>305.11454072895049</v>
      </c>
      <c r="I32" s="342">
        <f t="shared" si="10"/>
        <v>290.63324804061813</v>
      </c>
      <c r="J32" s="342">
        <f t="shared" si="10"/>
        <v>297.49612153204521</v>
      </c>
      <c r="K32" s="342">
        <f t="shared" si="10"/>
        <v>270.73721112969196</v>
      </c>
      <c r="L32" s="342">
        <f t="shared" si="10"/>
        <v>258.90032841053329</v>
      </c>
      <c r="M32" s="342">
        <f t="shared" si="10"/>
        <v>275.77418249954667</v>
      </c>
      <c r="N32" s="342">
        <f t="shared" si="10"/>
        <v>287.98883807144438</v>
      </c>
      <c r="O32" s="342">
        <f t="shared" si="10"/>
        <v>264.06322406463443</v>
      </c>
      <c r="P32" s="342">
        <f t="shared" si="10"/>
        <v>301.33681220155944</v>
      </c>
      <c r="Q32" s="342">
        <f t="shared" si="10"/>
        <v>316.00699131626135</v>
      </c>
      <c r="R32" s="342">
        <f t="shared" si="10"/>
        <v>331.93641327342698</v>
      </c>
      <c r="S32" s="342">
        <f t="shared" si="10"/>
        <v>331.99937541555016</v>
      </c>
      <c r="T32" s="342">
        <f t="shared" si="10"/>
        <v>331.05494328370236</v>
      </c>
      <c r="U32" s="342">
        <f t="shared" si="10"/>
        <v>323.94022122378254</v>
      </c>
      <c r="V32" s="342">
        <f t="shared" si="10"/>
        <v>301.58866077005217</v>
      </c>
      <c r="W32" s="342">
        <f t="shared" si="10"/>
        <v>311.34779279914574</v>
      </c>
      <c r="X32" s="342">
        <f t="shared" si="10"/>
        <v>316.44772631112363</v>
      </c>
      <c r="Y32" s="342">
        <f t="shared" si="10"/>
        <v>314.81071061592087</v>
      </c>
      <c r="Z32" s="342">
        <f t="shared" si="10"/>
        <v>315.56625632139907</v>
      </c>
      <c r="AA32" s="342">
        <f t="shared" si="10"/>
        <v>321.35877339673203</v>
      </c>
      <c r="AB32" s="342">
        <f t="shared" si="10"/>
        <v>318.08474200632645</v>
      </c>
      <c r="AC32" s="342">
        <f t="shared" si="10"/>
        <v>300.45534221183487</v>
      </c>
      <c r="AD32" s="342">
        <f t="shared" si="10"/>
        <v>295.16652227348737</v>
      </c>
      <c r="AE32" s="342">
        <f t="shared" si="10"/>
        <v>293.71839300465416</v>
      </c>
      <c r="AF32" s="342">
        <f t="shared" si="10"/>
        <v>284.58888239679248</v>
      </c>
      <c r="AG32" s="342">
        <f t="shared" si="10"/>
        <v>274.514939657083</v>
      </c>
      <c r="AH32" s="342">
        <f t="shared" si="10"/>
        <v>269.91870328209052</v>
      </c>
      <c r="AI32" s="342">
        <f t="shared" si="10"/>
        <v>245.23754356980234</v>
      </c>
      <c r="AJ32" s="342">
        <f t="shared" si="10"/>
        <v>225.27854451675296</v>
      </c>
      <c r="AK32" s="342">
        <f t="shared" si="10"/>
        <v>223.1378316845647</v>
      </c>
    </row>
    <row r="33" spans="2:37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346">
        <f>IFERROR(G18/G16,0)</f>
        <v>0.37411915438821269</v>
      </c>
      <c r="H33" s="346">
        <f t="shared" ref="H33:AK33" si="11">IFERROR(H18/H16,0)</f>
        <v>0.37254570074475285</v>
      </c>
      <c r="I33" s="346">
        <f t="shared" si="11"/>
        <v>0.36904431492274958</v>
      </c>
      <c r="J33" s="346">
        <f t="shared" si="11"/>
        <v>0.38125193358770754</v>
      </c>
      <c r="K33" s="346">
        <f t="shared" si="11"/>
        <v>0.40054495912806537</v>
      </c>
      <c r="L33" s="346">
        <f t="shared" si="11"/>
        <v>0.40628495881216314</v>
      </c>
      <c r="M33" s="346">
        <f t="shared" si="11"/>
        <v>0.40365901128843906</v>
      </c>
      <c r="N33" s="346">
        <f t="shared" si="11"/>
        <v>0.40495708361462052</v>
      </c>
      <c r="O33" s="346">
        <f t="shared" si="11"/>
        <v>0.41286018715834338</v>
      </c>
      <c r="P33" s="346">
        <f t="shared" si="11"/>
        <v>0.39752233271532106</v>
      </c>
      <c r="Q33" s="346">
        <f t="shared" si="11"/>
        <v>0.38340399757722593</v>
      </c>
      <c r="R33" s="346">
        <f t="shared" si="11"/>
        <v>0.37382637584862055</v>
      </c>
      <c r="S33" s="346">
        <f t="shared" si="11"/>
        <v>0.35854732208363904</v>
      </c>
      <c r="T33" s="346">
        <f t="shared" si="11"/>
        <v>0.35828433589627617</v>
      </c>
      <c r="U33" s="346">
        <f t="shared" si="11"/>
        <v>0.35178707224334599</v>
      </c>
      <c r="V33" s="346">
        <f t="shared" si="11"/>
        <v>0.35217054263565889</v>
      </c>
      <c r="W33" s="346">
        <f t="shared" si="11"/>
        <v>0.3606156274664562</v>
      </c>
      <c r="X33" s="346">
        <f t="shared" si="11"/>
        <v>0.36378243753514905</v>
      </c>
      <c r="Y33" s="346">
        <f t="shared" si="11"/>
        <v>0.36062103034580101</v>
      </c>
      <c r="Z33" s="346">
        <f t="shared" si="11"/>
        <v>0.37418681230423262</v>
      </c>
      <c r="AA33" s="346">
        <f t="shared" si="11"/>
        <v>0.36969599743322373</v>
      </c>
      <c r="AB33" s="346">
        <f t="shared" si="11"/>
        <v>0.37703443199476566</v>
      </c>
      <c r="AC33" s="346">
        <f t="shared" si="11"/>
        <v>0.36189216010585512</v>
      </c>
      <c r="AD33" s="346">
        <f t="shared" si="11"/>
        <v>0.36469362957819823</v>
      </c>
      <c r="AE33" s="346">
        <f t="shared" si="11"/>
        <v>0.35999642506032709</v>
      </c>
      <c r="AF33" s="346">
        <f t="shared" si="11"/>
        <v>0.36420043245275924</v>
      </c>
      <c r="AG33" s="346">
        <f t="shared" si="11"/>
        <v>0.35496519949024607</v>
      </c>
      <c r="AH33" s="346">
        <f t="shared" si="11"/>
        <v>0.35498627630375112</v>
      </c>
      <c r="AI33" s="346">
        <f t="shared" si="11"/>
        <v>0.34579533941236068</v>
      </c>
      <c r="AJ33" s="346">
        <f t="shared" si="11"/>
        <v>0.34147614573546298</v>
      </c>
      <c r="AK33" s="346">
        <f t="shared" si="11"/>
        <v>0.33319393622582333</v>
      </c>
    </row>
    <row r="34" spans="2:37" ht="59.25" customHeight="1">
      <c r="B34" t="s">
        <v>20</v>
      </c>
      <c r="C34" s="406" t="s">
        <v>81</v>
      </c>
      <c r="D34" s="17" t="s">
        <v>178</v>
      </c>
      <c r="E34" s="2" t="s">
        <v>17</v>
      </c>
      <c r="F34" s="1"/>
      <c r="G34" s="341">
        <f t="shared" ref="G34:AK34" si="12">IFERROR(G20*100000/1588256,0)</f>
        <v>294.22209014163963</v>
      </c>
      <c r="H34" s="341">
        <f t="shared" si="12"/>
        <v>294.15912799951644</v>
      </c>
      <c r="I34" s="341">
        <f t="shared" si="12"/>
        <v>277.1593496262567</v>
      </c>
      <c r="J34" s="341">
        <f t="shared" si="12"/>
        <v>251.15598492938167</v>
      </c>
      <c r="K34" s="341">
        <f t="shared" si="12"/>
        <v>232.77103942941187</v>
      </c>
      <c r="L34" s="341">
        <f t="shared" si="12"/>
        <v>222.13043741059377</v>
      </c>
      <c r="M34" s="341">
        <f t="shared" si="12"/>
        <v>251.53375778212077</v>
      </c>
      <c r="N34" s="341">
        <f t="shared" si="12"/>
        <v>261.16696552696794</v>
      </c>
      <c r="O34" s="341">
        <f t="shared" si="12"/>
        <v>264.37803477525034</v>
      </c>
      <c r="P34" s="341">
        <f t="shared" si="12"/>
        <v>280.55930530090865</v>
      </c>
      <c r="Q34" s="341">
        <f t="shared" si="12"/>
        <v>296.99242439505974</v>
      </c>
      <c r="R34" s="341">
        <f t="shared" si="12"/>
        <v>318.84028771180465</v>
      </c>
      <c r="S34" s="341">
        <f t="shared" si="12"/>
        <v>325.89204762960128</v>
      </c>
      <c r="T34" s="341">
        <f t="shared" si="12"/>
        <v>307.69598855600105</v>
      </c>
      <c r="U34" s="341">
        <f t="shared" si="12"/>
        <v>299.25906151149439</v>
      </c>
      <c r="V34" s="341">
        <f>IFERROR(V20*100000/1588256,0)</f>
        <v>291.26286946184996</v>
      </c>
      <c r="W34" s="341">
        <f t="shared" si="12"/>
        <v>286.0370116656257</v>
      </c>
      <c r="X34" s="341">
        <f t="shared" si="12"/>
        <v>287.67402736082846</v>
      </c>
      <c r="Y34" s="341">
        <f t="shared" si="12"/>
        <v>285.09257953377795</v>
      </c>
      <c r="Z34" s="341">
        <f t="shared" si="12"/>
        <v>289.56289162452401</v>
      </c>
      <c r="AA34" s="341">
        <f t="shared" si="12"/>
        <v>293.34062015191506</v>
      </c>
      <c r="AB34" s="341">
        <f t="shared" si="12"/>
        <v>290.19251304575585</v>
      </c>
      <c r="AC34" s="341">
        <f t="shared" si="12"/>
        <v>290.25547518787903</v>
      </c>
      <c r="AD34" s="341">
        <f t="shared" si="12"/>
        <v>275.52233393105394</v>
      </c>
      <c r="AE34" s="341">
        <f t="shared" si="12"/>
        <v>264.56692120161989</v>
      </c>
      <c r="AF34" s="341">
        <f t="shared" si="12"/>
        <v>253.61150847218585</v>
      </c>
      <c r="AG34" s="341">
        <f t="shared" si="12"/>
        <v>243.91533858521549</v>
      </c>
      <c r="AH34" s="341">
        <f t="shared" si="12"/>
        <v>227.98591662804989</v>
      </c>
      <c r="AI34" s="341">
        <f t="shared" si="12"/>
        <v>219.86380029415912</v>
      </c>
      <c r="AJ34" s="341">
        <f t="shared" si="12"/>
        <v>214.88979106642759</v>
      </c>
      <c r="AK34" s="341">
        <f t="shared" si="12"/>
        <v>205.94916688493544</v>
      </c>
    </row>
    <row r="35" spans="2:37" ht="59.25" customHeight="1">
      <c r="B35" t="s">
        <v>21</v>
      </c>
      <c r="C35" s="406"/>
      <c r="D35" s="18" t="s">
        <v>59</v>
      </c>
      <c r="E35" s="2"/>
      <c r="F35" s="1"/>
      <c r="G35" s="194">
        <f>G21-G22</f>
        <v>-533</v>
      </c>
      <c r="H35" s="194">
        <f t="shared" ref="H35:AK35" si="13">H21-H22</f>
        <v>-568</v>
      </c>
      <c r="I35" s="194">
        <f t="shared" si="13"/>
        <v>-1040</v>
      </c>
      <c r="J35" s="194">
        <f t="shared" si="13"/>
        <v>-1529</v>
      </c>
      <c r="K35" s="194">
        <f t="shared" si="13"/>
        <v>-1703</v>
      </c>
      <c r="L35" s="194">
        <f t="shared" si="13"/>
        <v>-1776</v>
      </c>
      <c r="M35" s="194">
        <f t="shared" si="13"/>
        <v>-981</v>
      </c>
      <c r="N35" s="194">
        <f t="shared" si="13"/>
        <v>-525</v>
      </c>
      <c r="O35" s="194">
        <f t="shared" si="13"/>
        <v>-473</v>
      </c>
      <c r="P35" s="194">
        <f t="shared" si="13"/>
        <v>54</v>
      </c>
      <c r="Q35" s="194">
        <f t="shared" si="13"/>
        <v>728</v>
      </c>
      <c r="R35" s="194">
        <f t="shared" si="13"/>
        <v>1367</v>
      </c>
      <c r="S35" s="194">
        <f t="shared" si="13"/>
        <v>1648</v>
      </c>
      <c r="T35" s="194">
        <f t="shared" si="13"/>
        <v>892</v>
      </c>
      <c r="U35" s="194">
        <f t="shared" si="13"/>
        <v>605</v>
      </c>
      <c r="V35" s="194">
        <f t="shared" si="13"/>
        <v>427</v>
      </c>
      <c r="W35" s="194">
        <f t="shared" si="13"/>
        <v>87</v>
      </c>
      <c r="X35" s="194">
        <f t="shared" si="13"/>
        <v>-148</v>
      </c>
      <c r="Y35" s="194">
        <f t="shared" si="13"/>
        <v>-536</v>
      </c>
      <c r="Z35" s="194">
        <f t="shared" si="13"/>
        <v>-577</v>
      </c>
      <c r="AA35" s="194">
        <f t="shared" si="13"/>
        <v>-228</v>
      </c>
      <c r="AB35" s="194">
        <f t="shared" si="13"/>
        <v>-144</v>
      </c>
      <c r="AC35" s="194">
        <f t="shared" si="13"/>
        <v>-16</v>
      </c>
      <c r="AD35" s="194">
        <f t="shared" si="13"/>
        <v>-167</v>
      </c>
      <c r="AE35" s="194">
        <f t="shared" si="13"/>
        <v>-367</v>
      </c>
      <c r="AF35" s="194">
        <f t="shared" si="13"/>
        <v>-500</v>
      </c>
      <c r="AG35" s="194">
        <f t="shared" si="13"/>
        <v>-725</v>
      </c>
      <c r="AH35" s="194">
        <f t="shared" si="13"/>
        <v>-1038</v>
      </c>
      <c r="AI35" s="194">
        <f t="shared" si="13"/>
        <v>-1117</v>
      </c>
      <c r="AJ35" s="194">
        <f t="shared" si="13"/>
        <v>-1197</v>
      </c>
      <c r="AK35" s="194">
        <f t="shared" si="13"/>
        <v>-1105</v>
      </c>
    </row>
    <row r="36" spans="2:37" ht="59.25" customHeight="1">
      <c r="C36" s="363"/>
      <c r="D36" s="18" t="s">
        <v>110</v>
      </c>
      <c r="E36" s="2"/>
      <c r="F36" s="1"/>
      <c r="G36" s="347">
        <f>IFERROR(G21/G22,0)</f>
        <v>0.89761813292354975</v>
      </c>
      <c r="H36" s="347">
        <f t="shared" ref="H36:AK36" si="14">IFERROR(H21/H22,0)</f>
        <v>0.89160305343511448</v>
      </c>
      <c r="I36" s="347">
        <f>IFERROR(I21/I22,0)</f>
        <v>0.80889378904814402</v>
      </c>
      <c r="J36" s="347">
        <f t="shared" si="14"/>
        <v>0.72290685030808266</v>
      </c>
      <c r="K36" s="347">
        <f t="shared" si="14"/>
        <v>0.68462962962962959</v>
      </c>
      <c r="L36" s="347">
        <f t="shared" si="14"/>
        <v>0.66515837104072395</v>
      </c>
      <c r="M36" s="347">
        <f>IFERROR(M21/M22,0)</f>
        <v>0.80285369774919613</v>
      </c>
      <c r="N36" s="347">
        <f t="shared" si="14"/>
        <v>0.88765247164562378</v>
      </c>
      <c r="O36" s="347">
        <f t="shared" si="14"/>
        <v>0.89875856164383561</v>
      </c>
      <c r="P36" s="347">
        <f t="shared" si="14"/>
        <v>1.012267151294866</v>
      </c>
      <c r="Q36" s="347">
        <f t="shared" si="14"/>
        <v>1.1825018801704688</v>
      </c>
      <c r="R36" s="347">
        <f t="shared" si="14"/>
        <v>1.3697592642683256</v>
      </c>
      <c r="S36" s="347">
        <f t="shared" si="14"/>
        <v>1.4671201814058956</v>
      </c>
      <c r="T36" s="347">
        <f t="shared" si="14"/>
        <v>1.223279098873592</v>
      </c>
      <c r="U36" s="347">
        <f>IFERROR(U21/U22,0)</f>
        <v>1.1458534233365478</v>
      </c>
      <c r="V36" s="347">
        <f t="shared" si="14"/>
        <v>1.1016908787806621</v>
      </c>
      <c r="W36" s="347">
        <f t="shared" si="14"/>
        <v>1.019524236983842</v>
      </c>
      <c r="X36" s="347">
        <f t="shared" si="14"/>
        <v>0.96862412550349797</v>
      </c>
      <c r="Y36" s="347">
        <f t="shared" si="14"/>
        <v>0.89415481832543442</v>
      </c>
      <c r="Z36" s="347">
        <f t="shared" si="14"/>
        <v>0.8885239567233385</v>
      </c>
      <c r="AA36" s="347">
        <f t="shared" si="14"/>
        <v>0.95334561080417435</v>
      </c>
      <c r="AB36" s="347">
        <f t="shared" si="14"/>
        <v>0.96970334525562807</v>
      </c>
      <c r="AC36" s="347">
        <f>IFERROR(AC21/AC22,0)</f>
        <v>0.99654128837008216</v>
      </c>
      <c r="AD36" s="347">
        <f t="shared" si="14"/>
        <v>0.96324014968082761</v>
      </c>
      <c r="AE36" s="347">
        <f t="shared" si="14"/>
        <v>0.91967607791639305</v>
      </c>
      <c r="AF36" s="347">
        <f t="shared" si="14"/>
        <v>0.88957597173144876</v>
      </c>
      <c r="AG36" s="347">
        <f t="shared" si="14"/>
        <v>0.84235703413785601</v>
      </c>
      <c r="AH36" s="347">
        <f t="shared" si="14"/>
        <v>0.77720540888602707</v>
      </c>
      <c r="AI36" s="347">
        <f t="shared" si="14"/>
        <v>0.75764807984378391</v>
      </c>
      <c r="AJ36" s="347">
        <f t="shared" si="14"/>
        <v>0.74034707158351409</v>
      </c>
      <c r="AK36" s="347">
        <f t="shared" si="14"/>
        <v>0.74748628884826329</v>
      </c>
    </row>
    <row r="37" spans="2:37" ht="59.25" customHeight="1">
      <c r="B37" t="s">
        <v>22</v>
      </c>
      <c r="C37" s="363"/>
      <c r="D37" s="17" t="s">
        <v>60</v>
      </c>
      <c r="E37" s="2" t="s">
        <v>17</v>
      </c>
      <c r="F37" s="1"/>
      <c r="G37" s="346">
        <f>IFERROR(G24/G20,0)</f>
        <v>0.59233896854269208</v>
      </c>
      <c r="H37" s="346">
        <f t="shared" ref="H37:AK37" si="15">IFERROR(H24/H20,0)</f>
        <v>0.59053938356164382</v>
      </c>
      <c r="I37" s="346">
        <f t="shared" si="15"/>
        <v>0.5688323489323035</v>
      </c>
      <c r="J37" s="346">
        <f t="shared" si="15"/>
        <v>0.54900977688643771</v>
      </c>
      <c r="K37" s="346">
        <f t="shared" si="15"/>
        <v>0.534216932648093</v>
      </c>
      <c r="L37" s="346">
        <f t="shared" si="15"/>
        <v>0.53854875283446713</v>
      </c>
      <c r="M37" s="346">
        <f t="shared" si="15"/>
        <v>0.55043804755944936</v>
      </c>
      <c r="N37" s="346">
        <f>IFERROR(N24/N20,0)</f>
        <v>0.53784956605593059</v>
      </c>
      <c r="O37" s="346">
        <f t="shared" si="15"/>
        <v>0.54298642533936647</v>
      </c>
      <c r="P37" s="346">
        <f t="shared" si="15"/>
        <v>0.54331238779174151</v>
      </c>
      <c r="Q37" s="346">
        <f t="shared" si="15"/>
        <v>0.53996184015263937</v>
      </c>
      <c r="R37" s="346">
        <f t="shared" si="15"/>
        <v>0.55608214849921012</v>
      </c>
      <c r="S37" s="346">
        <f t="shared" si="15"/>
        <v>0.55023183925811436</v>
      </c>
      <c r="T37" s="346">
        <f t="shared" si="15"/>
        <v>0.54716595048086758</v>
      </c>
      <c r="U37" s="346">
        <f t="shared" si="15"/>
        <v>0.5371344414054281</v>
      </c>
      <c r="V37" s="346">
        <f t="shared" si="15"/>
        <v>0.53631647211413747</v>
      </c>
      <c r="W37" s="346">
        <f t="shared" si="15"/>
        <v>0.53510895883777243</v>
      </c>
      <c r="X37" s="346">
        <f t="shared" si="15"/>
        <v>0.52768658349748299</v>
      </c>
      <c r="Y37" s="346">
        <f t="shared" si="15"/>
        <v>0.5112632508833922</v>
      </c>
      <c r="Z37" s="346">
        <f t="shared" si="15"/>
        <v>0.49141117634268316</v>
      </c>
      <c r="AA37" s="346">
        <f t="shared" si="15"/>
        <v>0.47735565572011163</v>
      </c>
      <c r="AB37" s="346">
        <f t="shared" si="15"/>
        <v>0.47428943371664134</v>
      </c>
      <c r="AC37" s="346">
        <f t="shared" si="15"/>
        <v>0.46767895878524945</v>
      </c>
      <c r="AD37" s="346">
        <f t="shared" si="15"/>
        <v>0.46846435100548445</v>
      </c>
      <c r="AE37" s="346">
        <f>IFERROR(AE24/AE20,0)</f>
        <v>0.48072346501665875</v>
      </c>
      <c r="AF37" s="346">
        <f t="shared" si="15"/>
        <v>0.47691161866931481</v>
      </c>
      <c r="AG37" s="346">
        <f t="shared" si="15"/>
        <v>0.48425400103252453</v>
      </c>
      <c r="AH37" s="346">
        <f t="shared" si="15"/>
        <v>0.4971002485501243</v>
      </c>
      <c r="AI37" s="346">
        <f t="shared" si="15"/>
        <v>0.49942726231386025</v>
      </c>
      <c r="AJ37" s="346">
        <f t="shared" si="15"/>
        <v>0.50366246703779671</v>
      </c>
      <c r="AK37" s="346">
        <f t="shared" si="15"/>
        <v>0.49342708651788442</v>
      </c>
    </row>
    <row r="38" spans="2:37" ht="59.25" customHeight="1">
      <c r="B38" s="68" t="s">
        <v>104</v>
      </c>
      <c r="C38" s="111"/>
      <c r="D38" s="17" t="s">
        <v>179</v>
      </c>
      <c r="E38" s="2" t="s">
        <v>17</v>
      </c>
      <c r="F38" s="1"/>
      <c r="G38" s="348">
        <f t="shared" ref="G38:AK38" si="16">IFERROR(G24*100000/1588256,0)</f>
        <v>174.27920939697378</v>
      </c>
      <c r="H38" s="348">
        <f t="shared" si="16"/>
        <v>173.71255011786513</v>
      </c>
      <c r="I38" s="348">
        <f t="shared" si="16"/>
        <v>157.65720387645317</v>
      </c>
      <c r="J38" s="348">
        <f t="shared" si="16"/>
        <v>137.88709124977333</v>
      </c>
      <c r="K38" s="348">
        <f t="shared" si="16"/>
        <v>124.35023069328874</v>
      </c>
      <c r="L38" s="348">
        <f t="shared" si="16"/>
        <v>119.62807003404993</v>
      </c>
      <c r="M38" s="348">
        <f t="shared" si="16"/>
        <v>138.45375052888198</v>
      </c>
      <c r="N38" s="348">
        <f t="shared" si="16"/>
        <v>140.46853907682387</v>
      </c>
      <c r="O38" s="348">
        <f t="shared" si="16"/>
        <v>143.55368404085991</v>
      </c>
      <c r="P38" s="348">
        <f t="shared" si="16"/>
        <v>152.43134608022888</v>
      </c>
      <c r="Q38" s="348">
        <f t="shared" si="16"/>
        <v>160.36457598775007</v>
      </c>
      <c r="R38" s="348">
        <f t="shared" si="16"/>
        <v>177.30139221888663</v>
      </c>
      <c r="S38" s="348">
        <f t="shared" si="16"/>
        <v>179.31618076682852</v>
      </c>
      <c r="T38" s="348">
        <f t="shared" si="16"/>
        <v>168.36076803739448</v>
      </c>
      <c r="U38" s="348">
        <f t="shared" si="16"/>
        <v>160.7423488404892</v>
      </c>
      <c r="V38" s="348">
        <f t="shared" si="16"/>
        <v>156.20907460761993</v>
      </c>
      <c r="W38" s="348">
        <f t="shared" si="16"/>
        <v>153.06096750146071</v>
      </c>
      <c r="X38" s="348">
        <f t="shared" si="16"/>
        <v>151.80172465899705</v>
      </c>
      <c r="Y38" s="348">
        <f t="shared" si="16"/>
        <v>145.75735901517135</v>
      </c>
      <c r="Z38" s="348">
        <f t="shared" si="16"/>
        <v>142.29444119839624</v>
      </c>
      <c r="AA38" s="348">
        <f t="shared" si="16"/>
        <v>140.02780408196159</v>
      </c>
      <c r="AB38" s="348">
        <f t="shared" si="16"/>
        <v>137.6352426812806</v>
      </c>
      <c r="AC38" s="348">
        <f t="shared" si="16"/>
        <v>135.74637841758508</v>
      </c>
      <c r="AD38" s="348">
        <f t="shared" si="16"/>
        <v>129.07239135252755</v>
      </c>
      <c r="AE38" s="348">
        <f t="shared" si="16"/>
        <v>127.18352708883202</v>
      </c>
      <c r="AF38" s="348">
        <f t="shared" si="16"/>
        <v>120.95027501863679</v>
      </c>
      <c r="AG38" s="348">
        <f t="shared" si="16"/>
        <v>118.1169786230935</v>
      </c>
      <c r="AH38" s="348">
        <f t="shared" si="16"/>
        <v>113.33185582173151</v>
      </c>
      <c r="AI38" s="348">
        <f t="shared" si="16"/>
        <v>109.80597586283319</v>
      </c>
      <c r="AJ38" s="348">
        <f t="shared" si="16"/>
        <v>108.23192230975359</v>
      </c>
      <c r="AK38" s="348">
        <f t="shared" si="16"/>
        <v>101.62089738681925</v>
      </c>
    </row>
    <row r="39" spans="2:37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3.7085596553661733E-2</v>
      </c>
      <c r="H39" s="22">
        <f>IFERROR(H12/H14,0)</f>
        <v>3.3635988444077593E-2</v>
      </c>
      <c r="I39" s="22">
        <f t="shared" ref="I39:AK39" si="17">IFERROR(I12/I14,0)</f>
        <v>3.5961871750433277E-2</v>
      </c>
      <c r="J39" s="22">
        <f t="shared" si="17"/>
        <v>3.3650793650793653E-2</v>
      </c>
      <c r="K39" s="22">
        <f t="shared" si="17"/>
        <v>3.5813953488372095E-2</v>
      </c>
      <c r="L39" s="22">
        <f t="shared" si="17"/>
        <v>3.4533073929961092E-2</v>
      </c>
      <c r="M39" s="22">
        <f t="shared" si="17"/>
        <v>3.1735159817351595E-2</v>
      </c>
      <c r="N39" s="22">
        <f t="shared" si="17"/>
        <v>3.30126803672934E-2</v>
      </c>
      <c r="O39" s="22">
        <f t="shared" si="17"/>
        <v>3.195040534096328E-2</v>
      </c>
      <c r="P39" s="22">
        <f t="shared" si="17"/>
        <v>3.1132469703301295E-2</v>
      </c>
      <c r="Q39" s="22">
        <f t="shared" si="17"/>
        <v>3.2078103207810321E-2</v>
      </c>
      <c r="R39" s="22">
        <f t="shared" si="17"/>
        <v>2.940060698027314E-2</v>
      </c>
      <c r="S39" s="22">
        <f t="shared" si="17"/>
        <v>3.0912194196851886E-2</v>
      </c>
      <c r="T39" s="22">
        <f t="shared" si="17"/>
        <v>3.3092430581970332E-2</v>
      </c>
      <c r="U39" s="22">
        <f t="shared" si="17"/>
        <v>3.6540330417881441E-2</v>
      </c>
      <c r="V39" s="22">
        <f t="shared" si="17"/>
        <v>3.8204592901878914E-2</v>
      </c>
      <c r="W39" s="22">
        <f t="shared" si="17"/>
        <v>3.9433771486349849E-2</v>
      </c>
      <c r="X39" s="22">
        <f t="shared" si="17"/>
        <v>3.9395145244727418E-2</v>
      </c>
      <c r="Y39" s="22">
        <f t="shared" si="17"/>
        <v>3.8399999999999997E-2</v>
      </c>
      <c r="Z39" s="22">
        <f t="shared" si="17"/>
        <v>3.7909018355945727E-2</v>
      </c>
      <c r="AA39" s="22">
        <f t="shared" si="17"/>
        <v>3.311128526645768E-2</v>
      </c>
      <c r="AB39" s="22">
        <f t="shared" si="17"/>
        <v>3.4837688044338878E-2</v>
      </c>
      <c r="AC39" s="22">
        <f t="shared" si="17"/>
        <v>3.5205364626990782E-2</v>
      </c>
      <c r="AD39" s="22">
        <f t="shared" si="17"/>
        <v>3.3703071672354951E-2</v>
      </c>
      <c r="AE39" s="22">
        <f t="shared" si="17"/>
        <v>3.5798499464094316E-2</v>
      </c>
      <c r="AF39" s="22">
        <f t="shared" si="17"/>
        <v>3.7610619469026552E-2</v>
      </c>
      <c r="AG39" s="22">
        <f t="shared" si="17"/>
        <v>3.8302752293577984E-2</v>
      </c>
      <c r="AH39" s="22">
        <f t="shared" si="17"/>
        <v>3.9188243526941918E-2</v>
      </c>
      <c r="AI39" s="22">
        <f t="shared" si="17"/>
        <v>4.4672657252888319E-2</v>
      </c>
      <c r="AJ39" s="22">
        <f t="shared" si="17"/>
        <v>4.5276690888764674E-2</v>
      </c>
      <c r="AK39" s="22">
        <f t="shared" si="17"/>
        <v>4.8814898419864562E-2</v>
      </c>
    </row>
    <row r="40" spans="2:37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8">IF(G35=0,"同数",IF(G35&gt;0,"増加","減少"))</f>
        <v>減少</v>
      </c>
      <c r="H40" s="102" t="str">
        <f t="shared" si="18"/>
        <v>減少</v>
      </c>
      <c r="I40" s="102" t="str">
        <f t="shared" si="18"/>
        <v>減少</v>
      </c>
      <c r="J40" s="102" t="str">
        <f t="shared" si="18"/>
        <v>減少</v>
      </c>
      <c r="K40" s="102" t="str">
        <f t="shared" si="18"/>
        <v>減少</v>
      </c>
      <c r="L40" s="102" t="str">
        <f t="shared" si="18"/>
        <v>減少</v>
      </c>
      <c r="M40" s="102" t="str">
        <f t="shared" si="18"/>
        <v>減少</v>
      </c>
      <c r="N40" s="102" t="str">
        <f t="shared" si="18"/>
        <v>減少</v>
      </c>
      <c r="O40" s="102" t="str">
        <f t="shared" si="18"/>
        <v>減少</v>
      </c>
      <c r="P40" s="102" t="str">
        <f t="shared" si="18"/>
        <v>増加</v>
      </c>
      <c r="Q40" s="102" t="str">
        <f t="shared" si="18"/>
        <v>増加</v>
      </c>
      <c r="R40" s="102" t="str">
        <f t="shared" si="18"/>
        <v>増加</v>
      </c>
      <c r="S40" s="102" t="str">
        <f t="shared" si="18"/>
        <v>増加</v>
      </c>
      <c r="T40" s="102" t="str">
        <f t="shared" si="18"/>
        <v>増加</v>
      </c>
      <c r="U40" s="102" t="str">
        <f t="shared" si="18"/>
        <v>増加</v>
      </c>
      <c r="V40" s="102" t="str">
        <f t="shared" si="18"/>
        <v>増加</v>
      </c>
      <c r="W40" s="102" t="str">
        <f t="shared" si="18"/>
        <v>増加</v>
      </c>
      <c r="X40" s="102" t="str">
        <f t="shared" si="18"/>
        <v>減少</v>
      </c>
      <c r="Y40" s="102" t="str">
        <f t="shared" si="18"/>
        <v>減少</v>
      </c>
      <c r="Z40" s="102" t="str">
        <f t="shared" si="18"/>
        <v>減少</v>
      </c>
      <c r="AA40" s="102" t="str">
        <f t="shared" si="18"/>
        <v>減少</v>
      </c>
      <c r="AB40" s="102" t="str">
        <f t="shared" si="18"/>
        <v>減少</v>
      </c>
      <c r="AC40" s="102" t="str">
        <f t="shared" si="18"/>
        <v>減少</v>
      </c>
      <c r="AD40" s="102" t="str">
        <f t="shared" si="18"/>
        <v>減少</v>
      </c>
      <c r="AE40" s="102" t="str">
        <f t="shared" si="18"/>
        <v>減少</v>
      </c>
      <c r="AF40" s="102" t="str">
        <f t="shared" si="18"/>
        <v>減少</v>
      </c>
      <c r="AG40" s="102" t="str">
        <f t="shared" si="18"/>
        <v>減少</v>
      </c>
      <c r="AH40" s="102" t="str">
        <f t="shared" si="18"/>
        <v>減少</v>
      </c>
      <c r="AI40" s="102" t="str">
        <f t="shared" si="18"/>
        <v>減少</v>
      </c>
      <c r="AJ40" s="102" t="str">
        <f t="shared" si="18"/>
        <v>減少</v>
      </c>
      <c r="AK40" s="102" t="str">
        <f t="shared" si="18"/>
        <v>減少</v>
      </c>
    </row>
  </sheetData>
  <mergeCells count="2">
    <mergeCell ref="C28:C32"/>
    <mergeCell ref="C34:C37"/>
  </mergeCells>
  <phoneticPr fontId="1"/>
  <conditionalFormatting sqref="G39:AK39">
    <cfRule type="cellIs" dxfId="517" priority="39" operator="greaterThanOrEqual">
      <formula>7.5</formula>
    </cfRule>
  </conditionalFormatting>
  <conditionalFormatting sqref="G39:AK39">
    <cfRule type="cellIs" dxfId="516" priority="40" operator="greaterThanOrEqual">
      <formula>12.5</formula>
    </cfRule>
  </conditionalFormatting>
  <conditionalFormatting sqref="G37:AJ37">
    <cfRule type="cellIs" dxfId="515" priority="38" operator="greaterThanOrEqual">
      <formula>0.5</formula>
    </cfRule>
  </conditionalFormatting>
  <conditionalFormatting sqref="G34:AJ34">
    <cfRule type="cellIs" dxfId="514" priority="36" operator="greaterThanOrEqual">
      <formula>25</formula>
    </cfRule>
    <cfRule type="cellIs" dxfId="513" priority="37" operator="greaterThanOrEqual">
      <formula>15</formula>
    </cfRule>
  </conditionalFormatting>
  <conditionalFormatting sqref="G33:AJ33">
    <cfRule type="cellIs" dxfId="512" priority="20" operator="greaterThan">
      <formula>0.1</formula>
    </cfRule>
    <cfRule type="cellIs" dxfId="511" priority="35" operator="greaterThanOrEqual">
      <formula>0.05</formula>
    </cfRule>
  </conditionalFormatting>
  <conditionalFormatting sqref="G32:AJ32">
    <cfRule type="cellIs" dxfId="510" priority="33" operator="greaterThanOrEqual">
      <formula>30</formula>
    </cfRule>
    <cfRule type="cellIs" dxfId="509" priority="34" operator="greaterThanOrEqual">
      <formula>20</formula>
    </cfRule>
  </conditionalFormatting>
  <conditionalFormatting sqref="G30:AJ30">
    <cfRule type="cellIs" dxfId="508" priority="31" operator="greaterThanOrEqual">
      <formula>0.5</formula>
    </cfRule>
    <cfRule type="cellIs" dxfId="507" priority="32" operator="greaterThanOrEqual">
      <formula>0.2</formula>
    </cfRule>
  </conditionalFormatting>
  <conditionalFormatting sqref="G28:AJ28">
    <cfRule type="cellIs" dxfId="506" priority="29" operator="greaterThanOrEqual">
      <formula>0.5</formula>
    </cfRule>
    <cfRule type="cellIs" dxfId="505" priority="30" operator="greaterThanOrEqual">
      <formula>0.2</formula>
    </cfRule>
  </conditionalFormatting>
  <conditionalFormatting sqref="G38:AJ38">
    <cfRule type="cellIs" dxfId="504" priority="27" operator="greaterThanOrEqual">
      <formula>7.5</formula>
    </cfRule>
  </conditionalFormatting>
  <conditionalFormatting sqref="G38:AJ38">
    <cfRule type="cellIs" dxfId="503" priority="28" operator="greaterThanOrEqual">
      <formula>12.5</formula>
    </cfRule>
  </conditionalFormatting>
  <conditionalFormatting sqref="G36:AJ36">
    <cfRule type="cellIs" dxfId="502" priority="26" operator="greaterThan">
      <formula>1</formula>
    </cfRule>
  </conditionalFormatting>
  <conditionalFormatting sqref="G35:AJ35">
    <cfRule type="cellIs" dxfId="501" priority="25" operator="greaterThanOrEqual">
      <formula>1</formula>
    </cfRule>
  </conditionalFormatting>
  <conditionalFormatting sqref="G29:AJ29">
    <cfRule type="cellIs" dxfId="500" priority="23" operator="greaterThanOrEqual">
      <formula>0.5</formula>
    </cfRule>
    <cfRule type="cellIs" dxfId="499" priority="24" operator="greaterThanOrEqual">
      <formula>0.2</formula>
    </cfRule>
  </conditionalFormatting>
  <conditionalFormatting sqref="G31:AJ31">
    <cfRule type="cellIs" dxfId="498" priority="21" operator="greaterThanOrEqual">
      <formula>0.5</formula>
    </cfRule>
    <cfRule type="cellIs" dxfId="497" priority="22" operator="greaterThanOrEqual">
      <formula>0.2</formula>
    </cfRule>
  </conditionalFormatting>
  <conditionalFormatting sqref="AK37">
    <cfRule type="cellIs" dxfId="496" priority="19" operator="greaterThanOrEqual">
      <formula>0.5</formula>
    </cfRule>
  </conditionalFormatting>
  <conditionalFormatting sqref="AK34">
    <cfRule type="cellIs" dxfId="495" priority="17" operator="greaterThanOrEqual">
      <formula>25</formula>
    </cfRule>
    <cfRule type="cellIs" dxfId="494" priority="18" operator="greaterThanOrEqual">
      <formula>15</formula>
    </cfRule>
  </conditionalFormatting>
  <conditionalFormatting sqref="AK33">
    <cfRule type="cellIs" dxfId="493" priority="1" operator="greaterThan">
      <formula>0.1</formula>
    </cfRule>
    <cfRule type="cellIs" dxfId="492" priority="16" operator="greaterThanOrEqual">
      <formula>0.05</formula>
    </cfRule>
  </conditionalFormatting>
  <conditionalFormatting sqref="AK32">
    <cfRule type="cellIs" dxfId="491" priority="14" operator="greaterThanOrEqual">
      <formula>30</formula>
    </cfRule>
    <cfRule type="cellIs" dxfId="490" priority="15" operator="greaterThanOrEqual">
      <formula>20</formula>
    </cfRule>
  </conditionalFormatting>
  <conditionalFormatting sqref="AK30">
    <cfRule type="cellIs" dxfId="489" priority="12" operator="greaterThanOrEqual">
      <formula>0.5</formula>
    </cfRule>
    <cfRule type="cellIs" dxfId="488" priority="13" operator="greaterThanOrEqual">
      <formula>0.2</formula>
    </cfRule>
  </conditionalFormatting>
  <conditionalFormatting sqref="AK28">
    <cfRule type="cellIs" dxfId="487" priority="10" operator="greaterThanOrEqual">
      <formula>0.5</formula>
    </cfRule>
    <cfRule type="cellIs" dxfId="486" priority="11" operator="greaterThanOrEqual">
      <formula>0.2</formula>
    </cfRule>
  </conditionalFormatting>
  <conditionalFormatting sqref="AK38">
    <cfRule type="cellIs" dxfId="485" priority="8" operator="greaterThanOrEqual">
      <formula>7.5</formula>
    </cfRule>
  </conditionalFormatting>
  <conditionalFormatting sqref="AK38">
    <cfRule type="cellIs" dxfId="484" priority="9" operator="greaterThanOrEqual">
      <formula>12.5</formula>
    </cfRule>
  </conditionalFormatting>
  <conditionalFormatting sqref="AK36">
    <cfRule type="cellIs" dxfId="483" priority="7" operator="greaterThan">
      <formula>1</formula>
    </cfRule>
  </conditionalFormatting>
  <conditionalFormatting sqref="AK35">
    <cfRule type="cellIs" dxfId="482" priority="6" operator="greaterThanOrEqual">
      <formula>1</formula>
    </cfRule>
  </conditionalFormatting>
  <conditionalFormatting sqref="AK29">
    <cfRule type="cellIs" dxfId="481" priority="4" operator="greaterThanOrEqual">
      <formula>0.5</formula>
    </cfRule>
    <cfRule type="cellIs" dxfId="480" priority="5" operator="greaterThanOrEqual">
      <formula>0.2</formula>
    </cfRule>
  </conditionalFormatting>
  <conditionalFormatting sqref="AK31">
    <cfRule type="cellIs" dxfId="479" priority="2" operator="greaterThanOrEqual">
      <formula>0.5</formula>
    </cfRule>
    <cfRule type="cellIs" dxfId="478" priority="3" operator="greaterThanOrEqual">
      <formula>0.2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48" fitToWidth="0" orientation="landscape" cellComments="asDisplayed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B4:AJ40"/>
  <sheetViews>
    <sheetView view="pageBreakPreview" topLeftCell="B4" zoomScale="70" zoomScaleNormal="100" zoomScaleSheetLayoutView="70" workbookViewId="0">
      <pane xSplit="5" ySplit="4" topLeftCell="V36" activePane="bottomRight" state="frozen"/>
      <selection activeCell="I21" sqref="I21"/>
      <selection pane="topRight" activeCell="I21" sqref="I21"/>
      <selection pane="bottomLeft" activeCell="I21" sqref="I21"/>
      <selection pane="bottomRight" activeCell="G28" sqref="G28:AJ38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6" width="10.6640625" customWidth="1"/>
  </cols>
  <sheetData>
    <row r="4" spans="4:36" ht="28.2">
      <c r="D4" s="10" t="s">
        <v>202</v>
      </c>
      <c r="AI4" s="11"/>
      <c r="AJ4" s="12"/>
    </row>
    <row r="5" spans="4:36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4:36" ht="30" customHeight="1">
      <c r="D6" s="295"/>
      <c r="E6" s="4"/>
      <c r="F6" s="5"/>
      <c r="G6" s="26">
        <v>44713</v>
      </c>
      <c r="H6" s="26">
        <v>44714</v>
      </c>
      <c r="I6" s="26">
        <v>44715</v>
      </c>
      <c r="J6" s="26">
        <v>44716</v>
      </c>
      <c r="K6" s="26">
        <v>44717</v>
      </c>
      <c r="L6" s="26">
        <v>44718</v>
      </c>
      <c r="M6" s="26">
        <v>44719</v>
      </c>
      <c r="N6" s="26">
        <v>44720</v>
      </c>
      <c r="O6" s="26">
        <v>44721</v>
      </c>
      <c r="P6" s="26">
        <v>44722</v>
      </c>
      <c r="Q6" s="26">
        <v>44723</v>
      </c>
      <c r="R6" s="26">
        <v>44724</v>
      </c>
      <c r="S6" s="26">
        <v>44725</v>
      </c>
      <c r="T6" s="26">
        <v>44726</v>
      </c>
      <c r="U6" s="26">
        <v>44727</v>
      </c>
      <c r="V6" s="26">
        <v>44728</v>
      </c>
      <c r="W6" s="26">
        <v>44729</v>
      </c>
      <c r="X6" s="26">
        <v>44730</v>
      </c>
      <c r="Y6" s="26">
        <v>44731</v>
      </c>
      <c r="Z6" s="26">
        <v>44732</v>
      </c>
      <c r="AA6" s="26">
        <v>44733</v>
      </c>
      <c r="AB6" s="26">
        <v>44734</v>
      </c>
      <c r="AC6" s="26">
        <v>44735</v>
      </c>
      <c r="AD6" s="26">
        <v>44736</v>
      </c>
      <c r="AE6" s="26">
        <v>44737</v>
      </c>
      <c r="AF6" s="26">
        <v>44738</v>
      </c>
      <c r="AG6" s="26">
        <v>44739</v>
      </c>
      <c r="AH6" s="26">
        <v>44740</v>
      </c>
      <c r="AI6" s="26">
        <v>44741</v>
      </c>
      <c r="AJ6" s="26">
        <v>44742</v>
      </c>
    </row>
    <row r="7" spans="4:36" ht="30" customHeight="1">
      <c r="D7" s="6"/>
      <c r="E7" s="7"/>
      <c r="F7" s="8"/>
      <c r="G7" s="27" t="s">
        <v>116</v>
      </c>
      <c r="H7" s="27" t="s">
        <v>31</v>
      </c>
      <c r="I7" s="27" t="s">
        <v>32</v>
      </c>
      <c r="J7" s="27" t="s">
        <v>25</v>
      </c>
      <c r="K7" s="27" t="s">
        <v>27</v>
      </c>
      <c r="L7" s="27" t="s">
        <v>28</v>
      </c>
      <c r="M7" s="27" t="s">
        <v>29</v>
      </c>
      <c r="N7" s="27" t="s">
        <v>30</v>
      </c>
      <c r="O7" s="27" t="s">
        <v>31</v>
      </c>
      <c r="P7" s="27" t="s">
        <v>32</v>
      </c>
      <c r="Q7" s="27" t="s">
        <v>25</v>
      </c>
      <c r="R7" s="27" t="s">
        <v>27</v>
      </c>
      <c r="S7" s="27" t="s">
        <v>28</v>
      </c>
      <c r="T7" s="27" t="s">
        <v>29</v>
      </c>
      <c r="U7" s="27" t="s">
        <v>30</v>
      </c>
      <c r="V7" s="27" t="s">
        <v>31</v>
      </c>
      <c r="W7" s="27" t="s">
        <v>32</v>
      </c>
      <c r="X7" s="27" t="s">
        <v>25</v>
      </c>
      <c r="Y7" s="27" t="s">
        <v>27</v>
      </c>
      <c r="Z7" s="27" t="s">
        <v>28</v>
      </c>
      <c r="AA7" s="27" t="s">
        <v>29</v>
      </c>
      <c r="AB7" s="27" t="s">
        <v>30</v>
      </c>
      <c r="AC7" s="27" t="s">
        <v>31</v>
      </c>
      <c r="AD7" s="27" t="s">
        <v>32</v>
      </c>
      <c r="AE7" s="27" t="s">
        <v>25</v>
      </c>
      <c r="AF7" s="27" t="s">
        <v>27</v>
      </c>
      <c r="AG7" s="27" t="s">
        <v>28</v>
      </c>
      <c r="AH7" s="27" t="s">
        <v>29</v>
      </c>
      <c r="AI7" s="27" t="s">
        <v>30</v>
      </c>
      <c r="AJ7" s="27" t="s">
        <v>31</v>
      </c>
    </row>
    <row r="8" spans="4:36" ht="41.25" customHeight="1">
      <c r="D8" s="28" t="s">
        <v>43</v>
      </c>
      <c r="E8" s="2" t="s">
        <v>15</v>
      </c>
      <c r="F8" s="1" t="s">
        <v>9</v>
      </c>
      <c r="G8" s="304">
        <v>560</v>
      </c>
      <c r="H8" s="304">
        <v>560</v>
      </c>
      <c r="I8" s="304">
        <v>560</v>
      </c>
      <c r="J8" s="304">
        <v>560</v>
      </c>
      <c r="K8" s="304">
        <v>560</v>
      </c>
      <c r="L8" s="304">
        <v>560</v>
      </c>
      <c r="M8" s="304">
        <v>560</v>
      </c>
      <c r="N8" s="304">
        <v>560</v>
      </c>
      <c r="O8" s="304">
        <v>560</v>
      </c>
      <c r="P8" s="304">
        <v>560</v>
      </c>
      <c r="Q8" s="304">
        <v>560</v>
      </c>
      <c r="R8" s="304">
        <v>560</v>
      </c>
      <c r="S8" s="304">
        <v>560</v>
      </c>
      <c r="T8" s="304">
        <v>560</v>
      </c>
      <c r="U8" s="304">
        <v>560</v>
      </c>
      <c r="V8" s="304">
        <v>560</v>
      </c>
      <c r="W8" s="304">
        <v>560</v>
      </c>
      <c r="X8" s="304">
        <v>560</v>
      </c>
      <c r="Y8" s="304">
        <v>560</v>
      </c>
      <c r="Z8" s="304">
        <v>560</v>
      </c>
      <c r="AA8" s="304">
        <v>560</v>
      </c>
      <c r="AB8" s="304">
        <v>560</v>
      </c>
      <c r="AC8" s="302">
        <v>559</v>
      </c>
      <c r="AD8" s="302">
        <v>559</v>
      </c>
      <c r="AE8" s="302">
        <v>559</v>
      </c>
      <c r="AF8" s="302">
        <v>559</v>
      </c>
      <c r="AG8" s="302">
        <v>559</v>
      </c>
      <c r="AH8" s="302">
        <v>559</v>
      </c>
      <c r="AI8" s="302">
        <v>559</v>
      </c>
      <c r="AJ8" s="302">
        <v>559</v>
      </c>
    </row>
    <row r="9" spans="4:36" ht="41.25" customHeight="1">
      <c r="D9" s="28" t="s">
        <v>44</v>
      </c>
      <c r="E9" s="2" t="s">
        <v>15</v>
      </c>
      <c r="F9" s="1" t="s">
        <v>8</v>
      </c>
      <c r="G9" s="304">
        <v>560</v>
      </c>
      <c r="H9" s="304">
        <v>560</v>
      </c>
      <c r="I9" s="304">
        <v>560</v>
      </c>
      <c r="J9" s="304">
        <v>560</v>
      </c>
      <c r="K9" s="304">
        <v>560</v>
      </c>
      <c r="L9" s="304">
        <v>560</v>
      </c>
      <c r="M9" s="304">
        <v>560</v>
      </c>
      <c r="N9" s="304">
        <v>560</v>
      </c>
      <c r="O9" s="304">
        <v>560</v>
      </c>
      <c r="P9" s="304">
        <v>560</v>
      </c>
      <c r="Q9" s="304">
        <v>560</v>
      </c>
      <c r="R9" s="304">
        <v>560</v>
      </c>
      <c r="S9" s="304">
        <v>560</v>
      </c>
      <c r="T9" s="304">
        <v>560</v>
      </c>
      <c r="U9" s="304">
        <v>560</v>
      </c>
      <c r="V9" s="304">
        <v>560</v>
      </c>
      <c r="W9" s="304">
        <v>560</v>
      </c>
      <c r="X9" s="304">
        <v>560</v>
      </c>
      <c r="Y9" s="304">
        <v>560</v>
      </c>
      <c r="Z9" s="304">
        <v>560</v>
      </c>
      <c r="AA9" s="304">
        <v>560</v>
      </c>
      <c r="AB9" s="304">
        <v>560</v>
      </c>
      <c r="AC9" s="304">
        <v>559</v>
      </c>
      <c r="AD9" s="304">
        <v>559</v>
      </c>
      <c r="AE9" s="304">
        <v>559</v>
      </c>
      <c r="AF9" s="304">
        <v>559</v>
      </c>
      <c r="AG9" s="304">
        <v>559</v>
      </c>
      <c r="AH9" s="304">
        <v>559</v>
      </c>
      <c r="AI9" s="304">
        <v>559</v>
      </c>
      <c r="AJ9" s="304">
        <v>559</v>
      </c>
    </row>
    <row r="10" spans="4:36" ht="41.25" customHeight="1">
      <c r="D10" s="14" t="s">
        <v>45</v>
      </c>
      <c r="E10" s="2"/>
      <c r="F10" s="1" t="s">
        <v>47</v>
      </c>
      <c r="G10" s="302">
        <v>33</v>
      </c>
      <c r="H10" s="302">
        <v>33</v>
      </c>
      <c r="I10" s="349">
        <v>33</v>
      </c>
      <c r="J10" s="349">
        <v>33</v>
      </c>
      <c r="K10" s="349">
        <v>33</v>
      </c>
      <c r="L10" s="349">
        <v>33</v>
      </c>
      <c r="M10" s="349">
        <v>33</v>
      </c>
      <c r="N10" s="349">
        <v>33</v>
      </c>
      <c r="O10" s="349">
        <v>33</v>
      </c>
      <c r="P10" s="349">
        <v>33</v>
      </c>
      <c r="Q10" s="349">
        <v>33</v>
      </c>
      <c r="R10" s="349">
        <v>33</v>
      </c>
      <c r="S10" s="349">
        <v>33</v>
      </c>
      <c r="T10" s="349">
        <v>33</v>
      </c>
      <c r="U10" s="349">
        <v>33</v>
      </c>
      <c r="V10" s="349">
        <v>33</v>
      </c>
      <c r="W10" s="349">
        <v>33</v>
      </c>
      <c r="X10" s="349">
        <v>33</v>
      </c>
      <c r="Y10" s="349">
        <v>33</v>
      </c>
      <c r="Z10" s="349">
        <v>33</v>
      </c>
      <c r="AA10" s="349">
        <v>33</v>
      </c>
      <c r="AB10" s="349">
        <v>33</v>
      </c>
      <c r="AC10" s="349">
        <v>33</v>
      </c>
      <c r="AD10" s="349">
        <v>33</v>
      </c>
      <c r="AE10" s="349">
        <v>33</v>
      </c>
      <c r="AF10" s="349">
        <v>33</v>
      </c>
      <c r="AG10" s="302">
        <v>33</v>
      </c>
      <c r="AH10" s="349">
        <v>33</v>
      </c>
      <c r="AI10" s="349">
        <v>33</v>
      </c>
      <c r="AJ10" s="349">
        <v>33</v>
      </c>
    </row>
    <row r="11" spans="4:36" ht="41.25" customHeight="1">
      <c r="D11" s="14" t="s">
        <v>46</v>
      </c>
      <c r="E11" s="2"/>
      <c r="F11" s="1" t="s">
        <v>48</v>
      </c>
      <c r="G11" s="302">
        <v>33</v>
      </c>
      <c r="H11" s="302">
        <v>33</v>
      </c>
      <c r="I11" s="302">
        <v>33</v>
      </c>
      <c r="J11" s="302">
        <v>33</v>
      </c>
      <c r="K11" s="302">
        <v>33</v>
      </c>
      <c r="L11" s="302">
        <v>33</v>
      </c>
      <c r="M11" s="302">
        <v>33</v>
      </c>
      <c r="N11" s="302">
        <v>33</v>
      </c>
      <c r="O11" s="302">
        <v>33</v>
      </c>
      <c r="P11" s="302">
        <v>33</v>
      </c>
      <c r="Q11" s="302">
        <v>33</v>
      </c>
      <c r="R11" s="302">
        <v>33</v>
      </c>
      <c r="S11" s="302">
        <v>33</v>
      </c>
      <c r="T11" s="302">
        <v>33</v>
      </c>
      <c r="U11" s="302">
        <v>33</v>
      </c>
      <c r="V11" s="302">
        <v>33</v>
      </c>
      <c r="W11" s="302">
        <v>33</v>
      </c>
      <c r="X11" s="302">
        <v>33</v>
      </c>
      <c r="Y11" s="302">
        <v>33</v>
      </c>
      <c r="Z11" s="302">
        <v>33</v>
      </c>
      <c r="AA11" s="302">
        <v>33</v>
      </c>
      <c r="AB11" s="302">
        <v>33</v>
      </c>
      <c r="AC11" s="302">
        <v>33</v>
      </c>
      <c r="AD11" s="302">
        <v>33</v>
      </c>
      <c r="AE11" s="302">
        <v>33</v>
      </c>
      <c r="AF11" s="302">
        <v>33</v>
      </c>
      <c r="AG11" s="302">
        <v>33</v>
      </c>
      <c r="AH11" s="302">
        <v>33</v>
      </c>
      <c r="AI11" s="302">
        <v>33</v>
      </c>
      <c r="AJ11" s="302">
        <v>33</v>
      </c>
    </row>
    <row r="12" spans="4:36" ht="41.25" customHeight="1">
      <c r="D12" s="14" t="s">
        <v>0</v>
      </c>
      <c r="E12" s="39" t="s">
        <v>16</v>
      </c>
      <c r="F12" s="1" t="s">
        <v>24</v>
      </c>
      <c r="G12" s="302">
        <v>180</v>
      </c>
      <c r="H12" s="302">
        <v>172</v>
      </c>
      <c r="I12" s="302">
        <v>158</v>
      </c>
      <c r="J12" s="302">
        <v>153</v>
      </c>
      <c r="K12" s="302">
        <v>154</v>
      </c>
      <c r="L12" s="302">
        <v>139</v>
      </c>
      <c r="M12" s="302">
        <v>128</v>
      </c>
      <c r="N12" s="302">
        <v>131</v>
      </c>
      <c r="O12" s="302">
        <v>125</v>
      </c>
      <c r="P12" s="302">
        <v>120</v>
      </c>
      <c r="Q12" s="302">
        <v>118</v>
      </c>
      <c r="R12" s="302">
        <v>119</v>
      </c>
      <c r="S12" s="302">
        <v>104</v>
      </c>
      <c r="T12" s="302">
        <v>110</v>
      </c>
      <c r="U12" s="302">
        <v>104</v>
      </c>
      <c r="V12" s="302">
        <v>101</v>
      </c>
      <c r="W12" s="302">
        <v>96</v>
      </c>
      <c r="X12" s="302">
        <v>95</v>
      </c>
      <c r="Y12" s="344">
        <v>103</v>
      </c>
      <c r="Z12" s="302">
        <v>93</v>
      </c>
      <c r="AA12" s="302">
        <v>107</v>
      </c>
      <c r="AB12" s="344">
        <v>112</v>
      </c>
      <c r="AC12" s="302">
        <v>101</v>
      </c>
      <c r="AD12" s="302">
        <v>99</v>
      </c>
      <c r="AE12" s="302">
        <v>109</v>
      </c>
      <c r="AF12" s="302">
        <v>122</v>
      </c>
      <c r="AG12" s="302">
        <v>121</v>
      </c>
      <c r="AH12" s="302">
        <v>124</v>
      </c>
      <c r="AI12" s="302">
        <v>133</v>
      </c>
      <c r="AJ12" s="302">
        <v>131</v>
      </c>
    </row>
    <row r="13" spans="4:36" ht="41.25" customHeight="1">
      <c r="D13" s="14" t="s">
        <v>1</v>
      </c>
      <c r="E13" s="39" t="s">
        <v>16</v>
      </c>
      <c r="F13" s="1" t="s">
        <v>10</v>
      </c>
      <c r="G13" s="302">
        <v>2</v>
      </c>
      <c r="H13" s="302">
        <v>2</v>
      </c>
      <c r="I13" s="302">
        <v>2</v>
      </c>
      <c r="J13" s="302">
        <v>2</v>
      </c>
      <c r="K13" s="302">
        <v>2</v>
      </c>
      <c r="L13" s="302">
        <v>2</v>
      </c>
      <c r="M13" s="302">
        <v>0</v>
      </c>
      <c r="N13" s="302">
        <v>0</v>
      </c>
      <c r="O13" s="302">
        <v>0</v>
      </c>
      <c r="P13" s="302">
        <v>0</v>
      </c>
      <c r="Q13" s="302">
        <v>0</v>
      </c>
      <c r="R13" s="302">
        <v>1</v>
      </c>
      <c r="S13" s="302">
        <v>2</v>
      </c>
      <c r="T13" s="302">
        <v>1</v>
      </c>
      <c r="U13" s="302">
        <v>1</v>
      </c>
      <c r="V13" s="302">
        <v>1</v>
      </c>
      <c r="W13" s="302">
        <v>1</v>
      </c>
      <c r="X13" s="302">
        <v>1</v>
      </c>
      <c r="Y13" s="344">
        <v>1</v>
      </c>
      <c r="Z13" s="302">
        <v>1</v>
      </c>
      <c r="AA13" s="302">
        <v>1</v>
      </c>
      <c r="AB13" s="344">
        <v>0</v>
      </c>
      <c r="AC13" s="302">
        <v>0</v>
      </c>
      <c r="AD13" s="302">
        <v>1</v>
      </c>
      <c r="AE13" s="302">
        <v>1</v>
      </c>
      <c r="AF13" s="302">
        <v>1</v>
      </c>
      <c r="AG13" s="302">
        <v>1</v>
      </c>
      <c r="AH13" s="302">
        <v>1</v>
      </c>
      <c r="AI13" s="302">
        <v>1</v>
      </c>
      <c r="AJ13" s="302">
        <v>1</v>
      </c>
    </row>
    <row r="14" spans="4:36" ht="41.25" customHeight="1">
      <c r="D14" s="14" t="s">
        <v>23</v>
      </c>
      <c r="E14" s="39" t="s">
        <v>16</v>
      </c>
      <c r="F14" s="1" t="s">
        <v>11</v>
      </c>
      <c r="G14" s="302">
        <v>3569</v>
      </c>
      <c r="H14" s="302">
        <v>3458</v>
      </c>
      <c r="I14" s="302">
        <v>3306</v>
      </c>
      <c r="J14" s="302">
        <v>3218</v>
      </c>
      <c r="K14" s="302">
        <v>3113</v>
      </c>
      <c r="L14" s="302">
        <v>2954</v>
      </c>
      <c r="M14" s="302">
        <v>2916</v>
      </c>
      <c r="N14" s="302">
        <v>2923</v>
      </c>
      <c r="O14" s="302">
        <v>2942</v>
      </c>
      <c r="P14" s="302">
        <v>2808</v>
      </c>
      <c r="Q14" s="302">
        <v>2887</v>
      </c>
      <c r="R14" s="302">
        <v>2807</v>
      </c>
      <c r="S14" s="302">
        <v>2645</v>
      </c>
      <c r="T14" s="302">
        <v>2823</v>
      </c>
      <c r="U14" s="302">
        <v>2764</v>
      </c>
      <c r="V14" s="302">
        <v>2801</v>
      </c>
      <c r="W14" s="302">
        <v>2775</v>
      </c>
      <c r="X14" s="302">
        <v>2758</v>
      </c>
      <c r="Y14" s="344">
        <v>2672</v>
      </c>
      <c r="Z14" s="302">
        <v>2527</v>
      </c>
      <c r="AA14" s="302">
        <v>2624</v>
      </c>
      <c r="AB14" s="344">
        <v>2679</v>
      </c>
      <c r="AC14" s="302">
        <v>2622</v>
      </c>
      <c r="AD14" s="302">
        <v>2508</v>
      </c>
      <c r="AE14" s="302">
        <v>2526</v>
      </c>
      <c r="AF14" s="302">
        <v>2508</v>
      </c>
      <c r="AG14" s="302">
        <v>2394</v>
      </c>
      <c r="AH14" s="302">
        <v>2528</v>
      </c>
      <c r="AI14" s="302">
        <v>2618</v>
      </c>
      <c r="AJ14" s="302">
        <v>2717</v>
      </c>
    </row>
    <row r="15" spans="4:36" ht="41.25" customHeight="1">
      <c r="D15" s="14" t="s">
        <v>2</v>
      </c>
      <c r="E15" s="39" t="s">
        <v>16</v>
      </c>
      <c r="F15" s="29"/>
      <c r="G15" s="302">
        <v>1708</v>
      </c>
      <c r="H15" s="302">
        <v>1293</v>
      </c>
      <c r="I15" s="302">
        <v>1168</v>
      </c>
      <c r="J15" s="302">
        <v>1134</v>
      </c>
      <c r="K15" s="302">
        <v>540</v>
      </c>
      <c r="L15" s="302">
        <v>1102</v>
      </c>
      <c r="M15" s="302">
        <v>1159</v>
      </c>
      <c r="N15" s="302">
        <v>1190</v>
      </c>
      <c r="O15" s="302">
        <v>1147</v>
      </c>
      <c r="P15" s="302">
        <v>1181</v>
      </c>
      <c r="Q15" s="302">
        <v>1027</v>
      </c>
      <c r="R15" s="303">
        <v>604</v>
      </c>
      <c r="S15" s="302">
        <v>1100</v>
      </c>
      <c r="T15" s="302">
        <v>956</v>
      </c>
      <c r="U15" s="302">
        <v>1207</v>
      </c>
      <c r="V15" s="302">
        <v>879</v>
      </c>
      <c r="W15" s="303">
        <v>912</v>
      </c>
      <c r="X15" s="302">
        <v>715</v>
      </c>
      <c r="Y15" s="344">
        <v>426</v>
      </c>
      <c r="Z15" s="302">
        <v>953</v>
      </c>
      <c r="AA15" s="302">
        <v>877</v>
      </c>
      <c r="AB15" s="344">
        <v>972</v>
      </c>
      <c r="AC15" s="302">
        <v>757</v>
      </c>
      <c r="AD15" s="302">
        <v>955</v>
      </c>
      <c r="AE15" s="302">
        <v>705</v>
      </c>
      <c r="AF15" s="302">
        <v>424</v>
      </c>
      <c r="AG15" s="302">
        <v>1202</v>
      </c>
      <c r="AH15" s="302">
        <v>1095</v>
      </c>
      <c r="AI15" s="302">
        <v>1012</v>
      </c>
      <c r="AJ15" s="303">
        <v>963</v>
      </c>
    </row>
    <row r="16" spans="4:36" ht="41.25" customHeight="1">
      <c r="D16" s="14" t="s">
        <v>2</v>
      </c>
      <c r="E16" s="2" t="s">
        <v>17</v>
      </c>
      <c r="F16" s="1" t="s">
        <v>12</v>
      </c>
      <c r="G16" s="304">
        <f>G15+SUM('R4-05（入力用）'!AF15:AK15)</f>
        <v>9595</v>
      </c>
      <c r="H16" s="304">
        <f>SUM(G15:H15)+SUM('R4-05（入力用）'!AG15:AK15)</f>
        <v>9445</v>
      </c>
      <c r="I16" s="305">
        <f>SUM(G15:I15)+SUM('R4-05（入力用）'!AH15:AK15)</f>
        <v>9150</v>
      </c>
      <c r="J16" s="304">
        <f>SUM(G15:J15)+SUM('R4-05（入力用）'!AI15:AK15)</f>
        <v>8913</v>
      </c>
      <c r="K16" s="304">
        <f>SUM(G15:K15)+SUM('R4-05（入力用）'!AJ15:AK15)</f>
        <v>8804</v>
      </c>
      <c r="L16" s="304">
        <f>SUM(G15:L15)+'R4-05（入力用）'!AK15</f>
        <v>8455</v>
      </c>
      <c r="M16" s="304">
        <f>SUM(G15:M15)</f>
        <v>8104</v>
      </c>
      <c r="N16" s="304">
        <f t="shared" ref="N16:AJ16" si="0">SUM(H15:N15)</f>
        <v>7586</v>
      </c>
      <c r="O16" s="305">
        <f t="shared" si="0"/>
        <v>7440</v>
      </c>
      <c r="P16" s="305">
        <f t="shared" si="0"/>
        <v>7453</v>
      </c>
      <c r="Q16" s="305">
        <f t="shared" si="0"/>
        <v>7346</v>
      </c>
      <c r="R16" s="305">
        <f t="shared" si="0"/>
        <v>7410</v>
      </c>
      <c r="S16" s="305">
        <f t="shared" si="0"/>
        <v>7408</v>
      </c>
      <c r="T16" s="305">
        <f t="shared" si="0"/>
        <v>7205</v>
      </c>
      <c r="U16" s="305">
        <f t="shared" si="0"/>
        <v>7222</v>
      </c>
      <c r="V16" s="304">
        <f t="shared" si="0"/>
        <v>6954</v>
      </c>
      <c r="W16" s="304">
        <f t="shared" si="0"/>
        <v>6685</v>
      </c>
      <c r="X16" s="305">
        <f t="shared" si="0"/>
        <v>6373</v>
      </c>
      <c r="Y16" s="305">
        <f t="shared" si="0"/>
        <v>6195</v>
      </c>
      <c r="Z16" s="305">
        <f t="shared" si="0"/>
        <v>6048</v>
      </c>
      <c r="AA16" s="305">
        <f t="shared" si="0"/>
        <v>5969</v>
      </c>
      <c r="AB16" s="305">
        <f t="shared" si="0"/>
        <v>5734</v>
      </c>
      <c r="AC16" s="305">
        <f t="shared" si="0"/>
        <v>5612</v>
      </c>
      <c r="AD16" s="305">
        <f t="shared" si="0"/>
        <v>5655</v>
      </c>
      <c r="AE16" s="305">
        <f t="shared" si="0"/>
        <v>5645</v>
      </c>
      <c r="AF16" s="305">
        <f t="shared" si="0"/>
        <v>5643</v>
      </c>
      <c r="AG16" s="304">
        <f t="shared" si="0"/>
        <v>5892</v>
      </c>
      <c r="AH16" s="304">
        <f t="shared" si="0"/>
        <v>6110</v>
      </c>
      <c r="AI16" s="304">
        <f t="shared" si="0"/>
        <v>6150</v>
      </c>
      <c r="AJ16" s="304">
        <f t="shared" si="0"/>
        <v>6356</v>
      </c>
    </row>
    <row r="17" spans="2:36" ht="41.25" customHeight="1">
      <c r="D17" s="14" t="s">
        <v>3</v>
      </c>
      <c r="E17" s="39" t="s">
        <v>16</v>
      </c>
      <c r="F17" s="29"/>
      <c r="G17" s="302">
        <v>442</v>
      </c>
      <c r="H17" s="302">
        <v>424</v>
      </c>
      <c r="I17" s="302">
        <v>406</v>
      </c>
      <c r="J17" s="302">
        <v>318</v>
      </c>
      <c r="K17" s="302">
        <v>172</v>
      </c>
      <c r="L17" s="302">
        <v>455</v>
      </c>
      <c r="M17" s="302">
        <v>425</v>
      </c>
      <c r="N17" s="302">
        <v>405</v>
      </c>
      <c r="O17" s="302">
        <v>340</v>
      </c>
      <c r="P17" s="302">
        <v>437</v>
      </c>
      <c r="Q17" s="302">
        <v>298</v>
      </c>
      <c r="R17" s="302">
        <v>194</v>
      </c>
      <c r="S17" s="302">
        <v>481</v>
      </c>
      <c r="T17" s="302">
        <v>337</v>
      </c>
      <c r="U17" s="302">
        <v>429</v>
      </c>
      <c r="V17" s="302">
        <v>340</v>
      </c>
      <c r="W17" s="302">
        <v>343</v>
      </c>
      <c r="X17" s="302">
        <v>284</v>
      </c>
      <c r="Y17" s="344">
        <v>174</v>
      </c>
      <c r="Z17" s="302">
        <v>443</v>
      </c>
      <c r="AA17" s="302">
        <v>361</v>
      </c>
      <c r="AB17" s="344">
        <v>361</v>
      </c>
      <c r="AC17" s="302">
        <v>319</v>
      </c>
      <c r="AD17" s="302">
        <v>372</v>
      </c>
      <c r="AE17" s="302">
        <v>282</v>
      </c>
      <c r="AF17" s="302">
        <v>202</v>
      </c>
      <c r="AG17" s="302">
        <v>420</v>
      </c>
      <c r="AH17" s="302">
        <v>401</v>
      </c>
      <c r="AI17" s="302">
        <v>428</v>
      </c>
      <c r="AJ17" s="302">
        <v>413</v>
      </c>
    </row>
    <row r="18" spans="2:36" ht="41.25" customHeight="1">
      <c r="D18" s="14" t="s">
        <v>3</v>
      </c>
      <c r="E18" s="2" t="s">
        <v>17</v>
      </c>
      <c r="F18" s="1" t="s">
        <v>13</v>
      </c>
      <c r="G18" s="304">
        <f>G17+SUM('R4-05（入力用）'!AF17:AK17)</f>
        <v>3077</v>
      </c>
      <c r="H18" s="304">
        <f>SUM(G17:H17)+SUM('R4-05（入力用）'!AG17:AK17)</f>
        <v>2951</v>
      </c>
      <c r="I18" s="305">
        <f>SUM(G17:I17)+SUM('R4-05（入力用）'!AH17:AK17)</f>
        <v>2911</v>
      </c>
      <c r="J18" s="305">
        <f>SUM(G17:J17)+SUM('R4-05（入力用）'!AI17:AK17)</f>
        <v>2809</v>
      </c>
      <c r="K18" s="304">
        <f>SUM(G17:K17)+SUM('R4-05（入力用）'!AJ17:AK17)</f>
        <v>2762</v>
      </c>
      <c r="L18" s="304">
        <f>SUM(G17:L17)+'R4-05（入力用）'!AK17</f>
        <v>2715</v>
      </c>
      <c r="M18" s="304">
        <f>SUM(G17:M17)</f>
        <v>2642</v>
      </c>
      <c r="N18" s="304">
        <f t="shared" ref="N18:AJ18" si="1">SUM(H17:N17)</f>
        <v>2605</v>
      </c>
      <c r="O18" s="305">
        <f t="shared" si="1"/>
        <v>2521</v>
      </c>
      <c r="P18" s="305">
        <f t="shared" si="1"/>
        <v>2552</v>
      </c>
      <c r="Q18" s="305">
        <f t="shared" si="1"/>
        <v>2532</v>
      </c>
      <c r="R18" s="305">
        <f t="shared" si="1"/>
        <v>2554</v>
      </c>
      <c r="S18" s="305">
        <f t="shared" si="1"/>
        <v>2580</v>
      </c>
      <c r="T18" s="305">
        <f t="shared" si="1"/>
        <v>2492</v>
      </c>
      <c r="U18" s="305">
        <f t="shared" si="1"/>
        <v>2516</v>
      </c>
      <c r="V18" s="304">
        <f t="shared" si="1"/>
        <v>2516</v>
      </c>
      <c r="W18" s="304">
        <f t="shared" si="1"/>
        <v>2422</v>
      </c>
      <c r="X18" s="305">
        <f t="shared" si="1"/>
        <v>2408</v>
      </c>
      <c r="Y18" s="305">
        <f t="shared" si="1"/>
        <v>2388</v>
      </c>
      <c r="Z18" s="305">
        <f t="shared" si="1"/>
        <v>2350</v>
      </c>
      <c r="AA18" s="305">
        <f t="shared" si="1"/>
        <v>2374</v>
      </c>
      <c r="AB18" s="305">
        <f t="shared" si="1"/>
        <v>2306</v>
      </c>
      <c r="AC18" s="305">
        <f t="shared" si="1"/>
        <v>2285</v>
      </c>
      <c r="AD18" s="305">
        <f t="shared" si="1"/>
        <v>2314</v>
      </c>
      <c r="AE18" s="304">
        <f t="shared" si="1"/>
        <v>2312</v>
      </c>
      <c r="AF18" s="304">
        <f t="shared" si="1"/>
        <v>2340</v>
      </c>
      <c r="AG18" s="304">
        <f t="shared" si="1"/>
        <v>2317</v>
      </c>
      <c r="AH18" s="304">
        <f t="shared" si="1"/>
        <v>2357</v>
      </c>
      <c r="AI18" s="304">
        <f t="shared" si="1"/>
        <v>2424</v>
      </c>
      <c r="AJ18" s="305">
        <f t="shared" si="1"/>
        <v>2518</v>
      </c>
    </row>
    <row r="19" spans="2:36" ht="41.25" customHeight="1">
      <c r="D19" s="15" t="s">
        <v>4</v>
      </c>
      <c r="E19" s="39" t="s">
        <v>16</v>
      </c>
      <c r="F19" s="29"/>
      <c r="G19" s="302">
        <v>498</v>
      </c>
      <c r="H19" s="302">
        <v>442</v>
      </c>
      <c r="I19" s="302">
        <v>424</v>
      </c>
      <c r="J19" s="302">
        <v>406</v>
      </c>
      <c r="K19" s="302">
        <v>318</v>
      </c>
      <c r="L19" s="302">
        <v>172</v>
      </c>
      <c r="M19" s="302">
        <v>455</v>
      </c>
      <c r="N19" s="302">
        <v>425</v>
      </c>
      <c r="O19" s="302">
        <v>405</v>
      </c>
      <c r="P19" s="302">
        <v>340</v>
      </c>
      <c r="Q19" s="302">
        <v>437</v>
      </c>
      <c r="R19" s="302">
        <v>298</v>
      </c>
      <c r="S19" s="302">
        <v>194</v>
      </c>
      <c r="T19" s="302">
        <v>481</v>
      </c>
      <c r="U19" s="302">
        <v>337</v>
      </c>
      <c r="V19" s="302">
        <v>429</v>
      </c>
      <c r="W19" s="302">
        <v>340</v>
      </c>
      <c r="X19" s="302">
        <v>343</v>
      </c>
      <c r="Y19" s="344">
        <v>284</v>
      </c>
      <c r="Z19" s="302">
        <v>174</v>
      </c>
      <c r="AA19" s="302">
        <v>443</v>
      </c>
      <c r="AB19" s="344">
        <v>361</v>
      </c>
      <c r="AC19" s="302">
        <v>361</v>
      </c>
      <c r="AD19" s="302">
        <v>319</v>
      </c>
      <c r="AE19" s="302">
        <v>372</v>
      </c>
      <c r="AF19" s="302">
        <v>282</v>
      </c>
      <c r="AG19" s="302">
        <v>202</v>
      </c>
      <c r="AH19" s="302">
        <v>420</v>
      </c>
      <c r="AI19" s="302">
        <v>401</v>
      </c>
      <c r="AJ19" s="302">
        <v>428</v>
      </c>
    </row>
    <row r="20" spans="2:36" ht="41.25" customHeight="1">
      <c r="D20" s="15" t="s">
        <v>4</v>
      </c>
      <c r="E20" s="2" t="s">
        <v>17</v>
      </c>
      <c r="F20" s="1" t="s">
        <v>14</v>
      </c>
      <c r="G20" s="307">
        <f>G19+SUM('R4-05（入力用）'!AF19:AK19)</f>
        <v>3187</v>
      </c>
      <c r="H20" s="307">
        <f>SUM(G19:H19)+SUM('R4-05（入力用）'!AG19:AK19)</f>
        <v>3077</v>
      </c>
      <c r="I20" s="307">
        <f>SUM(G19:I19)+SUM('R4-05（入力用）'!AH19:AK19)</f>
        <v>2951</v>
      </c>
      <c r="J20" s="307">
        <f>SUM(G19:J19)+SUM('R4-05（入力用）'!AI19:AK19)</f>
        <v>2911</v>
      </c>
      <c r="K20" s="307">
        <f>SUM(G19:K19)+SUM('R4-05（入力用）'!AJ19:AK19)</f>
        <v>2809</v>
      </c>
      <c r="L20" s="307">
        <f>SUM(G19:L19)+'R4-05（入力用）'!AK19</f>
        <v>2762</v>
      </c>
      <c r="M20" s="307">
        <f>SUM(G19:M19)</f>
        <v>2715</v>
      </c>
      <c r="N20" s="307">
        <f>SUM(H19:N19)</f>
        <v>2642</v>
      </c>
      <c r="O20" s="307">
        <f t="shared" ref="O20:AJ20" si="2">SUM(I19:O19)</f>
        <v>2605</v>
      </c>
      <c r="P20" s="307">
        <f t="shared" si="2"/>
        <v>2521</v>
      </c>
      <c r="Q20" s="307">
        <f t="shared" si="2"/>
        <v>2552</v>
      </c>
      <c r="R20" s="307">
        <f t="shared" si="2"/>
        <v>2532</v>
      </c>
      <c r="S20" s="307">
        <f t="shared" si="2"/>
        <v>2554</v>
      </c>
      <c r="T20" s="307">
        <f t="shared" si="2"/>
        <v>2580</v>
      </c>
      <c r="U20" s="307">
        <f t="shared" si="2"/>
        <v>2492</v>
      </c>
      <c r="V20" s="307">
        <f t="shared" si="2"/>
        <v>2516</v>
      </c>
      <c r="W20" s="307">
        <f t="shared" si="2"/>
        <v>2516</v>
      </c>
      <c r="X20" s="307">
        <f t="shared" si="2"/>
        <v>2422</v>
      </c>
      <c r="Y20" s="307">
        <f t="shared" si="2"/>
        <v>2408</v>
      </c>
      <c r="Z20" s="307">
        <f t="shared" si="2"/>
        <v>2388</v>
      </c>
      <c r="AA20" s="307">
        <f t="shared" si="2"/>
        <v>2350</v>
      </c>
      <c r="AB20" s="307">
        <f t="shared" si="2"/>
        <v>2374</v>
      </c>
      <c r="AC20" s="307">
        <f t="shared" si="2"/>
        <v>2306</v>
      </c>
      <c r="AD20" s="307">
        <f t="shared" si="2"/>
        <v>2285</v>
      </c>
      <c r="AE20" s="307">
        <f t="shared" si="2"/>
        <v>2314</v>
      </c>
      <c r="AF20" s="307">
        <f t="shared" si="2"/>
        <v>2312</v>
      </c>
      <c r="AG20" s="307">
        <f t="shared" si="2"/>
        <v>2340</v>
      </c>
      <c r="AH20" s="307">
        <f t="shared" si="2"/>
        <v>2317</v>
      </c>
      <c r="AI20" s="306">
        <f t="shared" si="2"/>
        <v>2357</v>
      </c>
      <c r="AJ20" s="307">
        <f t="shared" si="2"/>
        <v>2424</v>
      </c>
    </row>
    <row r="21" spans="2:36" ht="41.25" customHeight="1">
      <c r="D21" s="14" t="s">
        <v>5</v>
      </c>
      <c r="E21" s="2" t="s">
        <v>17</v>
      </c>
      <c r="F21" s="1" t="s">
        <v>50</v>
      </c>
      <c r="G21" s="307">
        <f>G20</f>
        <v>3187</v>
      </c>
      <c r="H21" s="307">
        <f t="shared" ref="H21:AJ21" si="3">H20</f>
        <v>3077</v>
      </c>
      <c r="I21" s="307">
        <f t="shared" si="3"/>
        <v>2951</v>
      </c>
      <c r="J21" s="307">
        <f t="shared" si="3"/>
        <v>2911</v>
      </c>
      <c r="K21" s="307">
        <f t="shared" si="3"/>
        <v>2809</v>
      </c>
      <c r="L21" s="307">
        <f t="shared" si="3"/>
        <v>2762</v>
      </c>
      <c r="M21" s="307">
        <f t="shared" si="3"/>
        <v>2715</v>
      </c>
      <c r="N21" s="307">
        <f t="shared" si="3"/>
        <v>2642</v>
      </c>
      <c r="O21" s="307">
        <f t="shared" si="3"/>
        <v>2605</v>
      </c>
      <c r="P21" s="307">
        <f t="shared" si="3"/>
        <v>2521</v>
      </c>
      <c r="Q21" s="307">
        <f t="shared" si="3"/>
        <v>2552</v>
      </c>
      <c r="R21" s="307">
        <f t="shared" si="3"/>
        <v>2532</v>
      </c>
      <c r="S21" s="307">
        <f t="shared" si="3"/>
        <v>2554</v>
      </c>
      <c r="T21" s="307">
        <f t="shared" si="3"/>
        <v>2580</v>
      </c>
      <c r="U21" s="307">
        <f t="shared" si="3"/>
        <v>2492</v>
      </c>
      <c r="V21" s="307">
        <f t="shared" si="3"/>
        <v>2516</v>
      </c>
      <c r="W21" s="307">
        <f t="shared" si="3"/>
        <v>2516</v>
      </c>
      <c r="X21" s="307">
        <f t="shared" si="3"/>
        <v>2422</v>
      </c>
      <c r="Y21" s="307">
        <f t="shared" si="3"/>
        <v>2408</v>
      </c>
      <c r="Z21" s="307">
        <f t="shared" si="3"/>
        <v>2388</v>
      </c>
      <c r="AA21" s="307">
        <f t="shared" si="3"/>
        <v>2350</v>
      </c>
      <c r="AB21" s="307">
        <f t="shared" si="3"/>
        <v>2374</v>
      </c>
      <c r="AC21" s="307">
        <f t="shared" si="3"/>
        <v>2306</v>
      </c>
      <c r="AD21" s="307">
        <f t="shared" si="3"/>
        <v>2285</v>
      </c>
      <c r="AE21" s="307">
        <f t="shared" si="3"/>
        <v>2314</v>
      </c>
      <c r="AF21" s="307">
        <f t="shared" si="3"/>
        <v>2312</v>
      </c>
      <c r="AG21" s="307">
        <f t="shared" si="3"/>
        <v>2340</v>
      </c>
      <c r="AH21" s="307">
        <f t="shared" si="3"/>
        <v>2317</v>
      </c>
      <c r="AI21" s="306">
        <f t="shared" si="3"/>
        <v>2357</v>
      </c>
      <c r="AJ21" s="307">
        <f t="shared" si="3"/>
        <v>2424</v>
      </c>
    </row>
    <row r="22" spans="2:36" ht="41.25" customHeight="1">
      <c r="D22" s="14" t="s">
        <v>6</v>
      </c>
      <c r="E22" s="2"/>
      <c r="F22" s="1" t="s">
        <v>49</v>
      </c>
      <c r="G22" s="307">
        <f>'R4-05（入力用）'!AE20</f>
        <v>4202</v>
      </c>
      <c r="H22" s="307">
        <f>'R4-05（入力用）'!AF20</f>
        <v>4028</v>
      </c>
      <c r="I22" s="307">
        <f>'R4-05（入力用）'!AG20</f>
        <v>3874</v>
      </c>
      <c r="J22" s="307">
        <f>'R4-05（入力用）'!AH20</f>
        <v>3621</v>
      </c>
      <c r="K22" s="307">
        <f>'R4-05（入力用）'!AI20</f>
        <v>3492</v>
      </c>
      <c r="L22" s="307">
        <f>'R4-05（入力用）'!AJ20</f>
        <v>3413</v>
      </c>
      <c r="M22" s="307">
        <f>'R4-05（入力用）'!AK20</f>
        <v>3271</v>
      </c>
      <c r="N22" s="307">
        <f>G21</f>
        <v>3187</v>
      </c>
      <c r="O22" s="307">
        <f t="shared" ref="O22:AJ22" si="4">H21</f>
        <v>3077</v>
      </c>
      <c r="P22" s="307">
        <f t="shared" si="4"/>
        <v>2951</v>
      </c>
      <c r="Q22" s="307">
        <f t="shared" si="4"/>
        <v>2911</v>
      </c>
      <c r="R22" s="307">
        <f t="shared" si="4"/>
        <v>2809</v>
      </c>
      <c r="S22" s="307">
        <f t="shared" si="4"/>
        <v>2762</v>
      </c>
      <c r="T22" s="307">
        <f t="shared" si="4"/>
        <v>2715</v>
      </c>
      <c r="U22" s="307">
        <f t="shared" si="4"/>
        <v>2642</v>
      </c>
      <c r="V22" s="307">
        <f t="shared" si="4"/>
        <v>2605</v>
      </c>
      <c r="W22" s="307">
        <f t="shared" si="4"/>
        <v>2521</v>
      </c>
      <c r="X22" s="307">
        <f t="shared" si="4"/>
        <v>2552</v>
      </c>
      <c r="Y22" s="307">
        <f t="shared" si="4"/>
        <v>2532</v>
      </c>
      <c r="Z22" s="307">
        <f t="shared" si="4"/>
        <v>2554</v>
      </c>
      <c r="AA22" s="307">
        <f t="shared" si="4"/>
        <v>2580</v>
      </c>
      <c r="AB22" s="307">
        <f t="shared" si="4"/>
        <v>2492</v>
      </c>
      <c r="AC22" s="307">
        <f t="shared" si="4"/>
        <v>2516</v>
      </c>
      <c r="AD22" s="307">
        <f t="shared" si="4"/>
        <v>2516</v>
      </c>
      <c r="AE22" s="307">
        <f t="shared" si="4"/>
        <v>2422</v>
      </c>
      <c r="AF22" s="307">
        <f t="shared" si="4"/>
        <v>2408</v>
      </c>
      <c r="AG22" s="307">
        <f t="shared" si="4"/>
        <v>2388</v>
      </c>
      <c r="AH22" s="307">
        <f t="shared" si="4"/>
        <v>2350</v>
      </c>
      <c r="AI22" s="306">
        <f t="shared" si="4"/>
        <v>2374</v>
      </c>
      <c r="AJ22" s="307">
        <f t="shared" si="4"/>
        <v>2306</v>
      </c>
    </row>
    <row r="23" spans="2:36" ht="41.25" customHeight="1">
      <c r="D23" s="14" t="s">
        <v>7</v>
      </c>
      <c r="E23" s="39" t="s">
        <v>16</v>
      </c>
      <c r="F23" s="29"/>
      <c r="G23" s="303">
        <v>265</v>
      </c>
      <c r="H23" s="303">
        <v>224</v>
      </c>
      <c r="I23" s="303">
        <v>212</v>
      </c>
      <c r="J23" s="303">
        <v>188</v>
      </c>
      <c r="K23" s="303">
        <v>141</v>
      </c>
      <c r="L23" s="302">
        <v>80</v>
      </c>
      <c r="M23" s="303">
        <v>224</v>
      </c>
      <c r="N23" s="303">
        <v>188</v>
      </c>
      <c r="O23" s="303">
        <v>186</v>
      </c>
      <c r="P23" s="302">
        <v>156</v>
      </c>
      <c r="Q23" s="303">
        <v>204</v>
      </c>
      <c r="R23" s="303">
        <v>135</v>
      </c>
      <c r="S23" s="303">
        <v>61</v>
      </c>
      <c r="T23" s="303">
        <v>275</v>
      </c>
      <c r="U23" s="303">
        <v>163</v>
      </c>
      <c r="V23" s="302">
        <v>211</v>
      </c>
      <c r="W23" s="303">
        <v>186</v>
      </c>
      <c r="X23" s="303">
        <v>173</v>
      </c>
      <c r="Y23" s="344">
        <v>137</v>
      </c>
      <c r="Z23" s="302">
        <v>76</v>
      </c>
      <c r="AA23" s="302">
        <v>234</v>
      </c>
      <c r="AB23" s="344">
        <v>169</v>
      </c>
      <c r="AC23" s="302">
        <v>167</v>
      </c>
      <c r="AD23" s="303">
        <v>155</v>
      </c>
      <c r="AE23" s="302">
        <v>159</v>
      </c>
      <c r="AF23" s="303">
        <v>135</v>
      </c>
      <c r="AG23" s="303">
        <v>81</v>
      </c>
      <c r="AH23" s="303">
        <v>218</v>
      </c>
      <c r="AI23" s="303">
        <v>167</v>
      </c>
      <c r="AJ23" s="303">
        <v>197</v>
      </c>
    </row>
    <row r="24" spans="2:36" ht="41.25" customHeight="1">
      <c r="D24" s="14" t="s">
        <v>7</v>
      </c>
      <c r="E24" s="2" t="s">
        <v>17</v>
      </c>
      <c r="F24" s="1" t="s">
        <v>51</v>
      </c>
      <c r="G24" s="304">
        <f>G23+SUM('R4-05（入力用）'!AF23:AK23)</f>
        <v>1567</v>
      </c>
      <c r="H24" s="304">
        <f>SUM(G23:H23)+SUM('R4-05（入力用）'!AG23:AK23)</f>
        <v>1521</v>
      </c>
      <c r="I24" s="304">
        <f>SUM(G23:I23)+SUM('R4-05（入力用）'!AH23:AK23)</f>
        <v>1469</v>
      </c>
      <c r="J24" s="304">
        <f>SUM(G23:J23)+SUM('R4-05（入力用）'!AI23:AK23)</f>
        <v>1443</v>
      </c>
      <c r="K24" s="304">
        <f>SUM(G23:K23)+SUM('R4-05（入力用）'!AJ23:AK23)</f>
        <v>1410</v>
      </c>
      <c r="L24" s="304">
        <f>SUM(G23:L23)+'R4-05（入力用）'!AK23</f>
        <v>1385</v>
      </c>
      <c r="M24" s="304">
        <f>SUM(G23:M23)</f>
        <v>1334</v>
      </c>
      <c r="N24" s="304">
        <f t="shared" ref="N24:AJ24" si="5">SUM(H23:N23)</f>
        <v>1257</v>
      </c>
      <c r="O24" s="304">
        <f t="shared" si="5"/>
        <v>1219</v>
      </c>
      <c r="P24" s="304">
        <f t="shared" si="5"/>
        <v>1163</v>
      </c>
      <c r="Q24" s="304">
        <f t="shared" si="5"/>
        <v>1179</v>
      </c>
      <c r="R24" s="304">
        <f t="shared" si="5"/>
        <v>1173</v>
      </c>
      <c r="S24" s="304">
        <f t="shared" si="5"/>
        <v>1154</v>
      </c>
      <c r="T24" s="304">
        <f t="shared" si="5"/>
        <v>1205</v>
      </c>
      <c r="U24" s="304">
        <f t="shared" si="5"/>
        <v>1180</v>
      </c>
      <c r="V24" s="304">
        <f t="shared" si="5"/>
        <v>1205</v>
      </c>
      <c r="W24" s="304">
        <f t="shared" si="5"/>
        <v>1235</v>
      </c>
      <c r="X24" s="304">
        <f t="shared" si="5"/>
        <v>1204</v>
      </c>
      <c r="Y24" s="304">
        <f t="shared" si="5"/>
        <v>1206</v>
      </c>
      <c r="Z24" s="304">
        <f t="shared" si="5"/>
        <v>1221</v>
      </c>
      <c r="AA24" s="304">
        <f t="shared" si="5"/>
        <v>1180</v>
      </c>
      <c r="AB24" s="304">
        <f t="shared" si="5"/>
        <v>1186</v>
      </c>
      <c r="AC24" s="304">
        <f t="shared" si="5"/>
        <v>1142</v>
      </c>
      <c r="AD24" s="304">
        <f t="shared" si="5"/>
        <v>1111</v>
      </c>
      <c r="AE24" s="304">
        <f t="shared" si="5"/>
        <v>1097</v>
      </c>
      <c r="AF24" s="304">
        <f t="shared" si="5"/>
        <v>1095</v>
      </c>
      <c r="AG24" s="304">
        <f t="shared" si="5"/>
        <v>1100</v>
      </c>
      <c r="AH24" s="304">
        <f t="shared" si="5"/>
        <v>1084</v>
      </c>
      <c r="AI24" s="304">
        <f t="shared" si="5"/>
        <v>1082</v>
      </c>
      <c r="AJ24" s="304">
        <f t="shared" si="5"/>
        <v>1112</v>
      </c>
    </row>
    <row r="25" spans="2:36" ht="30" customHeight="1">
      <c r="I25" s="135"/>
      <c r="L25" s="60"/>
    </row>
    <row r="26" spans="2:36" ht="30" customHeight="1">
      <c r="D26" s="3"/>
      <c r="E26" s="4"/>
      <c r="F26" s="5"/>
      <c r="G26" s="26">
        <f>G6</f>
        <v>44713</v>
      </c>
      <c r="H26" s="26">
        <f t="shared" ref="H26:AJ27" si="6">H6</f>
        <v>44714</v>
      </c>
      <c r="I26" s="26">
        <f t="shared" si="6"/>
        <v>44715</v>
      </c>
      <c r="J26" s="26">
        <f t="shared" si="6"/>
        <v>44716</v>
      </c>
      <c r="K26" s="26">
        <f t="shared" si="6"/>
        <v>44717</v>
      </c>
      <c r="L26" s="26">
        <f t="shared" si="6"/>
        <v>44718</v>
      </c>
      <c r="M26" s="26">
        <f t="shared" si="6"/>
        <v>44719</v>
      </c>
      <c r="N26" s="26">
        <f t="shared" si="6"/>
        <v>44720</v>
      </c>
      <c r="O26" s="26">
        <f t="shared" si="6"/>
        <v>44721</v>
      </c>
      <c r="P26" s="26">
        <f t="shared" si="6"/>
        <v>44722</v>
      </c>
      <c r="Q26" s="26">
        <f t="shared" si="6"/>
        <v>44723</v>
      </c>
      <c r="R26" s="26">
        <f t="shared" si="6"/>
        <v>44724</v>
      </c>
      <c r="S26" s="26">
        <f t="shared" si="6"/>
        <v>44725</v>
      </c>
      <c r="T26" s="26">
        <f t="shared" si="6"/>
        <v>44726</v>
      </c>
      <c r="U26" s="26">
        <f t="shared" si="6"/>
        <v>44727</v>
      </c>
      <c r="V26" s="26">
        <f t="shared" si="6"/>
        <v>44728</v>
      </c>
      <c r="W26" s="26">
        <f t="shared" si="6"/>
        <v>44729</v>
      </c>
      <c r="X26" s="26">
        <f t="shared" si="6"/>
        <v>44730</v>
      </c>
      <c r="Y26" s="26">
        <f t="shared" si="6"/>
        <v>44731</v>
      </c>
      <c r="Z26" s="26">
        <f t="shared" si="6"/>
        <v>44732</v>
      </c>
      <c r="AA26" s="26">
        <f t="shared" si="6"/>
        <v>44733</v>
      </c>
      <c r="AB26" s="26">
        <f t="shared" si="6"/>
        <v>44734</v>
      </c>
      <c r="AC26" s="26">
        <f t="shared" si="6"/>
        <v>44735</v>
      </c>
      <c r="AD26" s="26">
        <f t="shared" si="6"/>
        <v>44736</v>
      </c>
      <c r="AE26" s="26">
        <f t="shared" si="6"/>
        <v>44737</v>
      </c>
      <c r="AF26" s="26">
        <f t="shared" si="6"/>
        <v>44738</v>
      </c>
      <c r="AG26" s="26">
        <f t="shared" si="6"/>
        <v>44739</v>
      </c>
      <c r="AH26" s="26">
        <f t="shared" si="6"/>
        <v>44740</v>
      </c>
      <c r="AI26" s="26">
        <f t="shared" si="6"/>
        <v>44741</v>
      </c>
      <c r="AJ26" s="26">
        <f t="shared" si="6"/>
        <v>44742</v>
      </c>
    </row>
    <row r="27" spans="2:36" ht="30" customHeight="1">
      <c r="D27" s="6"/>
      <c r="E27" s="7"/>
      <c r="F27" s="8"/>
      <c r="G27" s="27" t="str">
        <f>G7</f>
        <v>水</v>
      </c>
      <c r="H27" s="27" t="str">
        <f t="shared" si="6"/>
        <v>木</v>
      </c>
      <c r="I27" s="27" t="str">
        <f t="shared" si="6"/>
        <v>金</v>
      </c>
      <c r="J27" s="27" t="str">
        <f t="shared" si="6"/>
        <v>土</v>
      </c>
      <c r="K27" s="27" t="str">
        <f t="shared" si="6"/>
        <v>日</v>
      </c>
      <c r="L27" s="27" t="str">
        <f t="shared" si="6"/>
        <v>月</v>
      </c>
      <c r="M27" s="27" t="str">
        <f t="shared" si="6"/>
        <v>火</v>
      </c>
      <c r="N27" s="27" t="str">
        <f t="shared" si="6"/>
        <v>水</v>
      </c>
      <c r="O27" s="27" t="str">
        <f t="shared" si="6"/>
        <v>木</v>
      </c>
      <c r="P27" s="27" t="str">
        <f t="shared" si="6"/>
        <v>金</v>
      </c>
      <c r="Q27" s="27" t="str">
        <f t="shared" si="6"/>
        <v>土</v>
      </c>
      <c r="R27" s="27" t="str">
        <f t="shared" si="6"/>
        <v>日</v>
      </c>
      <c r="S27" s="27" t="str">
        <f t="shared" si="6"/>
        <v>月</v>
      </c>
      <c r="T27" s="27" t="str">
        <f t="shared" si="6"/>
        <v>火</v>
      </c>
      <c r="U27" s="27" t="str">
        <f t="shared" si="6"/>
        <v>水</v>
      </c>
      <c r="V27" s="27" t="str">
        <f t="shared" si="6"/>
        <v>木</v>
      </c>
      <c r="W27" s="27" t="str">
        <f t="shared" si="6"/>
        <v>金</v>
      </c>
      <c r="X27" s="27" t="str">
        <f t="shared" si="6"/>
        <v>土</v>
      </c>
      <c r="Y27" s="27" t="str">
        <f t="shared" si="6"/>
        <v>日</v>
      </c>
      <c r="Z27" s="27" t="str">
        <f t="shared" si="6"/>
        <v>月</v>
      </c>
      <c r="AA27" s="27" t="str">
        <f t="shared" si="6"/>
        <v>火</v>
      </c>
      <c r="AB27" s="27" t="str">
        <f t="shared" si="6"/>
        <v>水</v>
      </c>
      <c r="AC27" s="27" t="str">
        <f t="shared" si="6"/>
        <v>木</v>
      </c>
      <c r="AD27" s="27" t="str">
        <f t="shared" si="6"/>
        <v>金</v>
      </c>
      <c r="AE27" s="27" t="str">
        <f t="shared" si="6"/>
        <v>土</v>
      </c>
      <c r="AF27" s="27" t="str">
        <f t="shared" si="6"/>
        <v>日</v>
      </c>
      <c r="AG27" s="27" t="str">
        <f t="shared" si="6"/>
        <v>月</v>
      </c>
      <c r="AH27" s="27" t="str">
        <f t="shared" si="6"/>
        <v>火</v>
      </c>
      <c r="AI27" s="27" t="str">
        <f t="shared" si="6"/>
        <v>水</v>
      </c>
      <c r="AJ27" s="27" t="str">
        <f t="shared" si="6"/>
        <v>木</v>
      </c>
    </row>
    <row r="28" spans="2:36" ht="59.25" customHeight="1">
      <c r="B28" t="s">
        <v>61</v>
      </c>
      <c r="C28" s="406" t="s">
        <v>79</v>
      </c>
      <c r="D28" s="16" t="s">
        <v>52</v>
      </c>
      <c r="E28" s="2"/>
      <c r="F28" s="1"/>
      <c r="G28" s="346">
        <f>IFERROR(G12/G8,0)</f>
        <v>0.32142857142857145</v>
      </c>
      <c r="H28" s="346">
        <f t="shared" ref="H28:AJ28" si="7">IFERROR(H12/H8,0)</f>
        <v>0.30714285714285716</v>
      </c>
      <c r="I28" s="346">
        <f t="shared" si="7"/>
        <v>0.28214285714285714</v>
      </c>
      <c r="J28" s="346">
        <f t="shared" si="7"/>
        <v>0.27321428571428569</v>
      </c>
      <c r="K28" s="346">
        <f t="shared" si="7"/>
        <v>0.27500000000000002</v>
      </c>
      <c r="L28" s="346">
        <f t="shared" si="7"/>
        <v>0.24821428571428572</v>
      </c>
      <c r="M28" s="346">
        <f t="shared" si="7"/>
        <v>0.22857142857142856</v>
      </c>
      <c r="N28" s="346">
        <f t="shared" si="7"/>
        <v>0.23392857142857143</v>
      </c>
      <c r="O28" s="346">
        <f t="shared" si="7"/>
        <v>0.22321428571428573</v>
      </c>
      <c r="P28" s="346">
        <f t="shared" si="7"/>
        <v>0.21428571428571427</v>
      </c>
      <c r="Q28" s="346">
        <f t="shared" si="7"/>
        <v>0.21071428571428572</v>
      </c>
      <c r="R28" s="346">
        <f t="shared" si="7"/>
        <v>0.21249999999999999</v>
      </c>
      <c r="S28" s="346">
        <f t="shared" si="7"/>
        <v>0.18571428571428572</v>
      </c>
      <c r="T28" s="346">
        <f t="shared" si="7"/>
        <v>0.19642857142857142</v>
      </c>
      <c r="U28" s="346">
        <f t="shared" si="7"/>
        <v>0.18571428571428572</v>
      </c>
      <c r="V28" s="346">
        <f t="shared" si="7"/>
        <v>0.18035714285714285</v>
      </c>
      <c r="W28" s="346">
        <f t="shared" si="7"/>
        <v>0.17142857142857143</v>
      </c>
      <c r="X28" s="346">
        <f t="shared" si="7"/>
        <v>0.16964285714285715</v>
      </c>
      <c r="Y28" s="346">
        <f t="shared" si="7"/>
        <v>0.18392857142857144</v>
      </c>
      <c r="Z28" s="346">
        <f t="shared" si="7"/>
        <v>0.16607142857142856</v>
      </c>
      <c r="AA28" s="346">
        <f t="shared" si="7"/>
        <v>0.19107142857142856</v>
      </c>
      <c r="AB28" s="346">
        <f t="shared" si="7"/>
        <v>0.2</v>
      </c>
      <c r="AC28" s="346">
        <f t="shared" si="7"/>
        <v>0.18067978533094811</v>
      </c>
      <c r="AD28" s="346">
        <f t="shared" si="7"/>
        <v>0.17710196779964221</v>
      </c>
      <c r="AE28" s="346">
        <f t="shared" si="7"/>
        <v>0.19499105545617174</v>
      </c>
      <c r="AF28" s="346">
        <f t="shared" si="7"/>
        <v>0.21824686940966009</v>
      </c>
      <c r="AG28" s="346">
        <f t="shared" si="7"/>
        <v>0.21645796064400716</v>
      </c>
      <c r="AH28" s="346">
        <f t="shared" si="7"/>
        <v>0.22182468694096602</v>
      </c>
      <c r="AI28" s="346">
        <f t="shared" si="7"/>
        <v>0.23792486583184258</v>
      </c>
      <c r="AJ28" s="346">
        <f t="shared" si="7"/>
        <v>0.23434704830053668</v>
      </c>
    </row>
    <row r="29" spans="2:36" ht="59.25" customHeight="1">
      <c r="B29" t="s">
        <v>62</v>
      </c>
      <c r="C29" s="406"/>
      <c r="D29" s="17" t="s">
        <v>53</v>
      </c>
      <c r="E29" s="2"/>
      <c r="F29" s="1"/>
      <c r="G29" s="346">
        <f>IFERROR(G12/G9,0)</f>
        <v>0.32142857142857145</v>
      </c>
      <c r="H29" s="346">
        <f t="shared" ref="H29:AJ30" si="8">IFERROR(H12/H9,0)</f>
        <v>0.30714285714285716</v>
      </c>
      <c r="I29" s="346">
        <f t="shared" si="8"/>
        <v>0.28214285714285714</v>
      </c>
      <c r="J29" s="346">
        <f t="shared" si="8"/>
        <v>0.27321428571428569</v>
      </c>
      <c r="K29" s="346">
        <f t="shared" si="8"/>
        <v>0.27500000000000002</v>
      </c>
      <c r="L29" s="346">
        <f t="shared" si="8"/>
        <v>0.24821428571428572</v>
      </c>
      <c r="M29" s="346">
        <f t="shared" si="8"/>
        <v>0.22857142857142856</v>
      </c>
      <c r="N29" s="346">
        <f t="shared" si="8"/>
        <v>0.23392857142857143</v>
      </c>
      <c r="O29" s="346">
        <f t="shared" si="8"/>
        <v>0.22321428571428573</v>
      </c>
      <c r="P29" s="346">
        <f t="shared" si="8"/>
        <v>0.21428571428571427</v>
      </c>
      <c r="Q29" s="346">
        <f t="shared" si="8"/>
        <v>0.21071428571428572</v>
      </c>
      <c r="R29" s="346">
        <f t="shared" si="8"/>
        <v>0.21249999999999999</v>
      </c>
      <c r="S29" s="346">
        <f t="shared" si="8"/>
        <v>0.18571428571428572</v>
      </c>
      <c r="T29" s="346">
        <f t="shared" si="8"/>
        <v>0.19642857142857142</v>
      </c>
      <c r="U29" s="346">
        <f t="shared" si="8"/>
        <v>0.18571428571428572</v>
      </c>
      <c r="V29" s="346">
        <f t="shared" si="8"/>
        <v>0.18035714285714285</v>
      </c>
      <c r="W29" s="346">
        <f t="shared" si="8"/>
        <v>0.17142857142857143</v>
      </c>
      <c r="X29" s="346">
        <f t="shared" si="8"/>
        <v>0.16964285714285715</v>
      </c>
      <c r="Y29" s="346">
        <f t="shared" si="8"/>
        <v>0.18392857142857144</v>
      </c>
      <c r="Z29" s="346">
        <f t="shared" si="8"/>
        <v>0.16607142857142856</v>
      </c>
      <c r="AA29" s="346">
        <f t="shared" si="8"/>
        <v>0.19107142857142856</v>
      </c>
      <c r="AB29" s="346">
        <f t="shared" si="8"/>
        <v>0.2</v>
      </c>
      <c r="AC29" s="346">
        <f t="shared" si="8"/>
        <v>0.18067978533094811</v>
      </c>
      <c r="AD29" s="346">
        <f t="shared" si="8"/>
        <v>0.17710196779964221</v>
      </c>
      <c r="AE29" s="346">
        <f t="shared" si="8"/>
        <v>0.19499105545617174</v>
      </c>
      <c r="AF29" s="346">
        <f t="shared" si="8"/>
        <v>0.21824686940966009</v>
      </c>
      <c r="AG29" s="346">
        <f t="shared" si="8"/>
        <v>0.21645796064400716</v>
      </c>
      <c r="AH29" s="346">
        <f t="shared" si="8"/>
        <v>0.22182468694096602</v>
      </c>
      <c r="AI29" s="346">
        <f t="shared" si="8"/>
        <v>0.23792486583184258</v>
      </c>
      <c r="AJ29" s="346">
        <f t="shared" si="8"/>
        <v>0.23434704830053668</v>
      </c>
    </row>
    <row r="30" spans="2:36" ht="59.25" customHeight="1">
      <c r="B30" t="s">
        <v>63</v>
      </c>
      <c r="C30" s="406"/>
      <c r="D30" s="17" t="s">
        <v>54</v>
      </c>
      <c r="E30" s="2"/>
      <c r="F30" s="1"/>
      <c r="G30" s="346">
        <f>IFERROR(G13/G10,0)</f>
        <v>6.0606060606060608E-2</v>
      </c>
      <c r="H30" s="346">
        <f t="shared" si="8"/>
        <v>6.0606060606060608E-2</v>
      </c>
      <c r="I30" s="346">
        <f t="shared" si="8"/>
        <v>6.0606060606060608E-2</v>
      </c>
      <c r="J30" s="346">
        <f t="shared" si="8"/>
        <v>6.0606060606060608E-2</v>
      </c>
      <c r="K30" s="346">
        <f t="shared" si="8"/>
        <v>6.0606060606060608E-2</v>
      </c>
      <c r="L30" s="346">
        <f t="shared" si="8"/>
        <v>6.0606060606060608E-2</v>
      </c>
      <c r="M30" s="346">
        <f t="shared" si="8"/>
        <v>0</v>
      </c>
      <c r="N30" s="346">
        <f t="shared" si="8"/>
        <v>0</v>
      </c>
      <c r="O30" s="346">
        <f t="shared" si="8"/>
        <v>0</v>
      </c>
      <c r="P30" s="346">
        <f t="shared" si="8"/>
        <v>0</v>
      </c>
      <c r="Q30" s="346">
        <f t="shared" si="8"/>
        <v>0</v>
      </c>
      <c r="R30" s="346">
        <f t="shared" si="8"/>
        <v>3.0303030303030304E-2</v>
      </c>
      <c r="S30" s="346">
        <f t="shared" si="8"/>
        <v>6.0606060606060608E-2</v>
      </c>
      <c r="T30" s="346">
        <f t="shared" si="8"/>
        <v>3.0303030303030304E-2</v>
      </c>
      <c r="U30" s="346">
        <f t="shared" si="8"/>
        <v>3.0303030303030304E-2</v>
      </c>
      <c r="V30" s="346">
        <f t="shared" si="8"/>
        <v>3.0303030303030304E-2</v>
      </c>
      <c r="W30" s="346">
        <f t="shared" si="8"/>
        <v>3.0303030303030304E-2</v>
      </c>
      <c r="X30" s="346">
        <f t="shared" si="8"/>
        <v>3.0303030303030304E-2</v>
      </c>
      <c r="Y30" s="346">
        <f t="shared" si="8"/>
        <v>3.0303030303030304E-2</v>
      </c>
      <c r="Z30" s="346">
        <f t="shared" si="8"/>
        <v>3.0303030303030304E-2</v>
      </c>
      <c r="AA30" s="346">
        <f t="shared" si="8"/>
        <v>3.0303030303030304E-2</v>
      </c>
      <c r="AB30" s="346">
        <f t="shared" si="8"/>
        <v>0</v>
      </c>
      <c r="AC30" s="346">
        <f t="shared" si="8"/>
        <v>0</v>
      </c>
      <c r="AD30" s="346">
        <f t="shared" si="8"/>
        <v>3.0303030303030304E-2</v>
      </c>
      <c r="AE30" s="346">
        <f t="shared" si="8"/>
        <v>3.0303030303030304E-2</v>
      </c>
      <c r="AF30" s="346">
        <f t="shared" si="8"/>
        <v>3.0303030303030304E-2</v>
      </c>
      <c r="AG30" s="346">
        <f t="shared" si="8"/>
        <v>3.0303030303030304E-2</v>
      </c>
      <c r="AH30" s="346">
        <f t="shared" si="8"/>
        <v>3.0303030303030304E-2</v>
      </c>
      <c r="AI30" s="346">
        <f t="shared" si="8"/>
        <v>3.0303030303030304E-2</v>
      </c>
      <c r="AJ30" s="346">
        <f t="shared" si="8"/>
        <v>3.0303030303030304E-2</v>
      </c>
    </row>
    <row r="31" spans="2:36" ht="59.25" customHeight="1">
      <c r="B31" t="s">
        <v>64</v>
      </c>
      <c r="C31" s="406"/>
      <c r="D31" s="17" t="s">
        <v>55</v>
      </c>
      <c r="E31" s="2"/>
      <c r="F31" s="1"/>
      <c r="G31" s="346">
        <f>IFERROR(G13/G11,0)</f>
        <v>6.0606060606060608E-2</v>
      </c>
      <c r="H31" s="346">
        <f t="shared" ref="H31:AJ31" si="9">IFERROR(H13/H11,0)</f>
        <v>6.0606060606060608E-2</v>
      </c>
      <c r="I31" s="346">
        <f t="shared" si="9"/>
        <v>6.0606060606060608E-2</v>
      </c>
      <c r="J31" s="346">
        <f t="shared" si="9"/>
        <v>6.0606060606060608E-2</v>
      </c>
      <c r="K31" s="346">
        <f t="shared" si="9"/>
        <v>6.0606060606060608E-2</v>
      </c>
      <c r="L31" s="346">
        <f t="shared" si="9"/>
        <v>6.0606060606060608E-2</v>
      </c>
      <c r="M31" s="346">
        <f t="shared" si="9"/>
        <v>0</v>
      </c>
      <c r="N31" s="346">
        <f t="shared" si="9"/>
        <v>0</v>
      </c>
      <c r="O31" s="346">
        <f t="shared" si="9"/>
        <v>0</v>
      </c>
      <c r="P31" s="346">
        <f t="shared" si="9"/>
        <v>0</v>
      </c>
      <c r="Q31" s="346">
        <f t="shared" si="9"/>
        <v>0</v>
      </c>
      <c r="R31" s="346">
        <f t="shared" si="9"/>
        <v>3.0303030303030304E-2</v>
      </c>
      <c r="S31" s="346">
        <f t="shared" si="9"/>
        <v>6.0606060606060608E-2</v>
      </c>
      <c r="T31" s="346">
        <f t="shared" si="9"/>
        <v>3.0303030303030304E-2</v>
      </c>
      <c r="U31" s="346">
        <f t="shared" si="9"/>
        <v>3.0303030303030304E-2</v>
      </c>
      <c r="V31" s="346">
        <f t="shared" si="9"/>
        <v>3.0303030303030304E-2</v>
      </c>
      <c r="W31" s="346">
        <f t="shared" si="9"/>
        <v>3.0303030303030304E-2</v>
      </c>
      <c r="X31" s="346">
        <f t="shared" si="9"/>
        <v>3.0303030303030304E-2</v>
      </c>
      <c r="Y31" s="346">
        <f t="shared" si="9"/>
        <v>3.0303030303030304E-2</v>
      </c>
      <c r="Z31" s="346">
        <f t="shared" si="9"/>
        <v>3.0303030303030304E-2</v>
      </c>
      <c r="AA31" s="346">
        <f t="shared" si="9"/>
        <v>3.0303030303030304E-2</v>
      </c>
      <c r="AB31" s="346">
        <f t="shared" si="9"/>
        <v>0</v>
      </c>
      <c r="AC31" s="346">
        <f t="shared" si="9"/>
        <v>0</v>
      </c>
      <c r="AD31" s="346">
        <f t="shared" si="9"/>
        <v>3.0303030303030304E-2</v>
      </c>
      <c r="AE31" s="346">
        <f t="shared" si="9"/>
        <v>3.0303030303030304E-2</v>
      </c>
      <c r="AF31" s="346">
        <f t="shared" si="9"/>
        <v>3.0303030303030304E-2</v>
      </c>
      <c r="AG31" s="346">
        <f t="shared" si="9"/>
        <v>3.0303030303030304E-2</v>
      </c>
      <c r="AH31" s="346">
        <f t="shared" si="9"/>
        <v>3.0303030303030304E-2</v>
      </c>
      <c r="AI31" s="346">
        <f t="shared" si="9"/>
        <v>3.0303030303030304E-2</v>
      </c>
      <c r="AJ31" s="346">
        <f t="shared" si="9"/>
        <v>3.0303030303030304E-2</v>
      </c>
    </row>
    <row r="32" spans="2:36" ht="59.25" customHeight="1">
      <c r="B32" t="s">
        <v>18</v>
      </c>
      <c r="C32" s="406"/>
      <c r="D32" s="17" t="s">
        <v>177</v>
      </c>
      <c r="E32" s="2"/>
      <c r="F32" s="1"/>
      <c r="G32" s="342">
        <f t="shared" ref="G32:AJ32" si="10">IFERROR(G14*100000/1588256,0)</f>
        <v>224.71188523764431</v>
      </c>
      <c r="H32" s="342">
        <f t="shared" si="10"/>
        <v>217.72308746197086</v>
      </c>
      <c r="I32" s="342">
        <f t="shared" si="10"/>
        <v>208.15284185924688</v>
      </c>
      <c r="J32" s="342">
        <f t="shared" si="10"/>
        <v>202.61217335240667</v>
      </c>
      <c r="K32" s="342">
        <f t="shared" si="10"/>
        <v>196.00114842947232</v>
      </c>
      <c r="L32" s="342">
        <f t="shared" si="10"/>
        <v>185.99016783188605</v>
      </c>
      <c r="M32" s="342">
        <f t="shared" si="10"/>
        <v>183.59760643120504</v>
      </c>
      <c r="N32" s="342">
        <f t="shared" si="10"/>
        <v>184.03834142606735</v>
      </c>
      <c r="O32" s="342">
        <f t="shared" si="10"/>
        <v>185.23462212640783</v>
      </c>
      <c r="P32" s="342">
        <f t="shared" si="10"/>
        <v>176.79769508190117</v>
      </c>
      <c r="Q32" s="342">
        <f t="shared" si="10"/>
        <v>181.7717043096327</v>
      </c>
      <c r="R32" s="342">
        <f t="shared" si="10"/>
        <v>176.73473293977798</v>
      </c>
      <c r="S32" s="342">
        <f t="shared" si="10"/>
        <v>166.53486591582214</v>
      </c>
      <c r="T32" s="342">
        <f t="shared" si="10"/>
        <v>177.74212721374892</v>
      </c>
      <c r="U32" s="342">
        <f t="shared" si="10"/>
        <v>174.02736082848105</v>
      </c>
      <c r="V32" s="342">
        <f t="shared" si="10"/>
        <v>176.35696008703886</v>
      </c>
      <c r="W32" s="342">
        <f t="shared" si="10"/>
        <v>174.71994439183607</v>
      </c>
      <c r="X32" s="342">
        <f t="shared" si="10"/>
        <v>173.64958797574195</v>
      </c>
      <c r="Y32" s="342">
        <f t="shared" si="10"/>
        <v>168.23484375314811</v>
      </c>
      <c r="Z32" s="342">
        <f t="shared" si="10"/>
        <v>159.10533314528641</v>
      </c>
      <c r="AA32" s="342">
        <f t="shared" si="10"/>
        <v>165.21266093123526</v>
      </c>
      <c r="AB32" s="342">
        <f t="shared" si="10"/>
        <v>168.67557874801039</v>
      </c>
      <c r="AC32" s="342">
        <f t="shared" si="10"/>
        <v>165.0867366469889</v>
      </c>
      <c r="AD32" s="342">
        <f t="shared" si="10"/>
        <v>157.9090524449459</v>
      </c>
      <c r="AE32" s="342">
        <f t="shared" si="10"/>
        <v>159.04237100316323</v>
      </c>
      <c r="AF32" s="342">
        <f t="shared" si="10"/>
        <v>157.9090524449459</v>
      </c>
      <c r="AG32" s="342">
        <f t="shared" si="10"/>
        <v>150.7313682429029</v>
      </c>
      <c r="AH32" s="342">
        <f t="shared" si="10"/>
        <v>159.16829528740959</v>
      </c>
      <c r="AI32" s="342">
        <f t="shared" si="10"/>
        <v>164.83488807849616</v>
      </c>
      <c r="AJ32" s="342">
        <f t="shared" si="10"/>
        <v>171.06814014869138</v>
      </c>
    </row>
    <row r="33" spans="2:36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346">
        <f>IFERROR(G18/G16,0)</f>
        <v>0.32068785825951018</v>
      </c>
      <c r="H33" s="346">
        <f t="shared" ref="H33:AJ33" si="11">IFERROR(H18/H16,0)</f>
        <v>0.3124404446797247</v>
      </c>
      <c r="I33" s="346">
        <f t="shared" si="11"/>
        <v>0.31814207650273224</v>
      </c>
      <c r="J33" s="346">
        <f t="shared" si="11"/>
        <v>0.31515763491529225</v>
      </c>
      <c r="K33" s="346">
        <f t="shared" si="11"/>
        <v>0.313721035892776</v>
      </c>
      <c r="L33" s="346">
        <f t="shared" si="11"/>
        <v>0.32111176818450621</v>
      </c>
      <c r="M33" s="346">
        <f t="shared" si="11"/>
        <v>0.32601184600197436</v>
      </c>
      <c r="N33" s="346">
        <f t="shared" si="11"/>
        <v>0.34339572897442655</v>
      </c>
      <c r="O33" s="346">
        <f t="shared" si="11"/>
        <v>0.3388440860215054</v>
      </c>
      <c r="P33" s="346">
        <f t="shared" si="11"/>
        <v>0.34241245136186771</v>
      </c>
      <c r="Q33" s="346">
        <f t="shared" si="11"/>
        <v>0.34467737544241767</v>
      </c>
      <c r="R33" s="346">
        <f t="shared" si="11"/>
        <v>0.3446693657219973</v>
      </c>
      <c r="S33" s="346">
        <f t="shared" si="11"/>
        <v>0.34827213822894171</v>
      </c>
      <c r="T33" s="346">
        <f t="shared" si="11"/>
        <v>0.34587092297015959</v>
      </c>
      <c r="U33" s="346">
        <f t="shared" si="11"/>
        <v>0.34837995015231238</v>
      </c>
      <c r="V33" s="346">
        <f t="shared" si="11"/>
        <v>0.36180615473109001</v>
      </c>
      <c r="W33" s="346">
        <f t="shared" si="11"/>
        <v>0.36230366492146598</v>
      </c>
      <c r="X33" s="346">
        <f t="shared" si="11"/>
        <v>0.37784402949945078</v>
      </c>
      <c r="Y33" s="346">
        <f t="shared" si="11"/>
        <v>0.38547215496368037</v>
      </c>
      <c r="Z33" s="346">
        <f t="shared" si="11"/>
        <v>0.38855820105820105</v>
      </c>
      <c r="AA33" s="346">
        <f t="shared" si="11"/>
        <v>0.39772156140056963</v>
      </c>
      <c r="AB33" s="346">
        <f t="shared" si="11"/>
        <v>0.40216253923962331</v>
      </c>
      <c r="AC33" s="346">
        <f t="shared" si="11"/>
        <v>0.40716322166785462</v>
      </c>
      <c r="AD33" s="346">
        <f t="shared" si="11"/>
        <v>0.4091954022988506</v>
      </c>
      <c r="AE33" s="346">
        <f t="shared" si="11"/>
        <v>0.40956598759964569</v>
      </c>
      <c r="AF33" s="346">
        <f t="shared" si="11"/>
        <v>0.41467304625199364</v>
      </c>
      <c r="AG33" s="346">
        <f t="shared" si="11"/>
        <v>0.39324507807196196</v>
      </c>
      <c r="AH33" s="346">
        <f t="shared" si="11"/>
        <v>0.38576104746317513</v>
      </c>
      <c r="AI33" s="346">
        <f t="shared" si="11"/>
        <v>0.39414634146341465</v>
      </c>
      <c r="AJ33" s="346">
        <f t="shared" si="11"/>
        <v>0.39616110761485213</v>
      </c>
    </row>
    <row r="34" spans="2:36" ht="59.25" customHeight="1">
      <c r="B34" t="s">
        <v>20</v>
      </c>
      <c r="C34" s="406" t="s">
        <v>81</v>
      </c>
      <c r="D34" s="17" t="s">
        <v>178</v>
      </c>
      <c r="E34" s="2" t="s">
        <v>17</v>
      </c>
      <c r="F34" s="1"/>
      <c r="G34" s="341">
        <f t="shared" ref="G34:AJ34" si="12">IFERROR(G20*100000/1588256,0)</f>
        <v>200.66034694658796</v>
      </c>
      <c r="H34" s="341">
        <f t="shared" si="12"/>
        <v>193.7345113130377</v>
      </c>
      <c r="I34" s="341">
        <f t="shared" si="12"/>
        <v>185.80128140551651</v>
      </c>
      <c r="J34" s="341">
        <f t="shared" si="12"/>
        <v>183.28279572058912</v>
      </c>
      <c r="K34" s="341">
        <f t="shared" si="12"/>
        <v>176.86065722402435</v>
      </c>
      <c r="L34" s="341">
        <f t="shared" si="12"/>
        <v>173.90143654423468</v>
      </c>
      <c r="M34" s="341">
        <f t="shared" si="12"/>
        <v>170.94221586444502</v>
      </c>
      <c r="N34" s="341">
        <f t="shared" si="12"/>
        <v>166.34597948945259</v>
      </c>
      <c r="O34" s="341">
        <f t="shared" si="12"/>
        <v>164.01638023089475</v>
      </c>
      <c r="P34" s="341">
        <f t="shared" si="12"/>
        <v>158.72756029254731</v>
      </c>
      <c r="Q34" s="341">
        <f t="shared" si="12"/>
        <v>160.67938669836602</v>
      </c>
      <c r="R34" s="341">
        <f t="shared" si="12"/>
        <v>159.42014385590232</v>
      </c>
      <c r="S34" s="341">
        <f t="shared" si="12"/>
        <v>160.80531098261238</v>
      </c>
      <c r="T34" s="341">
        <f t="shared" si="12"/>
        <v>162.44232667781517</v>
      </c>
      <c r="U34" s="341">
        <f t="shared" si="12"/>
        <v>156.90165817097497</v>
      </c>
      <c r="V34" s="341">
        <f t="shared" si="12"/>
        <v>158.41274958193137</v>
      </c>
      <c r="W34" s="341">
        <f t="shared" si="12"/>
        <v>158.41274958193137</v>
      </c>
      <c r="X34" s="341">
        <f t="shared" si="12"/>
        <v>152.49430822235206</v>
      </c>
      <c r="Y34" s="341">
        <f t="shared" si="12"/>
        <v>151.6128382326275</v>
      </c>
      <c r="Z34" s="341">
        <f t="shared" si="12"/>
        <v>150.3535953901638</v>
      </c>
      <c r="AA34" s="341">
        <f t="shared" si="12"/>
        <v>147.96103398948281</v>
      </c>
      <c r="AB34" s="341">
        <f t="shared" si="12"/>
        <v>149.47212540043921</v>
      </c>
      <c r="AC34" s="341">
        <f t="shared" si="12"/>
        <v>145.1906997360627</v>
      </c>
      <c r="AD34" s="341">
        <f t="shared" si="12"/>
        <v>143.86849475147582</v>
      </c>
      <c r="AE34" s="341">
        <f t="shared" si="12"/>
        <v>145.69439687304816</v>
      </c>
      <c r="AF34" s="341">
        <f t="shared" si="12"/>
        <v>145.5684725888018</v>
      </c>
      <c r="AG34" s="341">
        <f t="shared" si="12"/>
        <v>147.33141256825095</v>
      </c>
      <c r="AH34" s="341">
        <f t="shared" si="12"/>
        <v>145.88328329941771</v>
      </c>
      <c r="AI34" s="341">
        <f t="shared" si="12"/>
        <v>148.4017689843451</v>
      </c>
      <c r="AJ34" s="341">
        <f t="shared" si="12"/>
        <v>152.62023250659843</v>
      </c>
    </row>
    <row r="35" spans="2:36" ht="59.25" customHeight="1">
      <c r="B35" t="s">
        <v>21</v>
      </c>
      <c r="C35" s="406"/>
      <c r="D35" s="18" t="s">
        <v>59</v>
      </c>
      <c r="E35" s="2"/>
      <c r="F35" s="1"/>
      <c r="G35" s="194">
        <f>G21-G22</f>
        <v>-1015</v>
      </c>
      <c r="H35" s="194">
        <f t="shared" ref="H35:AJ35" si="13">H21-H22</f>
        <v>-951</v>
      </c>
      <c r="I35" s="194">
        <f t="shared" si="13"/>
        <v>-923</v>
      </c>
      <c r="J35" s="194">
        <f t="shared" si="13"/>
        <v>-710</v>
      </c>
      <c r="K35" s="194">
        <f t="shared" si="13"/>
        <v>-683</v>
      </c>
      <c r="L35" s="194">
        <f t="shared" si="13"/>
        <v>-651</v>
      </c>
      <c r="M35" s="194">
        <f t="shared" si="13"/>
        <v>-556</v>
      </c>
      <c r="N35" s="194">
        <f t="shared" si="13"/>
        <v>-545</v>
      </c>
      <c r="O35" s="194">
        <f t="shared" si="13"/>
        <v>-472</v>
      </c>
      <c r="P35" s="194">
        <f t="shared" si="13"/>
        <v>-430</v>
      </c>
      <c r="Q35" s="194">
        <f t="shared" si="13"/>
        <v>-359</v>
      </c>
      <c r="R35" s="194">
        <f t="shared" si="13"/>
        <v>-277</v>
      </c>
      <c r="S35" s="194">
        <f t="shared" si="13"/>
        <v>-208</v>
      </c>
      <c r="T35" s="194">
        <f t="shared" si="13"/>
        <v>-135</v>
      </c>
      <c r="U35" s="194">
        <f t="shared" si="13"/>
        <v>-150</v>
      </c>
      <c r="V35" s="194">
        <f t="shared" si="13"/>
        <v>-89</v>
      </c>
      <c r="W35" s="194">
        <f t="shared" si="13"/>
        <v>-5</v>
      </c>
      <c r="X35" s="194">
        <f t="shared" si="13"/>
        <v>-130</v>
      </c>
      <c r="Y35" s="194">
        <f t="shared" si="13"/>
        <v>-124</v>
      </c>
      <c r="Z35" s="194">
        <f t="shared" si="13"/>
        <v>-166</v>
      </c>
      <c r="AA35" s="194">
        <f t="shared" si="13"/>
        <v>-230</v>
      </c>
      <c r="AB35" s="194">
        <f t="shared" si="13"/>
        <v>-118</v>
      </c>
      <c r="AC35" s="194">
        <f t="shared" si="13"/>
        <v>-210</v>
      </c>
      <c r="AD35" s="194">
        <f t="shared" si="13"/>
        <v>-231</v>
      </c>
      <c r="AE35" s="194">
        <f t="shared" si="13"/>
        <v>-108</v>
      </c>
      <c r="AF35" s="194">
        <f t="shared" si="13"/>
        <v>-96</v>
      </c>
      <c r="AG35" s="194">
        <f t="shared" si="13"/>
        <v>-48</v>
      </c>
      <c r="AH35" s="194">
        <f t="shared" si="13"/>
        <v>-33</v>
      </c>
      <c r="AI35" s="194">
        <f t="shared" si="13"/>
        <v>-17</v>
      </c>
      <c r="AJ35" s="194">
        <f t="shared" si="13"/>
        <v>118</v>
      </c>
    </row>
    <row r="36" spans="2:36" ht="59.25" customHeight="1">
      <c r="C36" s="363"/>
      <c r="D36" s="18" t="s">
        <v>110</v>
      </c>
      <c r="E36" s="2"/>
      <c r="F36" s="1"/>
      <c r="G36" s="347">
        <f>IFERROR(G21/G22,0)</f>
        <v>0.7584483579247977</v>
      </c>
      <c r="H36" s="347">
        <f t="shared" ref="H36:AJ36" si="14">IFERROR(H21/H22,0)</f>
        <v>0.76390268123138039</v>
      </c>
      <c r="I36" s="347">
        <f t="shared" si="14"/>
        <v>0.76174496644295298</v>
      </c>
      <c r="J36" s="347">
        <f t="shared" si="14"/>
        <v>0.80392156862745101</v>
      </c>
      <c r="K36" s="347">
        <f t="shared" si="14"/>
        <v>0.80441008018327609</v>
      </c>
      <c r="L36" s="347">
        <f t="shared" si="14"/>
        <v>0.80925871667154992</v>
      </c>
      <c r="M36" s="347">
        <f t="shared" si="14"/>
        <v>0.83002140018343018</v>
      </c>
      <c r="N36" s="347">
        <f t="shared" si="14"/>
        <v>0.82899278318167557</v>
      </c>
      <c r="O36" s="347">
        <f t="shared" si="14"/>
        <v>0.84660383490412738</v>
      </c>
      <c r="P36" s="347">
        <f t="shared" si="14"/>
        <v>0.85428668248051509</v>
      </c>
      <c r="Q36" s="347">
        <f t="shared" si="14"/>
        <v>0.87667468223978018</v>
      </c>
      <c r="R36" s="347">
        <f t="shared" si="14"/>
        <v>0.90138839444642227</v>
      </c>
      <c r="S36" s="347">
        <f t="shared" si="14"/>
        <v>0.92469225199131067</v>
      </c>
      <c r="T36" s="347">
        <f t="shared" si="14"/>
        <v>0.95027624309392267</v>
      </c>
      <c r="U36" s="347">
        <f t="shared" si="14"/>
        <v>0.94322482967448906</v>
      </c>
      <c r="V36" s="347">
        <f t="shared" si="14"/>
        <v>0.96583493282149713</v>
      </c>
      <c r="W36" s="347">
        <f t="shared" si="14"/>
        <v>0.99801666005553347</v>
      </c>
      <c r="X36" s="347">
        <f t="shared" si="14"/>
        <v>0.94905956112852663</v>
      </c>
      <c r="Y36" s="347">
        <f t="shared" si="14"/>
        <v>0.95102685624012639</v>
      </c>
      <c r="Z36" s="347">
        <f t="shared" si="14"/>
        <v>0.93500391542678152</v>
      </c>
      <c r="AA36" s="347">
        <f t="shared" si="14"/>
        <v>0.91085271317829453</v>
      </c>
      <c r="AB36" s="347">
        <f t="shared" si="14"/>
        <v>0.9526484751203852</v>
      </c>
      <c r="AC36" s="347">
        <f t="shared" si="14"/>
        <v>0.91653418124006358</v>
      </c>
      <c r="AD36" s="347">
        <f t="shared" si="14"/>
        <v>0.9081875993640699</v>
      </c>
      <c r="AE36" s="347">
        <f t="shared" si="14"/>
        <v>0.95540875309661433</v>
      </c>
      <c r="AF36" s="347">
        <f t="shared" si="14"/>
        <v>0.96013289036544847</v>
      </c>
      <c r="AG36" s="347">
        <f t="shared" si="14"/>
        <v>0.97989949748743721</v>
      </c>
      <c r="AH36" s="347">
        <f t="shared" si="14"/>
        <v>0.98595744680851061</v>
      </c>
      <c r="AI36" s="347">
        <f t="shared" si="14"/>
        <v>0.99283909014321825</v>
      </c>
      <c r="AJ36" s="347">
        <f t="shared" si="14"/>
        <v>1.0511708586296618</v>
      </c>
    </row>
    <row r="37" spans="2:36" ht="59.25" customHeight="1">
      <c r="B37" t="s">
        <v>22</v>
      </c>
      <c r="C37" s="363"/>
      <c r="D37" s="17" t="s">
        <v>60</v>
      </c>
      <c r="E37" s="2" t="s">
        <v>17</v>
      </c>
      <c r="F37" s="1"/>
      <c r="G37" s="346">
        <f>IFERROR(G24/G20,0)</f>
        <v>0.49168497019140256</v>
      </c>
      <c r="H37" s="346">
        <f t="shared" ref="H37:AJ37" si="15">IFERROR(H24/H20,0)</f>
        <v>0.49431264218394538</v>
      </c>
      <c r="I37" s="346">
        <f t="shared" si="15"/>
        <v>0.49779735682819382</v>
      </c>
      <c r="J37" s="346">
        <f t="shared" si="15"/>
        <v>0.49570594297492271</v>
      </c>
      <c r="K37" s="346">
        <f t="shared" si="15"/>
        <v>0.50195799216803128</v>
      </c>
      <c r="L37" s="346">
        <f t="shared" si="15"/>
        <v>0.50144822592324401</v>
      </c>
      <c r="M37" s="346">
        <f t="shared" si="15"/>
        <v>0.49134438305709022</v>
      </c>
      <c r="N37" s="346">
        <f t="shared" si="15"/>
        <v>0.47577592732778196</v>
      </c>
      <c r="O37" s="346">
        <f t="shared" si="15"/>
        <v>0.46794625719769672</v>
      </c>
      <c r="P37" s="346">
        <f t="shared" si="15"/>
        <v>0.4613248710829036</v>
      </c>
      <c r="Q37" s="346">
        <f t="shared" si="15"/>
        <v>0.46199059561128525</v>
      </c>
      <c r="R37" s="346">
        <f t="shared" si="15"/>
        <v>0.46327014218009477</v>
      </c>
      <c r="S37" s="346">
        <f t="shared" si="15"/>
        <v>0.45184025058731403</v>
      </c>
      <c r="T37" s="346">
        <f t="shared" si="15"/>
        <v>0.46705426356589147</v>
      </c>
      <c r="U37" s="346">
        <f t="shared" si="15"/>
        <v>0.47351524879614765</v>
      </c>
      <c r="V37" s="346">
        <f t="shared" si="15"/>
        <v>0.47893481717011127</v>
      </c>
      <c r="W37" s="346">
        <f t="shared" si="15"/>
        <v>0.49085850556438793</v>
      </c>
      <c r="X37" s="346">
        <f t="shared" si="15"/>
        <v>0.49710982658959535</v>
      </c>
      <c r="Y37" s="346">
        <f t="shared" si="15"/>
        <v>0.50083056478405319</v>
      </c>
      <c r="Z37" s="346">
        <f t="shared" si="15"/>
        <v>0.5113065326633166</v>
      </c>
      <c r="AA37" s="346">
        <f t="shared" si="15"/>
        <v>0.50212765957446803</v>
      </c>
      <c r="AB37" s="346">
        <f t="shared" si="15"/>
        <v>0.4995787700084246</v>
      </c>
      <c r="AC37" s="346">
        <f t="shared" si="15"/>
        <v>0.49522983521248914</v>
      </c>
      <c r="AD37" s="346">
        <f t="shared" si="15"/>
        <v>0.48621444201312908</v>
      </c>
      <c r="AE37" s="346">
        <f t="shared" si="15"/>
        <v>0.47407087294727746</v>
      </c>
      <c r="AF37" s="346">
        <f t="shared" si="15"/>
        <v>0.47361591695501731</v>
      </c>
      <c r="AG37" s="346">
        <f t="shared" si="15"/>
        <v>0.47008547008547008</v>
      </c>
      <c r="AH37" s="346">
        <f t="shared" si="15"/>
        <v>0.46784635304272765</v>
      </c>
      <c r="AI37" s="346">
        <f t="shared" si="15"/>
        <v>0.45905812473483243</v>
      </c>
      <c r="AJ37" s="346">
        <f t="shared" si="15"/>
        <v>0.45874587458745875</v>
      </c>
    </row>
    <row r="38" spans="2:36" ht="59.25" customHeight="1">
      <c r="B38" s="68" t="s">
        <v>104</v>
      </c>
      <c r="C38" s="111"/>
      <c r="D38" s="17" t="s">
        <v>179</v>
      </c>
      <c r="E38" s="2" t="s">
        <v>17</v>
      </c>
      <c r="F38" s="1"/>
      <c r="G38" s="348">
        <f t="shared" ref="G38:AJ38" si="16">IFERROR(G24*100000/1588256,0)</f>
        <v>98.661676707029599</v>
      </c>
      <c r="H38" s="348">
        <f t="shared" si="16"/>
        <v>95.76541816936313</v>
      </c>
      <c r="I38" s="348">
        <f t="shared" si="16"/>
        <v>92.491386778957548</v>
      </c>
      <c r="J38" s="348">
        <f t="shared" si="16"/>
        <v>90.854371083754756</v>
      </c>
      <c r="K38" s="348">
        <f t="shared" si="16"/>
        <v>88.776620393689683</v>
      </c>
      <c r="L38" s="348">
        <f t="shared" si="16"/>
        <v>87.202566840610075</v>
      </c>
      <c r="M38" s="348">
        <f t="shared" si="16"/>
        <v>83.99149759232769</v>
      </c>
      <c r="N38" s="348">
        <f t="shared" si="16"/>
        <v>79.143412648842499</v>
      </c>
      <c r="O38" s="348">
        <f t="shared" si="16"/>
        <v>76.75085124816151</v>
      </c>
      <c r="P38" s="348">
        <f t="shared" si="16"/>
        <v>73.224971289263195</v>
      </c>
      <c r="Q38" s="348">
        <f t="shared" si="16"/>
        <v>74.23236556323414</v>
      </c>
      <c r="R38" s="348">
        <f t="shared" si="16"/>
        <v>73.854592710495027</v>
      </c>
      <c r="S38" s="348">
        <f t="shared" si="16"/>
        <v>72.658312010154532</v>
      </c>
      <c r="T38" s="348">
        <f t="shared" si="16"/>
        <v>75.869381258436931</v>
      </c>
      <c r="U38" s="348">
        <f t="shared" si="16"/>
        <v>74.295327705357323</v>
      </c>
      <c r="V38" s="348">
        <f t="shared" si="16"/>
        <v>75.869381258436931</v>
      </c>
      <c r="W38" s="348">
        <f t="shared" si="16"/>
        <v>77.758245522132455</v>
      </c>
      <c r="X38" s="348">
        <f t="shared" si="16"/>
        <v>75.806419116313748</v>
      </c>
      <c r="Y38" s="348">
        <f t="shared" si="16"/>
        <v>75.932343400560114</v>
      </c>
      <c r="Z38" s="348">
        <f t="shared" si="16"/>
        <v>76.876775532407876</v>
      </c>
      <c r="AA38" s="348">
        <f t="shared" si="16"/>
        <v>74.295327705357323</v>
      </c>
      <c r="AB38" s="348">
        <f t="shared" si="16"/>
        <v>74.673100558096422</v>
      </c>
      <c r="AC38" s="348">
        <f t="shared" si="16"/>
        <v>71.902766304676319</v>
      </c>
      <c r="AD38" s="348">
        <f t="shared" si="16"/>
        <v>69.950939898857612</v>
      </c>
      <c r="AE38" s="348">
        <f t="shared" si="16"/>
        <v>69.069469909133034</v>
      </c>
      <c r="AF38" s="348">
        <f t="shared" si="16"/>
        <v>68.943545624886667</v>
      </c>
      <c r="AG38" s="348">
        <f t="shared" si="16"/>
        <v>69.258356335502583</v>
      </c>
      <c r="AH38" s="348">
        <f t="shared" si="16"/>
        <v>68.250962061531638</v>
      </c>
      <c r="AI38" s="348">
        <f t="shared" si="16"/>
        <v>68.125037777285272</v>
      </c>
      <c r="AJ38" s="348">
        <f t="shared" si="16"/>
        <v>70.013902040980796</v>
      </c>
    </row>
    <row r="39" spans="2:36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5.0434295320818154E-2</v>
      </c>
      <c r="H39" s="22">
        <f>IFERROR(H12/H14,0)</f>
        <v>4.9739733950260268E-2</v>
      </c>
      <c r="I39" s="22">
        <f t="shared" ref="I39:AJ39" si="17">IFERROR(I12/I14,0)</f>
        <v>4.7791893526920752E-2</v>
      </c>
      <c r="J39" s="22">
        <f t="shared" si="17"/>
        <v>4.754505904288378E-2</v>
      </c>
      <c r="K39" s="22">
        <f t="shared" si="17"/>
        <v>4.9469964664310952E-2</v>
      </c>
      <c r="L39" s="22">
        <f t="shared" si="17"/>
        <v>4.7054840893703452E-2</v>
      </c>
      <c r="M39" s="22">
        <f t="shared" si="17"/>
        <v>4.38957475994513E-2</v>
      </c>
      <c r="N39" s="22">
        <f t="shared" si="17"/>
        <v>4.4816968867601781E-2</v>
      </c>
      <c r="O39" s="22">
        <f t="shared" si="17"/>
        <v>4.2488103331067298E-2</v>
      </c>
      <c r="P39" s="22">
        <f t="shared" si="17"/>
        <v>4.2735042735042736E-2</v>
      </c>
      <c r="Q39" s="22">
        <f t="shared" si="17"/>
        <v>4.0872878420505715E-2</v>
      </c>
      <c r="R39" s="22">
        <f t="shared" si="17"/>
        <v>4.2394014962593519E-2</v>
      </c>
      <c r="S39" s="22">
        <f t="shared" si="17"/>
        <v>3.9319470699432889E-2</v>
      </c>
      <c r="T39" s="22">
        <f t="shared" si="17"/>
        <v>3.8965639390719092E-2</v>
      </c>
      <c r="U39" s="22">
        <f t="shared" si="17"/>
        <v>3.7626628075253257E-2</v>
      </c>
      <c r="V39" s="22">
        <f t="shared" si="17"/>
        <v>3.6058550517672261E-2</v>
      </c>
      <c r="W39" s="22">
        <f t="shared" si="17"/>
        <v>3.4594594594594595E-2</v>
      </c>
      <c r="X39" s="22">
        <f t="shared" si="17"/>
        <v>3.4445250181290792E-2</v>
      </c>
      <c r="Y39" s="22">
        <f t="shared" si="17"/>
        <v>3.8547904191616765E-2</v>
      </c>
      <c r="Z39" s="22">
        <f t="shared" si="17"/>
        <v>3.6802532647407994E-2</v>
      </c>
      <c r="AA39" s="22">
        <f t="shared" si="17"/>
        <v>4.0777439024390245E-2</v>
      </c>
      <c r="AB39" s="22">
        <f t="shared" si="17"/>
        <v>4.180664427025009E-2</v>
      </c>
      <c r="AC39" s="22">
        <f t="shared" si="17"/>
        <v>3.8520213577421816E-2</v>
      </c>
      <c r="AD39" s="22">
        <f t="shared" si="17"/>
        <v>3.9473684210526314E-2</v>
      </c>
      <c r="AE39" s="22">
        <f t="shared" si="17"/>
        <v>4.3151227236737928E-2</v>
      </c>
      <c r="AF39" s="22">
        <f t="shared" si="17"/>
        <v>4.864433811802233E-2</v>
      </c>
      <c r="AG39" s="22">
        <f t="shared" si="17"/>
        <v>5.0543024227234751E-2</v>
      </c>
      <c r="AH39" s="22">
        <f t="shared" si="17"/>
        <v>4.9050632911392403E-2</v>
      </c>
      <c r="AI39" s="22">
        <f t="shared" si="17"/>
        <v>5.0802139037433157E-2</v>
      </c>
      <c r="AJ39" s="22">
        <f t="shared" si="17"/>
        <v>4.8214942951785057E-2</v>
      </c>
    </row>
    <row r="40" spans="2:36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J40" si="18">IF(G35=0,"同数",IF(G35&gt;0,"増加","減少"))</f>
        <v>減少</v>
      </c>
      <c r="H40" s="102" t="str">
        <f t="shared" si="18"/>
        <v>減少</v>
      </c>
      <c r="I40" s="102" t="str">
        <f t="shared" si="18"/>
        <v>減少</v>
      </c>
      <c r="J40" s="102" t="str">
        <f t="shared" si="18"/>
        <v>減少</v>
      </c>
      <c r="K40" s="102" t="str">
        <f t="shared" si="18"/>
        <v>減少</v>
      </c>
      <c r="L40" s="102" t="str">
        <f t="shared" si="18"/>
        <v>減少</v>
      </c>
      <c r="M40" s="102" t="str">
        <f t="shared" si="18"/>
        <v>減少</v>
      </c>
      <c r="N40" s="102" t="str">
        <f t="shared" si="18"/>
        <v>減少</v>
      </c>
      <c r="O40" s="102" t="str">
        <f t="shared" si="18"/>
        <v>減少</v>
      </c>
      <c r="P40" s="102" t="str">
        <f t="shared" si="18"/>
        <v>減少</v>
      </c>
      <c r="Q40" s="102" t="str">
        <f t="shared" si="18"/>
        <v>減少</v>
      </c>
      <c r="R40" s="102" t="str">
        <f t="shared" si="18"/>
        <v>減少</v>
      </c>
      <c r="S40" s="102" t="str">
        <f t="shared" si="18"/>
        <v>減少</v>
      </c>
      <c r="T40" s="102" t="str">
        <f t="shared" si="18"/>
        <v>減少</v>
      </c>
      <c r="U40" s="102" t="str">
        <f t="shared" si="18"/>
        <v>減少</v>
      </c>
      <c r="V40" s="102" t="str">
        <f t="shared" si="18"/>
        <v>減少</v>
      </c>
      <c r="W40" s="102" t="str">
        <f t="shared" si="18"/>
        <v>減少</v>
      </c>
      <c r="X40" s="102" t="str">
        <f t="shared" si="18"/>
        <v>減少</v>
      </c>
      <c r="Y40" s="102" t="str">
        <f t="shared" si="18"/>
        <v>減少</v>
      </c>
      <c r="Z40" s="102" t="str">
        <f t="shared" si="18"/>
        <v>減少</v>
      </c>
      <c r="AA40" s="102" t="str">
        <f t="shared" si="18"/>
        <v>減少</v>
      </c>
      <c r="AB40" s="102" t="str">
        <f t="shared" si="18"/>
        <v>減少</v>
      </c>
      <c r="AC40" s="102" t="str">
        <f t="shared" si="18"/>
        <v>減少</v>
      </c>
      <c r="AD40" s="102" t="str">
        <f t="shared" si="18"/>
        <v>減少</v>
      </c>
      <c r="AE40" s="102" t="str">
        <f t="shared" si="18"/>
        <v>減少</v>
      </c>
      <c r="AF40" s="102" t="str">
        <f t="shared" si="18"/>
        <v>減少</v>
      </c>
      <c r="AG40" s="102" t="str">
        <f t="shared" si="18"/>
        <v>減少</v>
      </c>
      <c r="AH40" s="102" t="str">
        <f t="shared" si="18"/>
        <v>減少</v>
      </c>
      <c r="AI40" s="102" t="str">
        <f t="shared" si="18"/>
        <v>減少</v>
      </c>
      <c r="AJ40" s="102" t="str">
        <f t="shared" si="18"/>
        <v>増加</v>
      </c>
    </row>
  </sheetData>
  <mergeCells count="2">
    <mergeCell ref="C28:C32"/>
    <mergeCell ref="C34:C37"/>
  </mergeCells>
  <phoneticPr fontId="1"/>
  <conditionalFormatting sqref="G39:AJ39">
    <cfRule type="cellIs" dxfId="477" priority="24" operator="greaterThanOrEqual">
      <formula>7.5</formula>
    </cfRule>
  </conditionalFormatting>
  <conditionalFormatting sqref="G39:AJ39">
    <cfRule type="cellIs" dxfId="476" priority="25" operator="greaterThanOrEqual">
      <formula>12.5</formula>
    </cfRule>
  </conditionalFormatting>
  <conditionalFormatting sqref="G37:AJ37">
    <cfRule type="cellIs" dxfId="475" priority="19" operator="greaterThanOrEqual">
      <formula>0.5</formula>
    </cfRule>
  </conditionalFormatting>
  <conditionalFormatting sqref="G34:AJ34">
    <cfRule type="cellIs" dxfId="474" priority="17" operator="greaterThanOrEqual">
      <formula>25</formula>
    </cfRule>
    <cfRule type="cellIs" dxfId="473" priority="18" operator="greaterThanOrEqual">
      <formula>15</formula>
    </cfRule>
  </conditionalFormatting>
  <conditionalFormatting sqref="G33:AJ33">
    <cfRule type="cellIs" dxfId="472" priority="1" operator="greaterThan">
      <formula>0.1</formula>
    </cfRule>
    <cfRule type="cellIs" dxfId="471" priority="16" operator="greaterThanOrEqual">
      <formula>0.05</formula>
    </cfRule>
  </conditionalFormatting>
  <conditionalFormatting sqref="G32:AJ32">
    <cfRule type="cellIs" dxfId="470" priority="14" operator="greaterThanOrEqual">
      <formula>30</formula>
    </cfRule>
    <cfRule type="cellIs" dxfId="469" priority="15" operator="greaterThanOrEqual">
      <formula>20</formula>
    </cfRule>
  </conditionalFormatting>
  <conditionalFormatting sqref="G30:AJ30">
    <cfRule type="cellIs" dxfId="468" priority="12" operator="greaterThanOrEqual">
      <formula>0.5</formula>
    </cfRule>
    <cfRule type="cellIs" dxfId="467" priority="13" operator="greaterThanOrEqual">
      <formula>0.2</formula>
    </cfRule>
  </conditionalFormatting>
  <conditionalFormatting sqref="G28:AJ28">
    <cfRule type="cellIs" dxfId="466" priority="10" operator="greaterThanOrEqual">
      <formula>0.5</formula>
    </cfRule>
    <cfRule type="cellIs" dxfId="465" priority="11" operator="greaterThanOrEqual">
      <formula>0.2</formula>
    </cfRule>
  </conditionalFormatting>
  <conditionalFormatting sqref="G38:AJ38">
    <cfRule type="cellIs" dxfId="464" priority="8" operator="greaterThanOrEqual">
      <formula>7.5</formula>
    </cfRule>
  </conditionalFormatting>
  <conditionalFormatting sqref="G38:AJ38">
    <cfRule type="cellIs" dxfId="463" priority="9" operator="greaterThanOrEqual">
      <formula>12.5</formula>
    </cfRule>
  </conditionalFormatting>
  <conditionalFormatting sqref="G36:AJ36">
    <cfRule type="cellIs" dxfId="462" priority="7" operator="greaterThan">
      <formula>1</formula>
    </cfRule>
  </conditionalFormatting>
  <conditionalFormatting sqref="G35:AJ35">
    <cfRule type="cellIs" dxfId="461" priority="6" operator="greaterThanOrEqual">
      <formula>1</formula>
    </cfRule>
  </conditionalFormatting>
  <conditionalFormatting sqref="G29:AJ29">
    <cfRule type="cellIs" dxfId="460" priority="4" operator="greaterThanOrEqual">
      <formula>0.5</formula>
    </cfRule>
    <cfRule type="cellIs" dxfId="459" priority="5" operator="greaterThanOrEqual">
      <formula>0.2</formula>
    </cfRule>
  </conditionalFormatting>
  <conditionalFormatting sqref="G31:AJ31">
    <cfRule type="cellIs" dxfId="458" priority="2" operator="greaterThanOrEqual">
      <formula>0.5</formula>
    </cfRule>
    <cfRule type="cellIs" dxfId="457" priority="3" operator="greaterThanOrEqual">
      <formula>0.2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4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B4:AN40"/>
  <sheetViews>
    <sheetView view="pageBreakPreview" topLeftCell="B4" zoomScale="85" zoomScaleNormal="100" zoomScaleSheetLayoutView="85" workbookViewId="0">
      <pane xSplit="5" ySplit="4" topLeftCell="AA37" activePane="bottomRight" state="frozen"/>
      <selection activeCell="I21" sqref="I21"/>
      <selection pane="topRight" activeCell="I21" sqref="I21"/>
      <selection pane="bottomLeft" activeCell="I21" sqref="I21"/>
      <selection pane="bottomRight" activeCell="G28" sqref="G28:AK38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7" width="10.6640625" customWidth="1"/>
    <col min="39" max="40" width="11.6640625" bestFit="1" customWidth="1"/>
  </cols>
  <sheetData>
    <row r="4" spans="4:38" ht="28.2">
      <c r="D4" s="10" t="s">
        <v>201</v>
      </c>
      <c r="AG4" s="299" t="s">
        <v>237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299" t="s">
        <v>238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299"/>
      <c r="AH5" s="9"/>
      <c r="AI5" s="407" t="s">
        <v>236</v>
      </c>
      <c r="AJ5" s="408"/>
      <c r="AK5" s="408"/>
    </row>
    <row r="6" spans="4:38" ht="30" customHeight="1">
      <c r="D6" s="3"/>
      <c r="E6" s="4"/>
      <c r="F6" s="5"/>
      <c r="G6" s="26">
        <v>44743</v>
      </c>
      <c r="H6" s="26">
        <v>44744</v>
      </c>
      <c r="I6" s="26">
        <v>44745</v>
      </c>
      <c r="J6" s="26">
        <v>44746</v>
      </c>
      <c r="K6" s="26">
        <v>44747</v>
      </c>
      <c r="L6" s="26">
        <v>44748</v>
      </c>
      <c r="M6" s="26">
        <v>44749</v>
      </c>
      <c r="N6" s="26">
        <v>44750</v>
      </c>
      <c r="O6" s="26">
        <v>44751</v>
      </c>
      <c r="P6" s="26">
        <v>44752</v>
      </c>
      <c r="Q6" s="26">
        <v>44753</v>
      </c>
      <c r="R6" s="26">
        <v>44754</v>
      </c>
      <c r="S6" s="26">
        <v>44755</v>
      </c>
      <c r="T6" s="26">
        <v>44756</v>
      </c>
      <c r="U6" s="26">
        <v>44757</v>
      </c>
      <c r="V6" s="26">
        <v>44758</v>
      </c>
      <c r="W6" s="26">
        <v>44759</v>
      </c>
      <c r="X6" s="26">
        <v>44760</v>
      </c>
      <c r="Y6" s="26">
        <v>44761</v>
      </c>
      <c r="Z6" s="26">
        <v>44762</v>
      </c>
      <c r="AA6" s="26">
        <v>44763</v>
      </c>
      <c r="AB6" s="26">
        <v>44764</v>
      </c>
      <c r="AC6" s="26">
        <v>44765</v>
      </c>
      <c r="AD6" s="26">
        <v>44766</v>
      </c>
      <c r="AE6" s="26">
        <v>44767</v>
      </c>
      <c r="AF6" s="26">
        <v>44768</v>
      </c>
      <c r="AG6" s="26">
        <v>44769</v>
      </c>
      <c r="AH6" s="26">
        <v>44770</v>
      </c>
      <c r="AI6" s="26">
        <v>44771</v>
      </c>
      <c r="AJ6" s="26">
        <v>44772</v>
      </c>
      <c r="AK6" s="26">
        <v>44773</v>
      </c>
    </row>
    <row r="7" spans="4:38" ht="30" customHeight="1">
      <c r="D7" s="6"/>
      <c r="E7" s="7"/>
      <c r="F7" s="8"/>
      <c r="G7" s="27" t="s">
        <v>90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  <c r="AJ7" s="27" t="s">
        <v>25</v>
      </c>
      <c r="AK7" s="27" t="s">
        <v>27</v>
      </c>
    </row>
    <row r="8" spans="4:38" ht="41.25" customHeight="1">
      <c r="D8" s="28" t="s">
        <v>43</v>
      </c>
      <c r="E8" s="2" t="s">
        <v>15</v>
      </c>
      <c r="F8" s="1" t="s">
        <v>9</v>
      </c>
      <c r="G8" s="304">
        <v>559</v>
      </c>
      <c r="H8" s="304">
        <v>559</v>
      </c>
      <c r="I8" s="304">
        <v>559</v>
      </c>
      <c r="J8" s="304">
        <v>559</v>
      </c>
      <c r="K8" s="304">
        <v>559</v>
      </c>
      <c r="L8" s="304">
        <v>559</v>
      </c>
      <c r="M8" s="304">
        <v>559</v>
      </c>
      <c r="N8" s="304">
        <v>559</v>
      </c>
      <c r="O8" s="304">
        <v>559</v>
      </c>
      <c r="P8" s="304">
        <v>559</v>
      </c>
      <c r="Q8" s="304">
        <v>559</v>
      </c>
      <c r="R8" s="304">
        <v>559</v>
      </c>
      <c r="S8" s="304">
        <v>559</v>
      </c>
      <c r="T8" s="304">
        <v>559</v>
      </c>
      <c r="U8" s="304">
        <v>565</v>
      </c>
      <c r="V8" s="304">
        <v>565</v>
      </c>
      <c r="W8" s="304">
        <v>565</v>
      </c>
      <c r="X8" s="304">
        <v>565</v>
      </c>
      <c r="Y8" s="304">
        <v>565</v>
      </c>
      <c r="Z8" s="304">
        <v>565</v>
      </c>
      <c r="AA8" s="304">
        <v>565</v>
      </c>
      <c r="AB8" s="304">
        <v>565</v>
      </c>
      <c r="AC8" s="304">
        <v>565</v>
      </c>
      <c r="AD8" s="304">
        <v>565</v>
      </c>
      <c r="AE8" s="304">
        <v>565</v>
      </c>
      <c r="AF8" s="304">
        <v>565</v>
      </c>
      <c r="AG8" s="304">
        <v>661</v>
      </c>
      <c r="AH8" s="304">
        <v>661</v>
      </c>
      <c r="AI8" s="304">
        <v>667</v>
      </c>
      <c r="AJ8" s="304">
        <v>667</v>
      </c>
      <c r="AK8" s="304">
        <v>667</v>
      </c>
    </row>
    <row r="9" spans="4:38" ht="41.25" customHeight="1">
      <c r="D9" s="28" t="s">
        <v>44</v>
      </c>
      <c r="E9" s="2" t="s">
        <v>15</v>
      </c>
      <c r="F9" s="1" t="s">
        <v>8</v>
      </c>
      <c r="G9" s="304">
        <v>559</v>
      </c>
      <c r="H9" s="304">
        <v>559</v>
      </c>
      <c r="I9" s="304">
        <v>559</v>
      </c>
      <c r="J9" s="304">
        <v>559</v>
      </c>
      <c r="K9" s="304">
        <v>559</v>
      </c>
      <c r="L9" s="304">
        <v>559</v>
      </c>
      <c r="M9" s="304">
        <v>559</v>
      </c>
      <c r="N9" s="304">
        <v>559</v>
      </c>
      <c r="O9" s="304">
        <v>559</v>
      </c>
      <c r="P9" s="304">
        <v>559</v>
      </c>
      <c r="Q9" s="304">
        <v>559</v>
      </c>
      <c r="R9" s="304">
        <v>559</v>
      </c>
      <c r="S9" s="304">
        <v>559</v>
      </c>
      <c r="T9" s="304">
        <v>559</v>
      </c>
      <c r="U9" s="304">
        <v>565</v>
      </c>
      <c r="V9" s="304">
        <v>565</v>
      </c>
      <c r="W9" s="304">
        <v>565</v>
      </c>
      <c r="X9" s="304">
        <v>565</v>
      </c>
      <c r="Y9" s="304">
        <v>565</v>
      </c>
      <c r="Z9" s="304">
        <v>565</v>
      </c>
      <c r="AA9" s="304">
        <v>565</v>
      </c>
      <c r="AB9" s="304">
        <v>565</v>
      </c>
      <c r="AC9" s="304">
        <v>565</v>
      </c>
      <c r="AD9" s="304">
        <v>565</v>
      </c>
      <c r="AE9" s="304">
        <v>565</v>
      </c>
      <c r="AF9" s="304">
        <v>565</v>
      </c>
      <c r="AG9" s="304">
        <v>661</v>
      </c>
      <c r="AH9" s="304">
        <v>661</v>
      </c>
      <c r="AI9" s="304">
        <v>667</v>
      </c>
      <c r="AJ9" s="304">
        <v>667</v>
      </c>
      <c r="AK9" s="304">
        <v>667</v>
      </c>
    </row>
    <row r="10" spans="4:38" ht="41.25" customHeight="1">
      <c r="D10" s="14" t="s">
        <v>45</v>
      </c>
      <c r="E10" s="2"/>
      <c r="F10" s="1" t="s">
        <v>47</v>
      </c>
      <c r="G10" s="349">
        <v>33</v>
      </c>
      <c r="H10" s="349">
        <v>33</v>
      </c>
      <c r="I10" s="349">
        <v>33</v>
      </c>
      <c r="J10" s="349">
        <v>33</v>
      </c>
      <c r="K10" s="349">
        <v>33</v>
      </c>
      <c r="L10" s="349">
        <v>33</v>
      </c>
      <c r="M10" s="349">
        <v>33</v>
      </c>
      <c r="N10" s="349">
        <v>33</v>
      </c>
      <c r="O10" s="349">
        <v>33</v>
      </c>
      <c r="P10" s="349">
        <v>33</v>
      </c>
      <c r="Q10" s="349">
        <v>33</v>
      </c>
      <c r="R10" s="349">
        <v>33</v>
      </c>
      <c r="S10" s="349">
        <v>33</v>
      </c>
      <c r="T10" s="349">
        <v>33</v>
      </c>
      <c r="U10" s="349">
        <v>34</v>
      </c>
      <c r="V10" s="349">
        <v>34</v>
      </c>
      <c r="W10" s="349">
        <v>34</v>
      </c>
      <c r="X10" s="349">
        <v>34</v>
      </c>
      <c r="Y10" s="349">
        <v>34</v>
      </c>
      <c r="Z10" s="349">
        <v>34</v>
      </c>
      <c r="AA10" s="302">
        <v>34</v>
      </c>
      <c r="AB10" s="349">
        <v>34</v>
      </c>
      <c r="AC10" s="349">
        <v>34</v>
      </c>
      <c r="AD10" s="349">
        <v>34</v>
      </c>
      <c r="AE10" s="349">
        <v>34</v>
      </c>
      <c r="AF10" s="349">
        <v>34</v>
      </c>
      <c r="AG10" s="349">
        <v>38</v>
      </c>
      <c r="AH10" s="349">
        <v>38</v>
      </c>
      <c r="AI10" s="349">
        <v>38</v>
      </c>
      <c r="AJ10" s="349">
        <v>38</v>
      </c>
      <c r="AK10" s="349">
        <v>38</v>
      </c>
    </row>
    <row r="11" spans="4:38" ht="41.25" customHeight="1">
      <c r="D11" s="14" t="s">
        <v>46</v>
      </c>
      <c r="E11" s="2"/>
      <c r="F11" s="1" t="s">
        <v>48</v>
      </c>
      <c r="G11" s="302">
        <v>33</v>
      </c>
      <c r="H11" s="302">
        <v>33</v>
      </c>
      <c r="I11" s="302">
        <v>33</v>
      </c>
      <c r="J11" s="302">
        <v>33</v>
      </c>
      <c r="K11" s="302">
        <v>33</v>
      </c>
      <c r="L11" s="302">
        <v>33</v>
      </c>
      <c r="M11" s="302">
        <v>33</v>
      </c>
      <c r="N11" s="302">
        <v>33</v>
      </c>
      <c r="O11" s="302">
        <v>33</v>
      </c>
      <c r="P11" s="302">
        <v>33</v>
      </c>
      <c r="Q11" s="302">
        <v>33</v>
      </c>
      <c r="R11" s="302">
        <v>33</v>
      </c>
      <c r="S11" s="302">
        <v>33</v>
      </c>
      <c r="T11" s="302">
        <v>33</v>
      </c>
      <c r="U11" s="302">
        <v>34</v>
      </c>
      <c r="V11" s="302">
        <v>34</v>
      </c>
      <c r="W11" s="302">
        <v>34</v>
      </c>
      <c r="X11" s="302">
        <v>34</v>
      </c>
      <c r="Y11" s="302">
        <v>34</v>
      </c>
      <c r="Z11" s="302">
        <v>34</v>
      </c>
      <c r="AA11" s="302">
        <v>34</v>
      </c>
      <c r="AB11" s="302">
        <v>34</v>
      </c>
      <c r="AC11" s="302">
        <v>34</v>
      </c>
      <c r="AD11" s="302">
        <v>34</v>
      </c>
      <c r="AE11" s="302">
        <v>34</v>
      </c>
      <c r="AF11" s="302">
        <v>34</v>
      </c>
      <c r="AG11" s="349">
        <v>38</v>
      </c>
      <c r="AH11" s="349">
        <v>38</v>
      </c>
      <c r="AI11" s="349">
        <v>38</v>
      </c>
      <c r="AJ11" s="349">
        <v>38</v>
      </c>
      <c r="AK11" s="349">
        <v>38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302">
        <v>130</v>
      </c>
      <c r="H12" s="302">
        <v>130</v>
      </c>
      <c r="I12" s="302">
        <v>129</v>
      </c>
      <c r="J12" s="302">
        <v>128</v>
      </c>
      <c r="K12" s="302">
        <v>142</v>
      </c>
      <c r="L12" s="302">
        <v>142</v>
      </c>
      <c r="M12" s="302">
        <v>148</v>
      </c>
      <c r="N12" s="302">
        <v>157</v>
      </c>
      <c r="O12" s="302">
        <v>165</v>
      </c>
      <c r="P12" s="302">
        <v>182</v>
      </c>
      <c r="Q12" s="302">
        <v>177</v>
      </c>
      <c r="R12" s="302">
        <v>196</v>
      </c>
      <c r="S12" s="302">
        <v>208</v>
      </c>
      <c r="T12" s="302">
        <v>201</v>
      </c>
      <c r="U12" s="302">
        <v>208</v>
      </c>
      <c r="V12" s="302">
        <v>204</v>
      </c>
      <c r="W12" s="302">
        <v>231</v>
      </c>
      <c r="X12" s="302">
        <v>251</v>
      </c>
      <c r="Y12" s="302">
        <v>256</v>
      </c>
      <c r="Z12" s="302">
        <v>257</v>
      </c>
      <c r="AA12" s="302">
        <v>261</v>
      </c>
      <c r="AB12" s="302">
        <v>285</v>
      </c>
      <c r="AC12" s="302">
        <v>325</v>
      </c>
      <c r="AD12" s="302">
        <v>349</v>
      </c>
      <c r="AE12" s="302">
        <v>346</v>
      </c>
      <c r="AF12" s="302">
        <v>356</v>
      </c>
      <c r="AG12" s="302">
        <v>370</v>
      </c>
      <c r="AH12" s="302">
        <v>383</v>
      </c>
      <c r="AI12" s="302">
        <v>403</v>
      </c>
      <c r="AJ12" s="302">
        <v>423</v>
      </c>
      <c r="AK12" s="302">
        <v>444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302">
        <v>1</v>
      </c>
      <c r="H13" s="302">
        <v>1</v>
      </c>
      <c r="I13" s="302">
        <v>0</v>
      </c>
      <c r="J13" s="302">
        <v>0</v>
      </c>
      <c r="K13" s="302">
        <v>0</v>
      </c>
      <c r="L13" s="302">
        <v>0</v>
      </c>
      <c r="M13" s="302">
        <v>0</v>
      </c>
      <c r="N13" s="302">
        <v>0</v>
      </c>
      <c r="O13" s="302">
        <v>0</v>
      </c>
      <c r="P13" s="302">
        <v>0</v>
      </c>
      <c r="Q13" s="302">
        <v>0</v>
      </c>
      <c r="R13" s="302">
        <v>1</v>
      </c>
      <c r="S13" s="302">
        <v>1</v>
      </c>
      <c r="T13" s="302">
        <v>0</v>
      </c>
      <c r="U13" s="302">
        <v>0</v>
      </c>
      <c r="V13" s="302">
        <v>1</v>
      </c>
      <c r="W13" s="302">
        <v>1</v>
      </c>
      <c r="X13" s="302">
        <v>1</v>
      </c>
      <c r="Y13" s="302">
        <v>1</v>
      </c>
      <c r="Z13" s="302">
        <v>1</v>
      </c>
      <c r="AA13" s="302">
        <v>1</v>
      </c>
      <c r="AB13" s="302">
        <v>1</v>
      </c>
      <c r="AC13" s="302">
        <v>1</v>
      </c>
      <c r="AD13" s="302">
        <v>1</v>
      </c>
      <c r="AE13" s="302">
        <v>2</v>
      </c>
      <c r="AF13" s="302">
        <v>1</v>
      </c>
      <c r="AG13" s="302">
        <v>1</v>
      </c>
      <c r="AH13" s="302">
        <v>1</v>
      </c>
      <c r="AI13" s="302">
        <v>2</v>
      </c>
      <c r="AJ13" s="302">
        <v>3</v>
      </c>
      <c r="AK13" s="302">
        <v>1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302">
        <v>2771</v>
      </c>
      <c r="H14" s="302">
        <v>2959</v>
      </c>
      <c r="I14" s="302">
        <v>3120</v>
      </c>
      <c r="J14" s="302">
        <v>3110</v>
      </c>
      <c r="K14" s="302">
        <v>3624</v>
      </c>
      <c r="L14" s="302">
        <v>4113</v>
      </c>
      <c r="M14" s="302">
        <v>4559</v>
      </c>
      <c r="N14" s="302">
        <v>5053</v>
      </c>
      <c r="O14" s="302">
        <v>5560</v>
      </c>
      <c r="P14" s="302">
        <v>5974</v>
      </c>
      <c r="Q14" s="302">
        <v>6148</v>
      </c>
      <c r="R14" s="302">
        <v>7183</v>
      </c>
      <c r="S14" s="302">
        <v>8007</v>
      </c>
      <c r="T14" s="302">
        <v>8955</v>
      </c>
      <c r="U14" s="302">
        <v>9591</v>
      </c>
      <c r="V14" s="302">
        <v>10403</v>
      </c>
      <c r="W14" s="302">
        <v>11235</v>
      </c>
      <c r="X14" s="302">
        <v>11493</v>
      </c>
      <c r="Y14" s="302">
        <v>11711</v>
      </c>
      <c r="Z14" s="302">
        <v>13391</v>
      </c>
      <c r="AA14" s="302">
        <v>14934</v>
      </c>
      <c r="AB14" s="302">
        <v>15939</v>
      </c>
      <c r="AC14" s="302">
        <v>17216</v>
      </c>
      <c r="AD14" s="302">
        <v>18108</v>
      </c>
      <c r="AE14" s="302">
        <v>18128</v>
      </c>
      <c r="AF14" s="302">
        <v>19757</v>
      </c>
      <c r="AG14" s="302">
        <v>21790</v>
      </c>
      <c r="AH14" s="302">
        <v>23620</v>
      </c>
      <c r="AI14" s="302">
        <v>24211</v>
      </c>
      <c r="AJ14" s="302">
        <v>23906</v>
      </c>
      <c r="AK14" s="302">
        <v>24666</v>
      </c>
      <c r="AL14" s="59"/>
    </row>
    <row r="15" spans="4:38" ht="41.25" customHeight="1">
      <c r="D15" s="14" t="s">
        <v>2</v>
      </c>
      <c r="E15" s="39" t="s">
        <v>16</v>
      </c>
      <c r="F15" s="29"/>
      <c r="G15" s="303">
        <v>1148</v>
      </c>
      <c r="H15" s="302">
        <v>1084</v>
      </c>
      <c r="I15" s="302">
        <v>526</v>
      </c>
      <c r="J15" s="302">
        <v>1590</v>
      </c>
      <c r="K15" s="302">
        <v>1493</v>
      </c>
      <c r="L15" s="302">
        <v>1869</v>
      </c>
      <c r="M15" s="303">
        <v>1685</v>
      </c>
      <c r="N15" s="303">
        <v>1966</v>
      </c>
      <c r="O15" s="302">
        <v>1846</v>
      </c>
      <c r="P15" s="302">
        <v>995</v>
      </c>
      <c r="Q15" s="303">
        <v>2717</v>
      </c>
      <c r="R15" s="302">
        <v>3053</v>
      </c>
      <c r="S15" s="302">
        <v>2932</v>
      </c>
      <c r="T15" s="302">
        <v>3106</v>
      </c>
      <c r="U15" s="302">
        <v>3182</v>
      </c>
      <c r="V15" s="302">
        <v>3305</v>
      </c>
      <c r="W15" s="302">
        <v>1664</v>
      </c>
      <c r="X15" s="302">
        <v>1912</v>
      </c>
      <c r="Y15" s="302">
        <v>4184</v>
      </c>
      <c r="Z15" s="302">
        <v>4459</v>
      </c>
      <c r="AA15" s="302">
        <v>4349</v>
      </c>
      <c r="AB15" s="302">
        <v>4286</v>
      </c>
      <c r="AC15" s="344">
        <v>4392</v>
      </c>
      <c r="AD15" s="302">
        <v>2352</v>
      </c>
      <c r="AE15" s="302">
        <v>4585</v>
      </c>
      <c r="AF15" s="302">
        <v>5230</v>
      </c>
      <c r="AG15" s="302">
        <v>4776</v>
      </c>
      <c r="AH15" s="302">
        <v>4896</v>
      </c>
      <c r="AI15" s="302">
        <v>4499</v>
      </c>
      <c r="AJ15" s="302">
        <v>4845</v>
      </c>
      <c r="AK15" s="302">
        <v>2331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305">
        <f>G15+SUM('R4-06（入力用）'!AE15:AJ15)</f>
        <v>6549</v>
      </c>
      <c r="H16" s="304">
        <f>SUM(G15:H15)+SUM('R4-06（入力用）'!AF15:AJ15)</f>
        <v>6928</v>
      </c>
      <c r="I16" s="304">
        <f>SUM(G15:I15)+SUM('R4-06（入力用）'!AG15:AJ15)</f>
        <v>7030</v>
      </c>
      <c r="J16" s="304">
        <f>SUM(G15:J15)+SUM('R4-06（入力用）'!AH15:AJ15)</f>
        <v>7418</v>
      </c>
      <c r="K16" s="304">
        <f>SUM(G15:K15)+SUM('R4-06（入力用）'!AI15:AJ15)</f>
        <v>7816</v>
      </c>
      <c r="L16" s="304">
        <f>SUM(G15:L15)+'R4-06（入力用）'!AJ15</f>
        <v>8673</v>
      </c>
      <c r="M16" s="304">
        <f>SUM(G15:M15)</f>
        <v>9395</v>
      </c>
      <c r="N16" s="305">
        <f t="shared" ref="N16:AK16" si="0">SUM(H15:N15)</f>
        <v>10213</v>
      </c>
      <c r="O16" s="305">
        <f t="shared" si="0"/>
        <v>10975</v>
      </c>
      <c r="P16" s="304">
        <f t="shared" si="0"/>
        <v>11444</v>
      </c>
      <c r="Q16" s="304">
        <f t="shared" si="0"/>
        <v>12571</v>
      </c>
      <c r="R16" s="305">
        <f t="shared" si="0"/>
        <v>14131</v>
      </c>
      <c r="S16" s="304">
        <f t="shared" si="0"/>
        <v>15194</v>
      </c>
      <c r="T16" s="304">
        <f t="shared" si="0"/>
        <v>16615</v>
      </c>
      <c r="U16" s="304">
        <f t="shared" si="0"/>
        <v>17831</v>
      </c>
      <c r="V16" s="305">
        <f t="shared" si="0"/>
        <v>19290</v>
      </c>
      <c r="W16" s="305">
        <f t="shared" si="0"/>
        <v>19959</v>
      </c>
      <c r="X16" s="304">
        <f t="shared" si="0"/>
        <v>19154</v>
      </c>
      <c r="Y16" s="304">
        <f t="shared" si="0"/>
        <v>20285</v>
      </c>
      <c r="Z16" s="304">
        <f t="shared" si="0"/>
        <v>21812</v>
      </c>
      <c r="AA16" s="304">
        <f t="shared" si="0"/>
        <v>23055</v>
      </c>
      <c r="AB16" s="304">
        <f t="shared" si="0"/>
        <v>24159</v>
      </c>
      <c r="AC16" s="305">
        <f t="shared" si="0"/>
        <v>25246</v>
      </c>
      <c r="AD16" s="304">
        <f t="shared" si="0"/>
        <v>25934</v>
      </c>
      <c r="AE16" s="304">
        <f t="shared" si="0"/>
        <v>28607</v>
      </c>
      <c r="AF16" s="304">
        <f t="shared" si="0"/>
        <v>29653</v>
      </c>
      <c r="AG16" s="304">
        <f t="shared" si="0"/>
        <v>29970</v>
      </c>
      <c r="AH16" s="304">
        <f t="shared" si="0"/>
        <v>30517</v>
      </c>
      <c r="AI16" s="305">
        <f t="shared" si="0"/>
        <v>30730</v>
      </c>
      <c r="AJ16" s="305">
        <f t="shared" si="0"/>
        <v>31183</v>
      </c>
      <c r="AK16" s="305">
        <f t="shared" si="0"/>
        <v>31162</v>
      </c>
    </row>
    <row r="17" spans="2:40" ht="41.25" customHeight="1">
      <c r="D17" s="14" t="s">
        <v>3</v>
      </c>
      <c r="E17" s="39" t="s">
        <v>16</v>
      </c>
      <c r="F17" s="29"/>
      <c r="G17" s="303">
        <v>497</v>
      </c>
      <c r="H17" s="302">
        <v>459</v>
      </c>
      <c r="I17" s="302">
        <v>311</v>
      </c>
      <c r="J17" s="302">
        <v>791</v>
      </c>
      <c r="K17" s="302">
        <v>826</v>
      </c>
      <c r="L17" s="302">
        <v>851</v>
      </c>
      <c r="M17" s="303">
        <v>823</v>
      </c>
      <c r="N17" s="303">
        <v>953</v>
      </c>
      <c r="O17" s="302">
        <v>860</v>
      </c>
      <c r="P17" s="302">
        <v>671</v>
      </c>
      <c r="Q17" s="302">
        <v>1517</v>
      </c>
      <c r="R17" s="302">
        <v>1579</v>
      </c>
      <c r="S17" s="302">
        <v>1516</v>
      </c>
      <c r="T17" s="302">
        <v>1599</v>
      </c>
      <c r="U17" s="302">
        <v>1701</v>
      </c>
      <c r="V17" s="302">
        <v>1700</v>
      </c>
      <c r="W17" s="302">
        <v>1190</v>
      </c>
      <c r="X17" s="302">
        <v>1291</v>
      </c>
      <c r="Y17" s="302">
        <v>2718</v>
      </c>
      <c r="Z17" s="302">
        <v>2603</v>
      </c>
      <c r="AA17" s="302">
        <v>2816</v>
      </c>
      <c r="AB17" s="302">
        <v>2590</v>
      </c>
      <c r="AC17" s="302">
        <v>2254</v>
      </c>
      <c r="AD17" s="302">
        <v>1867</v>
      </c>
      <c r="AE17" s="302">
        <v>3149</v>
      </c>
      <c r="AF17" s="302">
        <v>3328</v>
      </c>
      <c r="AG17" s="302">
        <v>3183</v>
      </c>
      <c r="AH17" s="302">
        <v>3330</v>
      </c>
      <c r="AI17" s="302">
        <v>3019</v>
      </c>
      <c r="AJ17" s="302">
        <v>3184</v>
      </c>
      <c r="AK17" s="302">
        <v>1794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305">
        <f>G17+SUM('R4-06（入力用）'!AE17:AJ17)</f>
        <v>2643</v>
      </c>
      <c r="H18" s="304">
        <f>SUM(G17:H17)+SUM('R4-06（入力用）'!AF17:AJ17)</f>
        <v>2820</v>
      </c>
      <c r="I18" s="304">
        <f>SUM(G17:I17)+SUM('R4-06（入力用）'!AG17:AJ17)</f>
        <v>2929</v>
      </c>
      <c r="J18" s="304">
        <f>SUM(G17:J17)+SUM('R4-06（入力用）'!AH17:AJ17)</f>
        <v>3300</v>
      </c>
      <c r="K18" s="304">
        <f>SUM(G17:K17)+SUM('R4-06（入力用）'!AI17:AJ17)</f>
        <v>3725</v>
      </c>
      <c r="L18" s="304">
        <f>SUM(G17:L17)+'R4-06（入力用）'!AJ17</f>
        <v>4148</v>
      </c>
      <c r="M18" s="304">
        <f>SUM(G17:M17)</f>
        <v>4558</v>
      </c>
      <c r="N18" s="305">
        <f t="shared" ref="N18:AK18" si="1">SUM(H17:N17)</f>
        <v>5014</v>
      </c>
      <c r="O18" s="305">
        <f t="shared" si="1"/>
        <v>5415</v>
      </c>
      <c r="P18" s="304">
        <f t="shared" si="1"/>
        <v>5775</v>
      </c>
      <c r="Q18" s="304">
        <f t="shared" si="1"/>
        <v>6501</v>
      </c>
      <c r="R18" s="305">
        <f t="shared" si="1"/>
        <v>7254</v>
      </c>
      <c r="S18" s="304">
        <f t="shared" si="1"/>
        <v>7919</v>
      </c>
      <c r="T18" s="304">
        <f t="shared" si="1"/>
        <v>8695</v>
      </c>
      <c r="U18" s="304">
        <f t="shared" si="1"/>
        <v>9443</v>
      </c>
      <c r="V18" s="305">
        <f t="shared" si="1"/>
        <v>10283</v>
      </c>
      <c r="W18" s="305">
        <f t="shared" si="1"/>
        <v>10802</v>
      </c>
      <c r="X18" s="304">
        <f t="shared" si="1"/>
        <v>10576</v>
      </c>
      <c r="Y18" s="304">
        <f t="shared" si="1"/>
        <v>11715</v>
      </c>
      <c r="Z18" s="305">
        <f t="shared" si="1"/>
        <v>12802</v>
      </c>
      <c r="AA18" s="304">
        <f t="shared" si="1"/>
        <v>14019</v>
      </c>
      <c r="AB18" s="304">
        <f t="shared" si="1"/>
        <v>14908</v>
      </c>
      <c r="AC18" s="305">
        <f t="shared" si="1"/>
        <v>15462</v>
      </c>
      <c r="AD18" s="304">
        <f t="shared" si="1"/>
        <v>16139</v>
      </c>
      <c r="AE18" s="304">
        <f t="shared" si="1"/>
        <v>17997</v>
      </c>
      <c r="AF18" s="304">
        <f t="shared" si="1"/>
        <v>18607</v>
      </c>
      <c r="AG18" s="304">
        <f t="shared" si="1"/>
        <v>19187</v>
      </c>
      <c r="AH18" s="304">
        <f t="shared" si="1"/>
        <v>19701</v>
      </c>
      <c r="AI18" s="305">
        <f t="shared" si="1"/>
        <v>20130</v>
      </c>
      <c r="AJ18" s="304">
        <f t="shared" si="1"/>
        <v>21060</v>
      </c>
      <c r="AK18" s="305">
        <f t="shared" si="1"/>
        <v>20987</v>
      </c>
    </row>
    <row r="19" spans="2:40" ht="41.25" customHeight="1">
      <c r="D19" s="15" t="s">
        <v>4</v>
      </c>
      <c r="E19" s="39" t="s">
        <v>16</v>
      </c>
      <c r="F19" s="29"/>
      <c r="G19" s="302">
        <v>413</v>
      </c>
      <c r="H19" s="302">
        <v>497</v>
      </c>
      <c r="I19" s="302">
        <v>459</v>
      </c>
      <c r="J19" s="302">
        <v>311</v>
      </c>
      <c r="K19" s="302">
        <v>791</v>
      </c>
      <c r="L19" s="302">
        <v>826</v>
      </c>
      <c r="M19" s="302">
        <v>851</v>
      </c>
      <c r="N19" s="302">
        <v>823</v>
      </c>
      <c r="O19" s="302">
        <v>953</v>
      </c>
      <c r="P19" s="302">
        <v>860</v>
      </c>
      <c r="Q19" s="302">
        <v>671</v>
      </c>
      <c r="R19" s="302">
        <v>1517</v>
      </c>
      <c r="S19" s="302">
        <v>1579</v>
      </c>
      <c r="T19" s="302">
        <v>1516</v>
      </c>
      <c r="U19" s="302">
        <v>1599</v>
      </c>
      <c r="V19" s="302">
        <v>1701</v>
      </c>
      <c r="W19" s="302">
        <v>1700</v>
      </c>
      <c r="X19" s="302">
        <v>1190</v>
      </c>
      <c r="Y19" s="302">
        <v>1291</v>
      </c>
      <c r="Z19" s="302">
        <v>2718</v>
      </c>
      <c r="AA19" s="302">
        <v>2603</v>
      </c>
      <c r="AB19" s="302">
        <v>2816</v>
      </c>
      <c r="AC19" s="302">
        <v>2590</v>
      </c>
      <c r="AD19" s="302">
        <v>2254</v>
      </c>
      <c r="AE19" s="302">
        <v>1867</v>
      </c>
      <c r="AF19" s="302">
        <v>3149</v>
      </c>
      <c r="AG19" s="302">
        <v>3328</v>
      </c>
      <c r="AH19" s="302">
        <v>3183</v>
      </c>
      <c r="AI19" s="302">
        <v>3330</v>
      </c>
      <c r="AJ19" s="302">
        <v>3019</v>
      </c>
      <c r="AK19" s="302">
        <v>3184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307">
        <f>G19+SUM('R4-06（入力用）'!AE19:AJ19)</f>
        <v>2518</v>
      </c>
      <c r="H20" s="306">
        <f>SUM(G19:H19)+SUM('R4-06（入力用）'!AF19:AJ19)</f>
        <v>2643</v>
      </c>
      <c r="I20" s="306">
        <f>SUM(G19:I19)+SUM('R4-06（入力用）'!AG19:AJ19)</f>
        <v>2820</v>
      </c>
      <c r="J20" s="307">
        <f>SUM(G19:J19)+SUM('R4-06（入力用）'!AH19:AJ19)</f>
        <v>2929</v>
      </c>
      <c r="K20" s="307">
        <f>SUM(G19:K19)+SUM('R4-06（入力用）'!AI19:AJ19)</f>
        <v>3300</v>
      </c>
      <c r="L20" s="306">
        <f>SUM(G19:L19)+'R4-06（入力用）'!AJ19</f>
        <v>3725</v>
      </c>
      <c r="M20" s="307">
        <f>SUM(G19:M19)</f>
        <v>4148</v>
      </c>
      <c r="N20" s="307">
        <f t="shared" ref="N20:AK20" si="2">SUM(H19:N19)</f>
        <v>4558</v>
      </c>
      <c r="O20" s="307">
        <f t="shared" si="2"/>
        <v>5014</v>
      </c>
      <c r="P20" s="306">
        <f t="shared" si="2"/>
        <v>5415</v>
      </c>
      <c r="Q20" s="307">
        <f t="shared" si="2"/>
        <v>5775</v>
      </c>
      <c r="R20" s="307">
        <f t="shared" si="2"/>
        <v>6501</v>
      </c>
      <c r="S20" s="306">
        <f t="shared" si="2"/>
        <v>7254</v>
      </c>
      <c r="T20" s="306">
        <f t="shared" si="2"/>
        <v>7919</v>
      </c>
      <c r="U20" s="306">
        <f t="shared" si="2"/>
        <v>8695</v>
      </c>
      <c r="V20" s="307">
        <f t="shared" si="2"/>
        <v>9443</v>
      </c>
      <c r="W20" s="307">
        <f t="shared" si="2"/>
        <v>10283</v>
      </c>
      <c r="X20" s="306">
        <f t="shared" si="2"/>
        <v>10802</v>
      </c>
      <c r="Y20" s="306">
        <f t="shared" si="2"/>
        <v>10576</v>
      </c>
      <c r="Z20" s="307">
        <f t="shared" si="2"/>
        <v>11715</v>
      </c>
      <c r="AA20" s="307">
        <f t="shared" si="2"/>
        <v>12802</v>
      </c>
      <c r="AB20" s="306">
        <f t="shared" si="2"/>
        <v>14019</v>
      </c>
      <c r="AC20" s="307">
        <f t="shared" si="2"/>
        <v>14908</v>
      </c>
      <c r="AD20" s="307">
        <f t="shared" si="2"/>
        <v>15462</v>
      </c>
      <c r="AE20" s="306">
        <f t="shared" si="2"/>
        <v>16139</v>
      </c>
      <c r="AF20" s="306">
        <f t="shared" si="2"/>
        <v>17997</v>
      </c>
      <c r="AG20" s="306">
        <f t="shared" si="2"/>
        <v>18607</v>
      </c>
      <c r="AH20" s="306">
        <f t="shared" si="2"/>
        <v>19187</v>
      </c>
      <c r="AI20" s="307">
        <f t="shared" si="2"/>
        <v>19701</v>
      </c>
      <c r="AJ20" s="307">
        <f t="shared" si="2"/>
        <v>20130</v>
      </c>
      <c r="AK20" s="307">
        <f t="shared" si="2"/>
        <v>21060</v>
      </c>
      <c r="AL20" s="296">
        <f>MAX(G20:AK20)</f>
        <v>21060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307">
        <f>G20</f>
        <v>2518</v>
      </c>
      <c r="H21" s="306">
        <f t="shared" ref="H21:AK21" si="3">H20</f>
        <v>2643</v>
      </c>
      <c r="I21" s="306">
        <f t="shared" si="3"/>
        <v>2820</v>
      </c>
      <c r="J21" s="307">
        <f t="shared" si="3"/>
        <v>2929</v>
      </c>
      <c r="K21" s="307">
        <f t="shared" si="3"/>
        <v>3300</v>
      </c>
      <c r="L21" s="306">
        <f t="shared" si="3"/>
        <v>3725</v>
      </c>
      <c r="M21" s="307">
        <f t="shared" si="3"/>
        <v>4148</v>
      </c>
      <c r="N21" s="307">
        <f t="shared" si="3"/>
        <v>4558</v>
      </c>
      <c r="O21" s="307">
        <f t="shared" si="3"/>
        <v>5014</v>
      </c>
      <c r="P21" s="306">
        <f t="shared" si="3"/>
        <v>5415</v>
      </c>
      <c r="Q21" s="307">
        <f t="shared" si="3"/>
        <v>5775</v>
      </c>
      <c r="R21" s="307">
        <f t="shared" si="3"/>
        <v>6501</v>
      </c>
      <c r="S21" s="306">
        <f t="shared" si="3"/>
        <v>7254</v>
      </c>
      <c r="T21" s="306">
        <f t="shared" si="3"/>
        <v>7919</v>
      </c>
      <c r="U21" s="306">
        <f t="shared" si="3"/>
        <v>8695</v>
      </c>
      <c r="V21" s="307">
        <f t="shared" si="3"/>
        <v>9443</v>
      </c>
      <c r="W21" s="307">
        <f t="shared" si="3"/>
        <v>10283</v>
      </c>
      <c r="X21" s="306">
        <f t="shared" si="3"/>
        <v>10802</v>
      </c>
      <c r="Y21" s="306">
        <f t="shared" si="3"/>
        <v>10576</v>
      </c>
      <c r="Z21" s="307">
        <f t="shared" si="3"/>
        <v>11715</v>
      </c>
      <c r="AA21" s="307">
        <f t="shared" si="3"/>
        <v>12802</v>
      </c>
      <c r="AB21" s="306">
        <f t="shared" si="3"/>
        <v>14019</v>
      </c>
      <c r="AC21" s="307">
        <f t="shared" si="3"/>
        <v>14908</v>
      </c>
      <c r="AD21" s="307">
        <f t="shared" si="3"/>
        <v>15462</v>
      </c>
      <c r="AE21" s="306">
        <f t="shared" si="3"/>
        <v>16139</v>
      </c>
      <c r="AF21" s="306">
        <f t="shared" si="3"/>
        <v>17997</v>
      </c>
      <c r="AG21" s="306">
        <f t="shared" si="3"/>
        <v>18607</v>
      </c>
      <c r="AH21" s="306">
        <f t="shared" si="3"/>
        <v>19187</v>
      </c>
      <c r="AI21" s="307">
        <f t="shared" si="3"/>
        <v>19701</v>
      </c>
      <c r="AJ21" s="307">
        <f t="shared" si="3"/>
        <v>20130</v>
      </c>
      <c r="AK21" s="307">
        <f t="shared" si="3"/>
        <v>21060</v>
      </c>
    </row>
    <row r="22" spans="2:40" ht="41.25" customHeight="1">
      <c r="D22" s="14" t="s">
        <v>6</v>
      </c>
      <c r="E22" s="2"/>
      <c r="F22" s="1" t="s">
        <v>49</v>
      </c>
      <c r="G22" s="307">
        <f>'R4-06（入力用）'!AD20</f>
        <v>2285</v>
      </c>
      <c r="H22" s="306">
        <f>'R4-06（入力用）'!AE20</f>
        <v>2314</v>
      </c>
      <c r="I22" s="306">
        <f>'R4-06（入力用）'!AF20</f>
        <v>2312</v>
      </c>
      <c r="J22" s="307">
        <f>'R4-06（入力用）'!AG20</f>
        <v>2340</v>
      </c>
      <c r="K22" s="307">
        <f>'R4-06（入力用）'!AH20</f>
        <v>2317</v>
      </c>
      <c r="L22" s="306">
        <f>'R4-06（入力用）'!AI20</f>
        <v>2357</v>
      </c>
      <c r="M22" s="307">
        <f>'R4-06（入力用）'!AJ20</f>
        <v>2424</v>
      </c>
      <c r="N22" s="307">
        <f>G21</f>
        <v>2518</v>
      </c>
      <c r="O22" s="307">
        <f t="shared" ref="O22:AK22" si="4">H21</f>
        <v>2643</v>
      </c>
      <c r="P22" s="306">
        <f t="shared" si="4"/>
        <v>2820</v>
      </c>
      <c r="Q22" s="307">
        <f t="shared" si="4"/>
        <v>2929</v>
      </c>
      <c r="R22" s="307">
        <f t="shared" si="4"/>
        <v>3300</v>
      </c>
      <c r="S22" s="306">
        <f t="shared" si="4"/>
        <v>3725</v>
      </c>
      <c r="T22" s="306">
        <f t="shared" si="4"/>
        <v>4148</v>
      </c>
      <c r="U22" s="306">
        <f t="shared" si="4"/>
        <v>4558</v>
      </c>
      <c r="V22" s="307">
        <f t="shared" si="4"/>
        <v>5014</v>
      </c>
      <c r="W22" s="307">
        <f t="shared" si="4"/>
        <v>5415</v>
      </c>
      <c r="X22" s="306">
        <f t="shared" si="4"/>
        <v>5775</v>
      </c>
      <c r="Y22" s="306">
        <f t="shared" si="4"/>
        <v>6501</v>
      </c>
      <c r="Z22" s="307">
        <f t="shared" si="4"/>
        <v>7254</v>
      </c>
      <c r="AA22" s="307">
        <f t="shared" si="4"/>
        <v>7919</v>
      </c>
      <c r="AB22" s="306">
        <f t="shared" si="4"/>
        <v>8695</v>
      </c>
      <c r="AC22" s="307">
        <f t="shared" si="4"/>
        <v>9443</v>
      </c>
      <c r="AD22" s="307">
        <f t="shared" si="4"/>
        <v>10283</v>
      </c>
      <c r="AE22" s="306">
        <f t="shared" si="4"/>
        <v>10802</v>
      </c>
      <c r="AF22" s="306">
        <f t="shared" si="4"/>
        <v>10576</v>
      </c>
      <c r="AG22" s="306">
        <f t="shared" si="4"/>
        <v>11715</v>
      </c>
      <c r="AH22" s="306">
        <f t="shared" si="4"/>
        <v>12802</v>
      </c>
      <c r="AI22" s="307">
        <f t="shared" si="4"/>
        <v>14019</v>
      </c>
      <c r="AJ22" s="307">
        <f t="shared" si="4"/>
        <v>14908</v>
      </c>
      <c r="AK22" s="307">
        <f t="shared" si="4"/>
        <v>15462</v>
      </c>
    </row>
    <row r="23" spans="2:40" ht="41.25" customHeight="1">
      <c r="D23" s="14" t="s">
        <v>7</v>
      </c>
      <c r="E23" s="39" t="s">
        <v>16</v>
      </c>
      <c r="F23" s="29"/>
      <c r="G23" s="303">
        <v>189</v>
      </c>
      <c r="H23" s="303">
        <v>232</v>
      </c>
      <c r="I23" s="302">
        <v>244</v>
      </c>
      <c r="J23" s="302">
        <v>160</v>
      </c>
      <c r="K23" s="302">
        <v>393</v>
      </c>
      <c r="L23" s="302">
        <v>464</v>
      </c>
      <c r="M23" s="302">
        <v>412</v>
      </c>
      <c r="N23" s="302">
        <v>416</v>
      </c>
      <c r="O23" s="303">
        <v>517</v>
      </c>
      <c r="P23" s="303">
        <v>483</v>
      </c>
      <c r="Q23" s="302">
        <v>393</v>
      </c>
      <c r="R23" s="303">
        <v>995</v>
      </c>
      <c r="S23" s="302">
        <v>989</v>
      </c>
      <c r="T23" s="302">
        <v>956</v>
      </c>
      <c r="U23" s="303">
        <v>1015</v>
      </c>
      <c r="V23" s="302">
        <v>1132</v>
      </c>
      <c r="W23" s="302">
        <v>1151</v>
      </c>
      <c r="X23" s="303">
        <v>770</v>
      </c>
      <c r="Y23" s="302">
        <v>881</v>
      </c>
      <c r="Z23" s="302">
        <v>2091</v>
      </c>
      <c r="AA23" s="302">
        <v>1783</v>
      </c>
      <c r="AB23" s="302">
        <v>1850</v>
      </c>
      <c r="AC23" s="302">
        <v>1803</v>
      </c>
      <c r="AD23" s="303">
        <v>1538</v>
      </c>
      <c r="AE23" s="302">
        <v>1128</v>
      </c>
      <c r="AF23" s="303">
        <v>2086</v>
      </c>
      <c r="AG23" s="303">
        <v>2101</v>
      </c>
      <c r="AH23" s="302">
        <v>2005</v>
      </c>
      <c r="AI23" s="302">
        <v>1982</v>
      </c>
      <c r="AJ23" s="302">
        <v>2110</v>
      </c>
      <c r="AK23" s="302">
        <v>2086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304">
        <f>G23+SUM('R4-06（入力用）'!AE23:AJ23)</f>
        <v>1146</v>
      </c>
      <c r="H24" s="304">
        <f>SUM(G23:H23)+SUM('R4-06（入力用）'!AF23:AJ23)</f>
        <v>1219</v>
      </c>
      <c r="I24" s="304">
        <f>SUM(G23:I23)+SUM('R4-06（入力用）'!AG23:AJ23)</f>
        <v>1328</v>
      </c>
      <c r="J24" s="304">
        <f>SUM(G23:J23)+SUM('R4-06（入力用）'!AH23:AJ23)</f>
        <v>1407</v>
      </c>
      <c r="K24" s="304">
        <f>SUM(G23:K23)+SUM('R4-06（入力用）'!AI23:AJ23)</f>
        <v>1582</v>
      </c>
      <c r="L24" s="304">
        <f>SUM(G23:L23)+'R4-06（入力用）'!AJ23</f>
        <v>1879</v>
      </c>
      <c r="M24" s="304">
        <f>SUM(G23:M23)</f>
        <v>2094</v>
      </c>
      <c r="N24" s="304">
        <f t="shared" ref="N24:AK24" si="5">SUM(H23:N23)</f>
        <v>2321</v>
      </c>
      <c r="O24" s="304">
        <f t="shared" si="5"/>
        <v>2606</v>
      </c>
      <c r="P24" s="304">
        <f t="shared" si="5"/>
        <v>2845</v>
      </c>
      <c r="Q24" s="304">
        <f t="shared" si="5"/>
        <v>3078</v>
      </c>
      <c r="R24" s="304">
        <f t="shared" si="5"/>
        <v>3680</v>
      </c>
      <c r="S24" s="304">
        <f t="shared" si="5"/>
        <v>4205</v>
      </c>
      <c r="T24" s="304">
        <f t="shared" si="5"/>
        <v>4749</v>
      </c>
      <c r="U24" s="304">
        <f t="shared" si="5"/>
        <v>5348</v>
      </c>
      <c r="V24" s="304">
        <f t="shared" si="5"/>
        <v>5963</v>
      </c>
      <c r="W24" s="304">
        <f t="shared" si="5"/>
        <v>6631</v>
      </c>
      <c r="X24" s="304">
        <f t="shared" si="5"/>
        <v>7008</v>
      </c>
      <c r="Y24" s="304">
        <f t="shared" si="5"/>
        <v>6894</v>
      </c>
      <c r="Z24" s="304">
        <f t="shared" si="5"/>
        <v>7996</v>
      </c>
      <c r="AA24" s="304">
        <f t="shared" si="5"/>
        <v>8823</v>
      </c>
      <c r="AB24" s="304">
        <f t="shared" si="5"/>
        <v>9658</v>
      </c>
      <c r="AC24" s="304">
        <f t="shared" si="5"/>
        <v>10329</v>
      </c>
      <c r="AD24" s="304">
        <f t="shared" si="5"/>
        <v>10716</v>
      </c>
      <c r="AE24" s="304">
        <f t="shared" si="5"/>
        <v>11074</v>
      </c>
      <c r="AF24" s="304">
        <f t="shared" si="5"/>
        <v>12279</v>
      </c>
      <c r="AG24" s="304">
        <f t="shared" si="5"/>
        <v>12289</v>
      </c>
      <c r="AH24" s="304">
        <f t="shared" si="5"/>
        <v>12511</v>
      </c>
      <c r="AI24" s="304">
        <f t="shared" si="5"/>
        <v>12643</v>
      </c>
      <c r="AJ24" s="304">
        <f t="shared" si="5"/>
        <v>12950</v>
      </c>
      <c r="AK24" s="304">
        <f t="shared" si="5"/>
        <v>13498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44743</v>
      </c>
      <c r="H26" s="26">
        <f t="shared" ref="H26:AK27" si="6">H6</f>
        <v>44744</v>
      </c>
      <c r="I26" s="26">
        <f t="shared" si="6"/>
        <v>44745</v>
      </c>
      <c r="J26" s="26">
        <f t="shared" si="6"/>
        <v>44746</v>
      </c>
      <c r="K26" s="26">
        <f t="shared" si="6"/>
        <v>44747</v>
      </c>
      <c r="L26" s="26">
        <f t="shared" si="6"/>
        <v>44748</v>
      </c>
      <c r="M26" s="26">
        <f t="shared" si="6"/>
        <v>44749</v>
      </c>
      <c r="N26" s="26">
        <f t="shared" si="6"/>
        <v>44750</v>
      </c>
      <c r="O26" s="26">
        <f t="shared" si="6"/>
        <v>44751</v>
      </c>
      <c r="P26" s="26">
        <f t="shared" si="6"/>
        <v>44752</v>
      </c>
      <c r="Q26" s="26">
        <f t="shared" si="6"/>
        <v>44753</v>
      </c>
      <c r="R26" s="26">
        <f t="shared" si="6"/>
        <v>44754</v>
      </c>
      <c r="S26" s="26">
        <f t="shared" si="6"/>
        <v>44755</v>
      </c>
      <c r="T26" s="26">
        <f t="shared" si="6"/>
        <v>44756</v>
      </c>
      <c r="U26" s="26">
        <f t="shared" si="6"/>
        <v>44757</v>
      </c>
      <c r="V26" s="26">
        <f t="shared" si="6"/>
        <v>44758</v>
      </c>
      <c r="W26" s="26">
        <f t="shared" si="6"/>
        <v>44759</v>
      </c>
      <c r="X26" s="26">
        <f t="shared" si="6"/>
        <v>44760</v>
      </c>
      <c r="Y26" s="26">
        <f t="shared" si="6"/>
        <v>44761</v>
      </c>
      <c r="Z26" s="26">
        <f t="shared" si="6"/>
        <v>44762</v>
      </c>
      <c r="AA26" s="26">
        <f t="shared" si="6"/>
        <v>44763</v>
      </c>
      <c r="AB26" s="26">
        <f t="shared" si="6"/>
        <v>44764</v>
      </c>
      <c r="AC26" s="26">
        <f t="shared" si="6"/>
        <v>44765</v>
      </c>
      <c r="AD26" s="26">
        <f t="shared" si="6"/>
        <v>44766</v>
      </c>
      <c r="AE26" s="26">
        <f t="shared" si="6"/>
        <v>44767</v>
      </c>
      <c r="AF26" s="26">
        <f t="shared" si="6"/>
        <v>44768</v>
      </c>
      <c r="AG26" s="26">
        <f t="shared" si="6"/>
        <v>44769</v>
      </c>
      <c r="AH26" s="26">
        <f t="shared" si="6"/>
        <v>44770</v>
      </c>
      <c r="AI26" s="26">
        <f t="shared" si="6"/>
        <v>44771</v>
      </c>
      <c r="AJ26" s="26">
        <f t="shared" si="6"/>
        <v>44772</v>
      </c>
      <c r="AK26" s="26">
        <f t="shared" si="6"/>
        <v>44773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金</v>
      </c>
      <c r="H27" s="27" t="str">
        <f t="shared" si="6"/>
        <v>土</v>
      </c>
      <c r="I27" s="27" t="str">
        <f t="shared" si="6"/>
        <v>日</v>
      </c>
      <c r="J27" s="27" t="str">
        <f t="shared" si="6"/>
        <v>月</v>
      </c>
      <c r="K27" s="27" t="str">
        <f t="shared" si="6"/>
        <v>火</v>
      </c>
      <c r="L27" s="27" t="str">
        <f t="shared" si="6"/>
        <v>水</v>
      </c>
      <c r="M27" s="27" t="str">
        <f t="shared" si="6"/>
        <v>木</v>
      </c>
      <c r="N27" s="27" t="str">
        <f t="shared" si="6"/>
        <v>金</v>
      </c>
      <c r="O27" s="27" t="str">
        <f t="shared" si="6"/>
        <v>土</v>
      </c>
      <c r="P27" s="27" t="str">
        <f t="shared" si="6"/>
        <v>日</v>
      </c>
      <c r="Q27" s="27" t="str">
        <f t="shared" si="6"/>
        <v>月</v>
      </c>
      <c r="R27" s="27" t="str">
        <f t="shared" si="6"/>
        <v>火</v>
      </c>
      <c r="S27" s="27" t="str">
        <f t="shared" si="6"/>
        <v>水</v>
      </c>
      <c r="T27" s="27" t="str">
        <f t="shared" si="6"/>
        <v>木</v>
      </c>
      <c r="U27" s="27" t="str">
        <f t="shared" si="6"/>
        <v>金</v>
      </c>
      <c r="V27" s="27" t="str">
        <f t="shared" si="6"/>
        <v>土</v>
      </c>
      <c r="W27" s="27" t="str">
        <f t="shared" si="6"/>
        <v>日</v>
      </c>
      <c r="X27" s="27" t="str">
        <f t="shared" si="6"/>
        <v>月</v>
      </c>
      <c r="Y27" s="27" t="str">
        <f t="shared" si="6"/>
        <v>火</v>
      </c>
      <c r="Z27" s="27" t="str">
        <f t="shared" si="6"/>
        <v>水</v>
      </c>
      <c r="AA27" s="27" t="str">
        <f t="shared" si="6"/>
        <v>木</v>
      </c>
      <c r="AB27" s="27" t="str">
        <f t="shared" si="6"/>
        <v>金</v>
      </c>
      <c r="AC27" s="27" t="str">
        <f t="shared" si="6"/>
        <v>土</v>
      </c>
      <c r="AD27" s="27" t="str">
        <f t="shared" si="6"/>
        <v>日</v>
      </c>
      <c r="AE27" s="27" t="str">
        <f t="shared" si="6"/>
        <v>月</v>
      </c>
      <c r="AF27" s="27" t="str">
        <f t="shared" si="6"/>
        <v>火</v>
      </c>
      <c r="AG27" s="27" t="str">
        <f t="shared" si="6"/>
        <v>水</v>
      </c>
      <c r="AH27" s="27" t="str">
        <f t="shared" si="6"/>
        <v>木</v>
      </c>
      <c r="AI27" s="27" t="str">
        <f t="shared" si="6"/>
        <v>金</v>
      </c>
      <c r="AJ27" s="27" t="str">
        <f t="shared" si="6"/>
        <v>土</v>
      </c>
      <c r="AK27" s="27" t="str">
        <f t="shared" si="6"/>
        <v>日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346">
        <f>IFERROR(G12/G8,0)</f>
        <v>0.23255813953488372</v>
      </c>
      <c r="H28" s="346">
        <f t="shared" ref="H28:AK28" si="7">IFERROR(H12/H8,0)</f>
        <v>0.23255813953488372</v>
      </c>
      <c r="I28" s="346">
        <f t="shared" si="7"/>
        <v>0.23076923076923078</v>
      </c>
      <c r="J28" s="346">
        <f t="shared" si="7"/>
        <v>0.22898032200357782</v>
      </c>
      <c r="K28" s="346">
        <f t="shared" si="7"/>
        <v>0.25402504472271914</v>
      </c>
      <c r="L28" s="346">
        <f t="shared" si="7"/>
        <v>0.25402504472271914</v>
      </c>
      <c r="M28" s="346">
        <f t="shared" si="7"/>
        <v>0.26475849731663686</v>
      </c>
      <c r="N28" s="346">
        <f t="shared" si="7"/>
        <v>0.28085867620751342</v>
      </c>
      <c r="O28" s="346">
        <f t="shared" si="7"/>
        <v>0.29516994633273702</v>
      </c>
      <c r="P28" s="346">
        <f t="shared" si="7"/>
        <v>0.32558139534883723</v>
      </c>
      <c r="Q28" s="346">
        <f t="shared" si="7"/>
        <v>0.31663685152057247</v>
      </c>
      <c r="R28" s="346">
        <f t="shared" si="7"/>
        <v>0.35062611806797855</v>
      </c>
      <c r="S28" s="346">
        <f t="shared" si="7"/>
        <v>0.37209302325581395</v>
      </c>
      <c r="T28" s="346">
        <f t="shared" si="7"/>
        <v>0.35957066189624332</v>
      </c>
      <c r="U28" s="346">
        <f t="shared" si="7"/>
        <v>0.36814159292035398</v>
      </c>
      <c r="V28" s="346">
        <f t="shared" si="7"/>
        <v>0.36106194690265486</v>
      </c>
      <c r="W28" s="346">
        <f t="shared" si="7"/>
        <v>0.40884955752212387</v>
      </c>
      <c r="X28" s="346">
        <f t="shared" si="7"/>
        <v>0.44424778761061945</v>
      </c>
      <c r="Y28" s="346">
        <f t="shared" si="7"/>
        <v>0.45309734513274336</v>
      </c>
      <c r="Z28" s="346">
        <f t="shared" si="7"/>
        <v>0.45486725663716815</v>
      </c>
      <c r="AA28" s="346">
        <f t="shared" si="7"/>
        <v>0.46194690265486726</v>
      </c>
      <c r="AB28" s="346">
        <f t="shared" si="7"/>
        <v>0.50442477876106195</v>
      </c>
      <c r="AC28" s="346">
        <f t="shared" si="7"/>
        <v>0.5752212389380531</v>
      </c>
      <c r="AD28" s="346">
        <f t="shared" si="7"/>
        <v>0.61769911504424779</v>
      </c>
      <c r="AE28" s="346">
        <f t="shared" si="7"/>
        <v>0.61238938053097347</v>
      </c>
      <c r="AF28" s="346">
        <f t="shared" si="7"/>
        <v>0.63008849557522129</v>
      </c>
      <c r="AG28" s="346">
        <f t="shared" si="7"/>
        <v>0.55975794251134647</v>
      </c>
      <c r="AH28" s="346">
        <f t="shared" si="7"/>
        <v>0.57942511346444781</v>
      </c>
      <c r="AI28" s="346">
        <f t="shared" si="7"/>
        <v>0.60419790104947524</v>
      </c>
      <c r="AJ28" s="346">
        <f t="shared" si="7"/>
        <v>0.63418290854572712</v>
      </c>
      <c r="AK28" s="346">
        <f t="shared" si="7"/>
        <v>0.66566716641679158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346">
        <f>IFERROR(G12/G9,0)</f>
        <v>0.23255813953488372</v>
      </c>
      <c r="H29" s="346">
        <f t="shared" ref="H29:AK30" si="8">IFERROR(H12/H9,0)</f>
        <v>0.23255813953488372</v>
      </c>
      <c r="I29" s="346">
        <f t="shared" si="8"/>
        <v>0.23076923076923078</v>
      </c>
      <c r="J29" s="346">
        <f t="shared" si="8"/>
        <v>0.22898032200357782</v>
      </c>
      <c r="K29" s="346">
        <f t="shared" si="8"/>
        <v>0.25402504472271914</v>
      </c>
      <c r="L29" s="346">
        <f t="shared" si="8"/>
        <v>0.25402504472271914</v>
      </c>
      <c r="M29" s="346">
        <f t="shared" si="8"/>
        <v>0.26475849731663686</v>
      </c>
      <c r="N29" s="346">
        <f t="shared" si="8"/>
        <v>0.28085867620751342</v>
      </c>
      <c r="O29" s="346">
        <f t="shared" si="8"/>
        <v>0.29516994633273702</v>
      </c>
      <c r="P29" s="346">
        <f t="shared" si="8"/>
        <v>0.32558139534883723</v>
      </c>
      <c r="Q29" s="346">
        <f t="shared" si="8"/>
        <v>0.31663685152057247</v>
      </c>
      <c r="R29" s="346">
        <f t="shared" si="8"/>
        <v>0.35062611806797855</v>
      </c>
      <c r="S29" s="346">
        <f t="shared" si="8"/>
        <v>0.37209302325581395</v>
      </c>
      <c r="T29" s="346">
        <f t="shared" si="8"/>
        <v>0.35957066189624332</v>
      </c>
      <c r="U29" s="346">
        <f t="shared" si="8"/>
        <v>0.36814159292035398</v>
      </c>
      <c r="V29" s="346">
        <f t="shared" si="8"/>
        <v>0.36106194690265486</v>
      </c>
      <c r="W29" s="346">
        <f t="shared" si="8"/>
        <v>0.40884955752212387</v>
      </c>
      <c r="X29" s="346">
        <f t="shared" si="8"/>
        <v>0.44424778761061945</v>
      </c>
      <c r="Y29" s="346">
        <f t="shared" si="8"/>
        <v>0.45309734513274336</v>
      </c>
      <c r="Z29" s="346">
        <f t="shared" si="8"/>
        <v>0.45486725663716815</v>
      </c>
      <c r="AA29" s="346">
        <f t="shared" si="8"/>
        <v>0.46194690265486726</v>
      </c>
      <c r="AB29" s="346">
        <f t="shared" si="8"/>
        <v>0.50442477876106195</v>
      </c>
      <c r="AC29" s="346">
        <f t="shared" si="8"/>
        <v>0.5752212389380531</v>
      </c>
      <c r="AD29" s="346">
        <f t="shared" si="8"/>
        <v>0.61769911504424779</v>
      </c>
      <c r="AE29" s="346">
        <f t="shared" si="8"/>
        <v>0.61238938053097347</v>
      </c>
      <c r="AF29" s="346">
        <f t="shared" si="8"/>
        <v>0.63008849557522129</v>
      </c>
      <c r="AG29" s="346">
        <f t="shared" si="8"/>
        <v>0.55975794251134647</v>
      </c>
      <c r="AH29" s="346">
        <f t="shared" si="8"/>
        <v>0.57942511346444781</v>
      </c>
      <c r="AI29" s="346">
        <f t="shared" si="8"/>
        <v>0.60419790104947524</v>
      </c>
      <c r="AJ29" s="346">
        <f t="shared" si="8"/>
        <v>0.63418290854572712</v>
      </c>
      <c r="AK29" s="346">
        <f t="shared" si="8"/>
        <v>0.66566716641679158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346">
        <f>IFERROR(G13/G10,0)</f>
        <v>3.0303030303030304E-2</v>
      </c>
      <c r="H30" s="346">
        <f t="shared" si="8"/>
        <v>3.0303030303030304E-2</v>
      </c>
      <c r="I30" s="346">
        <f t="shared" si="8"/>
        <v>0</v>
      </c>
      <c r="J30" s="346">
        <f t="shared" si="8"/>
        <v>0</v>
      </c>
      <c r="K30" s="346">
        <f t="shared" si="8"/>
        <v>0</v>
      </c>
      <c r="L30" s="346">
        <f t="shared" si="8"/>
        <v>0</v>
      </c>
      <c r="M30" s="346">
        <f t="shared" si="8"/>
        <v>0</v>
      </c>
      <c r="N30" s="346">
        <f t="shared" si="8"/>
        <v>0</v>
      </c>
      <c r="O30" s="346">
        <f t="shared" si="8"/>
        <v>0</v>
      </c>
      <c r="P30" s="346">
        <f t="shared" si="8"/>
        <v>0</v>
      </c>
      <c r="Q30" s="346">
        <f t="shared" si="8"/>
        <v>0</v>
      </c>
      <c r="R30" s="346">
        <f t="shared" si="8"/>
        <v>3.0303030303030304E-2</v>
      </c>
      <c r="S30" s="346">
        <f t="shared" si="8"/>
        <v>3.0303030303030304E-2</v>
      </c>
      <c r="T30" s="346">
        <f t="shared" si="8"/>
        <v>0</v>
      </c>
      <c r="U30" s="346">
        <f t="shared" si="8"/>
        <v>0</v>
      </c>
      <c r="V30" s="346">
        <f t="shared" si="8"/>
        <v>2.9411764705882353E-2</v>
      </c>
      <c r="W30" s="346">
        <f t="shared" si="8"/>
        <v>2.9411764705882353E-2</v>
      </c>
      <c r="X30" s="346">
        <f t="shared" si="8"/>
        <v>2.9411764705882353E-2</v>
      </c>
      <c r="Y30" s="346">
        <f t="shared" si="8"/>
        <v>2.9411764705882353E-2</v>
      </c>
      <c r="Z30" s="346">
        <f t="shared" si="8"/>
        <v>2.9411764705882353E-2</v>
      </c>
      <c r="AA30" s="346">
        <f t="shared" si="8"/>
        <v>2.9411764705882353E-2</v>
      </c>
      <c r="AB30" s="346">
        <f t="shared" si="8"/>
        <v>2.9411764705882353E-2</v>
      </c>
      <c r="AC30" s="346">
        <f t="shared" si="8"/>
        <v>2.9411764705882353E-2</v>
      </c>
      <c r="AD30" s="346">
        <f t="shared" si="8"/>
        <v>2.9411764705882353E-2</v>
      </c>
      <c r="AE30" s="346">
        <f t="shared" si="8"/>
        <v>5.8823529411764705E-2</v>
      </c>
      <c r="AF30" s="346">
        <f t="shared" si="8"/>
        <v>2.9411764705882353E-2</v>
      </c>
      <c r="AG30" s="346">
        <f t="shared" si="8"/>
        <v>2.6315789473684209E-2</v>
      </c>
      <c r="AH30" s="346">
        <f t="shared" si="8"/>
        <v>2.6315789473684209E-2</v>
      </c>
      <c r="AI30" s="346">
        <f t="shared" si="8"/>
        <v>5.2631578947368418E-2</v>
      </c>
      <c r="AJ30" s="346">
        <f t="shared" si="8"/>
        <v>7.8947368421052627E-2</v>
      </c>
      <c r="AK30" s="346">
        <f t="shared" si="8"/>
        <v>2.6315789473684209E-2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346">
        <f>IFERROR(G13/G11,0)</f>
        <v>3.0303030303030304E-2</v>
      </c>
      <c r="H31" s="346">
        <f t="shared" ref="H31:AK31" si="9">IFERROR(H13/H11,0)</f>
        <v>3.0303030303030304E-2</v>
      </c>
      <c r="I31" s="346">
        <f t="shared" si="9"/>
        <v>0</v>
      </c>
      <c r="J31" s="346">
        <f t="shared" si="9"/>
        <v>0</v>
      </c>
      <c r="K31" s="346">
        <f t="shared" si="9"/>
        <v>0</v>
      </c>
      <c r="L31" s="346">
        <f t="shared" si="9"/>
        <v>0</v>
      </c>
      <c r="M31" s="346">
        <f t="shared" si="9"/>
        <v>0</v>
      </c>
      <c r="N31" s="346">
        <f t="shared" si="9"/>
        <v>0</v>
      </c>
      <c r="O31" s="346">
        <f t="shared" si="9"/>
        <v>0</v>
      </c>
      <c r="P31" s="346">
        <f t="shared" si="9"/>
        <v>0</v>
      </c>
      <c r="Q31" s="346">
        <f t="shared" si="9"/>
        <v>0</v>
      </c>
      <c r="R31" s="346">
        <f t="shared" si="9"/>
        <v>3.0303030303030304E-2</v>
      </c>
      <c r="S31" s="346">
        <f t="shared" si="9"/>
        <v>3.0303030303030304E-2</v>
      </c>
      <c r="T31" s="346">
        <f t="shared" si="9"/>
        <v>0</v>
      </c>
      <c r="U31" s="346">
        <f t="shared" si="9"/>
        <v>0</v>
      </c>
      <c r="V31" s="346">
        <f t="shared" si="9"/>
        <v>2.9411764705882353E-2</v>
      </c>
      <c r="W31" s="346">
        <f t="shared" si="9"/>
        <v>2.9411764705882353E-2</v>
      </c>
      <c r="X31" s="346">
        <f t="shared" si="9"/>
        <v>2.9411764705882353E-2</v>
      </c>
      <c r="Y31" s="346">
        <f t="shared" si="9"/>
        <v>2.9411764705882353E-2</v>
      </c>
      <c r="Z31" s="346">
        <f t="shared" si="9"/>
        <v>2.9411764705882353E-2</v>
      </c>
      <c r="AA31" s="346">
        <f t="shared" si="9"/>
        <v>2.9411764705882353E-2</v>
      </c>
      <c r="AB31" s="346">
        <f t="shared" si="9"/>
        <v>2.9411764705882353E-2</v>
      </c>
      <c r="AC31" s="346">
        <f t="shared" si="9"/>
        <v>2.9411764705882353E-2</v>
      </c>
      <c r="AD31" s="346">
        <f t="shared" si="9"/>
        <v>2.9411764705882353E-2</v>
      </c>
      <c r="AE31" s="346">
        <f t="shared" si="9"/>
        <v>5.8823529411764705E-2</v>
      </c>
      <c r="AF31" s="346">
        <f t="shared" si="9"/>
        <v>2.9411764705882353E-2</v>
      </c>
      <c r="AG31" s="346">
        <f t="shared" si="9"/>
        <v>2.6315789473684209E-2</v>
      </c>
      <c r="AH31" s="346">
        <f t="shared" si="9"/>
        <v>2.6315789473684209E-2</v>
      </c>
      <c r="AI31" s="346">
        <f t="shared" si="9"/>
        <v>5.2631578947368418E-2</v>
      </c>
      <c r="AJ31" s="346">
        <f t="shared" si="9"/>
        <v>7.8947368421052627E-2</v>
      </c>
      <c r="AK31" s="346">
        <f t="shared" si="9"/>
        <v>2.6315789473684209E-2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177</v>
      </c>
      <c r="E32" s="2"/>
      <c r="F32" s="1"/>
      <c r="G32" s="342">
        <f t="shared" ref="G32:AK32" si="10">IFERROR(G14*100000/1588256,0)</f>
        <v>174.46809582334333</v>
      </c>
      <c r="H32" s="342">
        <f t="shared" si="10"/>
        <v>186.30497854250197</v>
      </c>
      <c r="I32" s="342">
        <f t="shared" si="10"/>
        <v>196.44188342433461</v>
      </c>
      <c r="J32" s="342">
        <f t="shared" si="10"/>
        <v>195.81226200310277</v>
      </c>
      <c r="K32" s="342">
        <f t="shared" si="10"/>
        <v>228.17480305441944</v>
      </c>
      <c r="L32" s="342">
        <f t="shared" si="10"/>
        <v>258.96329055265647</v>
      </c>
      <c r="M32" s="342">
        <f t="shared" si="10"/>
        <v>287.04440593959663</v>
      </c>
      <c r="N32" s="342">
        <f t="shared" si="10"/>
        <v>318.14770414844963</v>
      </c>
      <c r="O32" s="342">
        <f t="shared" si="10"/>
        <v>350.06951020490402</v>
      </c>
      <c r="P32" s="342">
        <f t="shared" si="10"/>
        <v>376.13583704390226</v>
      </c>
      <c r="Q32" s="342">
        <f t="shared" si="10"/>
        <v>387.0912497733363</v>
      </c>
      <c r="R32" s="342">
        <f t="shared" si="10"/>
        <v>452.25706687083192</v>
      </c>
      <c r="S32" s="342">
        <f t="shared" si="10"/>
        <v>504.13787198033566</v>
      </c>
      <c r="T32" s="342">
        <f t="shared" si="10"/>
        <v>563.82598271311429</v>
      </c>
      <c r="U32" s="342">
        <f t="shared" si="10"/>
        <v>603.86990510345936</v>
      </c>
      <c r="V32" s="342">
        <f t="shared" si="10"/>
        <v>654.9951645074849</v>
      </c>
      <c r="W32" s="342">
        <f t="shared" si="10"/>
        <v>707.37966675397422</v>
      </c>
      <c r="X32" s="342">
        <f t="shared" si="10"/>
        <v>723.62389942175571</v>
      </c>
      <c r="Y32" s="342">
        <f t="shared" si="10"/>
        <v>737.34964640460987</v>
      </c>
      <c r="Z32" s="342">
        <f t="shared" si="10"/>
        <v>843.12604517155921</v>
      </c>
      <c r="AA32" s="342">
        <f t="shared" si="10"/>
        <v>940.27663046763246</v>
      </c>
      <c r="AB32" s="342">
        <f t="shared" si="10"/>
        <v>1003.5535833014325</v>
      </c>
      <c r="AC32" s="342">
        <f t="shared" si="10"/>
        <v>1083.9562387927388</v>
      </c>
      <c r="AD32" s="342">
        <f t="shared" si="10"/>
        <v>1140.1184695666191</v>
      </c>
      <c r="AE32" s="342">
        <f t="shared" si="10"/>
        <v>1141.3777124090827</v>
      </c>
      <c r="AF32" s="342">
        <f t="shared" si="10"/>
        <v>1243.9430419277496</v>
      </c>
      <c r="AG32" s="342">
        <f t="shared" si="10"/>
        <v>1371.9450768641832</v>
      </c>
      <c r="AH32" s="342">
        <f t="shared" si="10"/>
        <v>1487.1657969496102</v>
      </c>
      <c r="AI32" s="342">
        <f t="shared" si="10"/>
        <v>1524.3764229444121</v>
      </c>
      <c r="AJ32" s="342">
        <f t="shared" si="10"/>
        <v>1505.1729695968409</v>
      </c>
      <c r="AK32" s="342">
        <f t="shared" si="10"/>
        <v>1553.0241976104608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346">
        <f>IFERROR(G18/G16,0)</f>
        <v>0.40357306459001374</v>
      </c>
      <c r="H33" s="346">
        <f t="shared" ref="H33:AK33" si="11">IFERROR(H18/H16,0)</f>
        <v>0.40704387990762125</v>
      </c>
      <c r="I33" s="346">
        <f t="shared" si="11"/>
        <v>0.41664295874822188</v>
      </c>
      <c r="J33" s="346">
        <f t="shared" si="11"/>
        <v>0.44486384470207602</v>
      </c>
      <c r="K33" s="346">
        <f t="shared" si="11"/>
        <v>0.47658648925281472</v>
      </c>
      <c r="L33" s="346">
        <f t="shared" si="11"/>
        <v>0.47826588262423614</v>
      </c>
      <c r="M33" s="346">
        <f t="shared" si="11"/>
        <v>0.48515167642362961</v>
      </c>
      <c r="N33" s="346">
        <f t="shared" si="11"/>
        <v>0.49094291589151084</v>
      </c>
      <c r="O33" s="346">
        <f t="shared" si="11"/>
        <v>0.49339407744874714</v>
      </c>
      <c r="P33" s="346">
        <f t="shared" si="11"/>
        <v>0.5046312478154491</v>
      </c>
      <c r="Q33" s="346">
        <f t="shared" si="11"/>
        <v>0.51714262986238169</v>
      </c>
      <c r="R33" s="346">
        <f t="shared" si="11"/>
        <v>0.51333946642134309</v>
      </c>
      <c r="S33" s="346">
        <f t="shared" si="11"/>
        <v>0.52119257601684876</v>
      </c>
      <c r="T33" s="346">
        <f t="shared" si="11"/>
        <v>0.52332229912729467</v>
      </c>
      <c r="U33" s="346">
        <f t="shared" si="11"/>
        <v>0.52958330996578995</v>
      </c>
      <c r="V33" s="346">
        <f t="shared" si="11"/>
        <v>0.53307413167444273</v>
      </c>
      <c r="W33" s="346">
        <f t="shared" si="11"/>
        <v>0.54120947943283737</v>
      </c>
      <c r="X33" s="346">
        <f t="shared" si="11"/>
        <v>0.55215620758066197</v>
      </c>
      <c r="Y33" s="346">
        <f t="shared" si="11"/>
        <v>0.57752033522307122</v>
      </c>
      <c r="Z33" s="346">
        <f t="shared" si="11"/>
        <v>0.58692462864478268</v>
      </c>
      <c r="AA33" s="346">
        <f t="shared" si="11"/>
        <v>0.60806766428106707</v>
      </c>
      <c r="AB33" s="346">
        <f t="shared" si="11"/>
        <v>0.61707852146198106</v>
      </c>
      <c r="AC33" s="346">
        <f t="shared" si="11"/>
        <v>0.61245345797354034</v>
      </c>
      <c r="AD33" s="346">
        <f t="shared" si="11"/>
        <v>0.62231048045037407</v>
      </c>
      <c r="AE33" s="346">
        <f t="shared" si="11"/>
        <v>0.62911175586394941</v>
      </c>
      <c r="AF33" s="346">
        <f t="shared" si="11"/>
        <v>0.62749131622432808</v>
      </c>
      <c r="AG33" s="346">
        <f t="shared" si="11"/>
        <v>0.64020687354020689</v>
      </c>
      <c r="AH33" s="346">
        <f t="shared" si="11"/>
        <v>0.64557459776518011</v>
      </c>
      <c r="AI33" s="346">
        <f t="shared" si="11"/>
        <v>0.65506020175724045</v>
      </c>
      <c r="AJ33" s="346">
        <f t="shared" si="11"/>
        <v>0.67536798896834815</v>
      </c>
      <c r="AK33" s="346">
        <f t="shared" si="11"/>
        <v>0.67348052114755153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178</v>
      </c>
      <c r="E34" s="2" t="s">
        <v>17</v>
      </c>
      <c r="F34" s="1"/>
      <c r="G34" s="341">
        <f t="shared" ref="G34:AK34" si="12">IFERROR(G20*100000/1588256,0)</f>
        <v>158.53867386617773</v>
      </c>
      <c r="H34" s="341">
        <f t="shared" si="12"/>
        <v>166.40894163157577</v>
      </c>
      <c r="I34" s="341">
        <f t="shared" si="12"/>
        <v>177.55324078737937</v>
      </c>
      <c r="J34" s="341">
        <f t="shared" si="12"/>
        <v>184.41611427880645</v>
      </c>
      <c r="K34" s="341">
        <f t="shared" si="12"/>
        <v>207.77506900650778</v>
      </c>
      <c r="L34" s="341">
        <f t="shared" si="12"/>
        <v>234.53397940886103</v>
      </c>
      <c r="M34" s="341">
        <f t="shared" si="12"/>
        <v>261.16696552696794</v>
      </c>
      <c r="N34" s="341">
        <f t="shared" si="12"/>
        <v>286.98144379747345</v>
      </c>
      <c r="O34" s="341">
        <f t="shared" si="12"/>
        <v>315.69218060564543</v>
      </c>
      <c r="P34" s="341">
        <f t="shared" si="12"/>
        <v>340.93999959704229</v>
      </c>
      <c r="Q34" s="341">
        <f t="shared" si="12"/>
        <v>363.60637076138858</v>
      </c>
      <c r="R34" s="341">
        <f t="shared" si="12"/>
        <v>409.31688594282031</v>
      </c>
      <c r="S34" s="341">
        <f t="shared" si="12"/>
        <v>456.72737896157798</v>
      </c>
      <c r="T34" s="341">
        <f t="shared" si="12"/>
        <v>498.59720347349548</v>
      </c>
      <c r="U34" s="341">
        <f t="shared" si="12"/>
        <v>547.45582576108643</v>
      </c>
      <c r="V34" s="341">
        <f t="shared" si="12"/>
        <v>594.55150806922813</v>
      </c>
      <c r="W34" s="341">
        <f t="shared" si="12"/>
        <v>647.43970745270281</v>
      </c>
      <c r="X34" s="341">
        <f t="shared" si="12"/>
        <v>680.11705921463545</v>
      </c>
      <c r="Y34" s="341">
        <f t="shared" si="12"/>
        <v>665.88761509479582</v>
      </c>
      <c r="Z34" s="341">
        <f t="shared" si="12"/>
        <v>737.6014949731026</v>
      </c>
      <c r="AA34" s="341">
        <f t="shared" si="12"/>
        <v>806.04134346100375</v>
      </c>
      <c r="AB34" s="341">
        <f t="shared" si="12"/>
        <v>882.66627042491893</v>
      </c>
      <c r="AC34" s="341">
        <f t="shared" si="12"/>
        <v>938.63961477242958</v>
      </c>
      <c r="AD34" s="341">
        <f t="shared" si="12"/>
        <v>973.52064150867363</v>
      </c>
      <c r="AE34" s="341">
        <f t="shared" si="12"/>
        <v>1016.1460117260693</v>
      </c>
      <c r="AF34" s="341">
        <f t="shared" si="12"/>
        <v>1133.1296717909456</v>
      </c>
      <c r="AG34" s="341">
        <f t="shared" si="12"/>
        <v>1171.5365784860878</v>
      </c>
      <c r="AH34" s="341">
        <f t="shared" si="12"/>
        <v>1208.0546209175347</v>
      </c>
      <c r="AI34" s="341">
        <f t="shared" si="12"/>
        <v>1240.4171619688514</v>
      </c>
      <c r="AJ34" s="341">
        <f t="shared" si="12"/>
        <v>1267.4279209396973</v>
      </c>
      <c r="AK34" s="341">
        <f t="shared" si="12"/>
        <v>1325.9827131142586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194">
        <f>G21-G22</f>
        <v>233</v>
      </c>
      <c r="H35" s="194">
        <f t="shared" ref="H35:AK35" si="13">H21-H22</f>
        <v>329</v>
      </c>
      <c r="I35" s="194">
        <f t="shared" si="13"/>
        <v>508</v>
      </c>
      <c r="J35" s="194">
        <f t="shared" si="13"/>
        <v>589</v>
      </c>
      <c r="K35" s="194">
        <f t="shared" si="13"/>
        <v>983</v>
      </c>
      <c r="L35" s="194">
        <f t="shared" si="13"/>
        <v>1368</v>
      </c>
      <c r="M35" s="194">
        <f t="shared" si="13"/>
        <v>1724</v>
      </c>
      <c r="N35" s="194">
        <f t="shared" si="13"/>
        <v>2040</v>
      </c>
      <c r="O35" s="194">
        <f t="shared" si="13"/>
        <v>2371</v>
      </c>
      <c r="P35" s="194">
        <f t="shared" si="13"/>
        <v>2595</v>
      </c>
      <c r="Q35" s="194">
        <f t="shared" si="13"/>
        <v>2846</v>
      </c>
      <c r="R35" s="194">
        <f t="shared" si="13"/>
        <v>3201</v>
      </c>
      <c r="S35" s="194">
        <f t="shared" si="13"/>
        <v>3529</v>
      </c>
      <c r="T35" s="194">
        <f t="shared" si="13"/>
        <v>3771</v>
      </c>
      <c r="U35" s="194">
        <f t="shared" si="13"/>
        <v>4137</v>
      </c>
      <c r="V35" s="194">
        <f t="shared" si="13"/>
        <v>4429</v>
      </c>
      <c r="W35" s="194">
        <f t="shared" si="13"/>
        <v>4868</v>
      </c>
      <c r="X35" s="194">
        <f t="shared" si="13"/>
        <v>5027</v>
      </c>
      <c r="Y35" s="194">
        <f t="shared" si="13"/>
        <v>4075</v>
      </c>
      <c r="Z35" s="194">
        <f t="shared" si="13"/>
        <v>4461</v>
      </c>
      <c r="AA35" s="194">
        <f t="shared" si="13"/>
        <v>4883</v>
      </c>
      <c r="AB35" s="194">
        <f t="shared" si="13"/>
        <v>5324</v>
      </c>
      <c r="AC35" s="194">
        <f t="shared" si="13"/>
        <v>5465</v>
      </c>
      <c r="AD35" s="194">
        <f t="shared" si="13"/>
        <v>5179</v>
      </c>
      <c r="AE35" s="194">
        <f t="shared" si="13"/>
        <v>5337</v>
      </c>
      <c r="AF35" s="194">
        <f t="shared" si="13"/>
        <v>7421</v>
      </c>
      <c r="AG35" s="194">
        <f t="shared" si="13"/>
        <v>6892</v>
      </c>
      <c r="AH35" s="194">
        <f t="shared" si="13"/>
        <v>6385</v>
      </c>
      <c r="AI35" s="194">
        <f t="shared" si="13"/>
        <v>5682</v>
      </c>
      <c r="AJ35" s="194">
        <f t="shared" si="13"/>
        <v>5222</v>
      </c>
      <c r="AK35" s="194">
        <f t="shared" si="13"/>
        <v>5598</v>
      </c>
      <c r="AM35" s="38">
        <v>1</v>
      </c>
      <c r="AN35" s="38">
        <v>1</v>
      </c>
    </row>
    <row r="36" spans="2:40" ht="59.25" customHeight="1">
      <c r="C36" s="363"/>
      <c r="D36" s="18" t="s">
        <v>110</v>
      </c>
      <c r="E36" s="2"/>
      <c r="F36" s="1"/>
      <c r="G36" s="347">
        <f>IFERROR(G21/G22,0)</f>
        <v>1.1019693654266958</v>
      </c>
      <c r="H36" s="347">
        <f t="shared" ref="H36:AK36" si="14">IFERROR(H21/H22,0)</f>
        <v>1.1421780466724287</v>
      </c>
      <c r="I36" s="347">
        <f t="shared" si="14"/>
        <v>1.2197231833910034</v>
      </c>
      <c r="J36" s="347">
        <f t="shared" si="14"/>
        <v>1.2517094017094017</v>
      </c>
      <c r="K36" s="347">
        <f t="shared" si="14"/>
        <v>1.4242555028053518</v>
      </c>
      <c r="L36" s="347">
        <f t="shared" si="14"/>
        <v>1.5803988120492152</v>
      </c>
      <c r="M36" s="347">
        <f t="shared" si="14"/>
        <v>1.7112211221122111</v>
      </c>
      <c r="N36" s="347">
        <f t="shared" si="14"/>
        <v>1.8101667990468626</v>
      </c>
      <c r="O36" s="347">
        <f t="shared" si="14"/>
        <v>1.897086643965191</v>
      </c>
      <c r="P36" s="347">
        <f t="shared" si="14"/>
        <v>1.9202127659574468</v>
      </c>
      <c r="Q36" s="347">
        <f t="shared" si="14"/>
        <v>1.9716626835097302</v>
      </c>
      <c r="R36" s="347">
        <f t="shared" si="14"/>
        <v>1.97</v>
      </c>
      <c r="S36" s="347">
        <f t="shared" si="14"/>
        <v>1.9473825503355704</v>
      </c>
      <c r="T36" s="347">
        <f t="shared" si="14"/>
        <v>1.9091128254580521</v>
      </c>
      <c r="U36" s="347">
        <f t="shared" si="14"/>
        <v>1.9076349275998246</v>
      </c>
      <c r="V36" s="347">
        <f t="shared" si="14"/>
        <v>1.8833266852812125</v>
      </c>
      <c r="W36" s="347">
        <f t="shared" si="14"/>
        <v>1.8989843028624191</v>
      </c>
      <c r="X36" s="347">
        <f t="shared" si="14"/>
        <v>1.8704761904761904</v>
      </c>
      <c r="Y36" s="347">
        <f t="shared" si="14"/>
        <v>1.6268266420550686</v>
      </c>
      <c r="Z36" s="347">
        <f t="shared" si="14"/>
        <v>1.6149710504549215</v>
      </c>
      <c r="AA36" s="347">
        <f t="shared" si="14"/>
        <v>1.6166182598812981</v>
      </c>
      <c r="AB36" s="347">
        <f t="shared" si="14"/>
        <v>1.6123059229442209</v>
      </c>
      <c r="AC36" s="347">
        <f t="shared" si="14"/>
        <v>1.5787355713226729</v>
      </c>
      <c r="AD36" s="347">
        <f t="shared" si="14"/>
        <v>1.5036467956821939</v>
      </c>
      <c r="AE36" s="347">
        <f t="shared" si="14"/>
        <v>1.4940751712645806</v>
      </c>
      <c r="AF36" s="347">
        <f t="shared" si="14"/>
        <v>1.7016830559757943</v>
      </c>
      <c r="AG36" s="347">
        <f t="shared" si="14"/>
        <v>1.5883055911224926</v>
      </c>
      <c r="AH36" s="347">
        <f t="shared" si="14"/>
        <v>1.4987501952819873</v>
      </c>
      <c r="AI36" s="347">
        <f t="shared" si="14"/>
        <v>1.4053070832441685</v>
      </c>
      <c r="AJ36" s="347">
        <f t="shared" si="14"/>
        <v>1.350281727931312</v>
      </c>
      <c r="AK36" s="347">
        <f t="shared" si="14"/>
        <v>1.3620488940628639</v>
      </c>
      <c r="AM36" s="38"/>
      <c r="AN36" s="38"/>
    </row>
    <row r="37" spans="2:40" ht="59.25" customHeight="1">
      <c r="B37" t="s">
        <v>22</v>
      </c>
      <c r="C37" s="363"/>
      <c r="D37" s="17" t="s">
        <v>60</v>
      </c>
      <c r="E37" s="2" t="s">
        <v>17</v>
      </c>
      <c r="F37" s="1"/>
      <c r="G37" s="346">
        <f>IFERROR(G24/G20,0)</f>
        <v>0.45512311358220808</v>
      </c>
      <c r="H37" s="346">
        <f t="shared" ref="H37:AK37" si="15">IFERROR(H24/H20,0)</f>
        <v>0.46121831252364737</v>
      </c>
      <c r="I37" s="346">
        <f t="shared" si="15"/>
        <v>0.47092198581560285</v>
      </c>
      <c r="J37" s="346">
        <f t="shared" si="15"/>
        <v>0.4803687265278252</v>
      </c>
      <c r="K37" s="346">
        <f t="shared" si="15"/>
        <v>0.47939393939393937</v>
      </c>
      <c r="L37" s="346">
        <f t="shared" si="15"/>
        <v>0.50442953020134229</v>
      </c>
      <c r="M37" s="346">
        <f t="shared" si="15"/>
        <v>0.5048216007714561</v>
      </c>
      <c r="N37" s="346">
        <f t="shared" si="15"/>
        <v>0.50921456779289165</v>
      </c>
      <c r="O37" s="346">
        <f t="shared" si="15"/>
        <v>0.51974471479856399</v>
      </c>
      <c r="P37" s="346">
        <f t="shared" si="15"/>
        <v>0.52539242843951983</v>
      </c>
      <c r="Q37" s="346">
        <f t="shared" si="15"/>
        <v>0.53298701298701301</v>
      </c>
      <c r="R37" s="346">
        <f t="shared" si="15"/>
        <v>0.56606675896016001</v>
      </c>
      <c r="S37" s="346">
        <f t="shared" si="15"/>
        <v>0.57968017645436998</v>
      </c>
      <c r="T37" s="346">
        <f t="shared" si="15"/>
        <v>0.59969693143073621</v>
      </c>
      <c r="U37" s="346">
        <f t="shared" si="15"/>
        <v>0.61506612995974697</v>
      </c>
      <c r="V37" s="346">
        <f t="shared" si="15"/>
        <v>0.63147304881923116</v>
      </c>
      <c r="W37" s="346">
        <f t="shared" si="15"/>
        <v>0.64485072449674219</v>
      </c>
      <c r="X37" s="346">
        <f t="shared" si="15"/>
        <v>0.64876874652842065</v>
      </c>
      <c r="Y37" s="346">
        <f t="shared" si="15"/>
        <v>0.65185325264750382</v>
      </c>
      <c r="Z37" s="346">
        <f t="shared" si="15"/>
        <v>0.68254374733247969</v>
      </c>
      <c r="AA37" s="346">
        <f t="shared" si="15"/>
        <v>0.68918918918918914</v>
      </c>
      <c r="AB37" s="346">
        <f t="shared" si="15"/>
        <v>0.68892217704543834</v>
      </c>
      <c r="AC37" s="346">
        <f t="shared" si="15"/>
        <v>0.69284947679098474</v>
      </c>
      <c r="AD37" s="346">
        <f t="shared" si="15"/>
        <v>0.69305393868839738</v>
      </c>
      <c r="AE37" s="346">
        <f t="shared" si="15"/>
        <v>0.68616395067848068</v>
      </c>
      <c r="AF37" s="346">
        <f t="shared" si="15"/>
        <v>0.68228038006334391</v>
      </c>
      <c r="AG37" s="346">
        <f t="shared" si="15"/>
        <v>0.6604503681410222</v>
      </c>
      <c r="AH37" s="346">
        <f t="shared" si="15"/>
        <v>0.65205607963725443</v>
      </c>
      <c r="AI37" s="346">
        <f t="shared" si="15"/>
        <v>0.64174407390487798</v>
      </c>
      <c r="AJ37" s="346">
        <f t="shared" si="15"/>
        <v>0.64331843020367607</v>
      </c>
      <c r="AK37" s="346">
        <f t="shared" si="15"/>
        <v>0.64093067426400763</v>
      </c>
      <c r="AM37" s="37">
        <v>0.5</v>
      </c>
      <c r="AN37" s="37">
        <v>0.5</v>
      </c>
    </row>
    <row r="38" spans="2:40" ht="59.25" customHeight="1">
      <c r="B38" s="113" t="s">
        <v>104</v>
      </c>
      <c r="C38" s="111"/>
      <c r="D38" s="17" t="s">
        <v>179</v>
      </c>
      <c r="E38" s="2" t="s">
        <v>17</v>
      </c>
      <c r="F38" s="1"/>
      <c r="G38" s="348">
        <f t="shared" ref="G38:AK38" si="16">IFERROR(G24*100000/1588256,0)</f>
        <v>72.154614873169066</v>
      </c>
      <c r="H38" s="348">
        <f t="shared" si="16"/>
        <v>76.75085124816151</v>
      </c>
      <c r="I38" s="348">
        <f t="shared" si="16"/>
        <v>83.613724739588577</v>
      </c>
      <c r="J38" s="348">
        <f t="shared" si="16"/>
        <v>88.587733967320133</v>
      </c>
      <c r="K38" s="348">
        <f t="shared" si="16"/>
        <v>99.606108838877361</v>
      </c>
      <c r="L38" s="348">
        <f t="shared" si="16"/>
        <v>118.30586504946307</v>
      </c>
      <c r="M38" s="348">
        <f t="shared" si="16"/>
        <v>131.84272560594766</v>
      </c>
      <c r="N38" s="348">
        <f t="shared" si="16"/>
        <v>146.13513186791047</v>
      </c>
      <c r="O38" s="348">
        <f t="shared" si="16"/>
        <v>164.07934237301797</v>
      </c>
      <c r="P38" s="348">
        <f t="shared" si="16"/>
        <v>179.12729434045897</v>
      </c>
      <c r="Q38" s="348">
        <f t="shared" si="16"/>
        <v>193.79747345516088</v>
      </c>
      <c r="R38" s="348">
        <f t="shared" si="16"/>
        <v>231.70068301331776</v>
      </c>
      <c r="S38" s="348">
        <f t="shared" si="16"/>
        <v>264.75580762798944</v>
      </c>
      <c r="T38" s="348">
        <f t="shared" si="16"/>
        <v>299.0072129430016</v>
      </c>
      <c r="U38" s="348">
        <f t="shared" si="16"/>
        <v>336.72153607478896</v>
      </c>
      <c r="V38" s="348">
        <f t="shared" si="16"/>
        <v>375.44325348054724</v>
      </c>
      <c r="W38" s="348">
        <f t="shared" si="16"/>
        <v>417.50196441883423</v>
      </c>
      <c r="X38" s="348">
        <f t="shared" si="16"/>
        <v>441.23869199927469</v>
      </c>
      <c r="Y38" s="348">
        <f t="shared" si="16"/>
        <v>434.0610077972317</v>
      </c>
      <c r="Z38" s="348">
        <f t="shared" si="16"/>
        <v>503.44528841698065</v>
      </c>
      <c r="AA38" s="348">
        <f t="shared" si="16"/>
        <v>555.51497995285399</v>
      </c>
      <c r="AB38" s="348">
        <f t="shared" si="16"/>
        <v>608.08836862571275</v>
      </c>
      <c r="AC38" s="348">
        <f t="shared" si="16"/>
        <v>650.33596599036935</v>
      </c>
      <c r="AD38" s="348">
        <f t="shared" si="16"/>
        <v>674.70231499204158</v>
      </c>
      <c r="AE38" s="348">
        <f t="shared" si="16"/>
        <v>697.2427618721415</v>
      </c>
      <c r="AF38" s="348">
        <f t="shared" si="16"/>
        <v>773.11214313057849</v>
      </c>
      <c r="AG38" s="348">
        <f t="shared" si="16"/>
        <v>773.74176455181032</v>
      </c>
      <c r="AH38" s="348">
        <f t="shared" si="16"/>
        <v>787.71936010315721</v>
      </c>
      <c r="AI38" s="348">
        <f t="shared" si="16"/>
        <v>796.03036286341751</v>
      </c>
      <c r="AJ38" s="348">
        <f t="shared" si="16"/>
        <v>815.35974049523497</v>
      </c>
      <c r="AK38" s="348">
        <f t="shared" si="16"/>
        <v>849.86299437873993</v>
      </c>
      <c r="AM38" s="37"/>
      <c r="AN38" s="37"/>
    </row>
    <row r="39" spans="2:40" ht="59.25" customHeight="1">
      <c r="B39" s="113" t="s">
        <v>124</v>
      </c>
      <c r="C39" s="111"/>
      <c r="D39" s="17" t="s">
        <v>125</v>
      </c>
      <c r="E39" s="2"/>
      <c r="F39" s="1"/>
      <c r="G39" s="22">
        <f>IFERROR(G12/G14,0)</f>
        <v>4.6914471309996389E-2</v>
      </c>
      <c r="H39" s="22">
        <f>IFERROR(H12/H14,0)</f>
        <v>4.3933761405880366E-2</v>
      </c>
      <c r="I39" s="22">
        <f t="shared" ref="I39:AK39" si="17">IFERROR(I12/I14,0)</f>
        <v>4.1346153846153845E-2</v>
      </c>
      <c r="J39" s="22">
        <f t="shared" si="17"/>
        <v>4.1157556270096464E-2</v>
      </c>
      <c r="K39" s="22">
        <f t="shared" si="17"/>
        <v>3.9183222958057394E-2</v>
      </c>
      <c r="L39" s="22">
        <f t="shared" si="17"/>
        <v>3.4524677850717236E-2</v>
      </c>
      <c r="M39" s="22">
        <f t="shared" si="17"/>
        <v>3.2463259486729547E-2</v>
      </c>
      <c r="N39" s="22">
        <f t="shared" si="17"/>
        <v>3.107065109835741E-2</v>
      </c>
      <c r="O39" s="22">
        <f t="shared" si="17"/>
        <v>2.9676258992805755E-2</v>
      </c>
      <c r="P39" s="22">
        <f t="shared" si="17"/>
        <v>3.0465349849347172E-2</v>
      </c>
      <c r="Q39" s="22">
        <f t="shared" si="17"/>
        <v>2.8789850357839947E-2</v>
      </c>
      <c r="R39" s="22">
        <f t="shared" si="17"/>
        <v>2.7286649032437701E-2</v>
      </c>
      <c r="S39" s="22">
        <f t="shared" si="17"/>
        <v>2.5977269888847257E-2</v>
      </c>
      <c r="T39" s="22">
        <f t="shared" si="17"/>
        <v>2.2445561139028476E-2</v>
      </c>
      <c r="U39" s="22">
        <f t="shared" si="17"/>
        <v>2.1686998227504951E-2</v>
      </c>
      <c r="V39" s="22">
        <f t="shared" si="17"/>
        <v>1.9609727963087572E-2</v>
      </c>
      <c r="W39" s="22">
        <f t="shared" si="17"/>
        <v>2.0560747663551402E-2</v>
      </c>
      <c r="X39" s="22">
        <f t="shared" si="17"/>
        <v>2.1839380492473678E-2</v>
      </c>
      <c r="Y39" s="22">
        <f t="shared" si="17"/>
        <v>2.1859789941081034E-2</v>
      </c>
      <c r="Z39" s="22">
        <f t="shared" si="17"/>
        <v>1.9191994623254424E-2</v>
      </c>
      <c r="AA39" s="22">
        <f t="shared" si="17"/>
        <v>1.747689835275211E-2</v>
      </c>
      <c r="AB39" s="22">
        <f t="shared" si="17"/>
        <v>1.78806700545831E-2</v>
      </c>
      <c r="AC39" s="22">
        <f t="shared" si="17"/>
        <v>1.8877788104089219E-2</v>
      </c>
      <c r="AD39" s="22">
        <f t="shared" si="17"/>
        <v>1.9273249392533685E-2</v>
      </c>
      <c r="AE39" s="22">
        <f t="shared" si="17"/>
        <v>1.90864960282436E-2</v>
      </c>
      <c r="AF39" s="22">
        <f t="shared" si="17"/>
        <v>1.8018929999493852E-2</v>
      </c>
      <c r="AG39" s="22">
        <f t="shared" si="17"/>
        <v>1.698026617714548E-2</v>
      </c>
      <c r="AH39" s="22">
        <f t="shared" si="17"/>
        <v>1.6215071972904317E-2</v>
      </c>
      <c r="AI39" s="22">
        <f t="shared" si="17"/>
        <v>1.6645326504481434E-2</v>
      </c>
      <c r="AJ39" s="22">
        <f t="shared" si="17"/>
        <v>1.769430268551828E-2</v>
      </c>
      <c r="AK39" s="22">
        <f t="shared" si="17"/>
        <v>1.8000486499635125E-2</v>
      </c>
      <c r="AM39" s="37"/>
      <c r="AN39" s="37"/>
    </row>
    <row r="40" spans="2:40" ht="59.25" customHeight="1">
      <c r="B40" s="68" t="s">
        <v>21</v>
      </c>
      <c r="C40" s="68"/>
      <c r="D40" s="18" t="s">
        <v>59</v>
      </c>
      <c r="E40" s="2"/>
      <c r="F40" s="1"/>
      <c r="G40" s="102" t="str">
        <f t="shared" ref="G40:AK40" si="18">IF(G35=0,"同数",IF(G35&gt;0,"増加","減少"))</f>
        <v>増加</v>
      </c>
      <c r="H40" s="102" t="str">
        <f t="shared" si="18"/>
        <v>増加</v>
      </c>
      <c r="I40" s="102" t="str">
        <f t="shared" si="18"/>
        <v>増加</v>
      </c>
      <c r="J40" s="102" t="str">
        <f t="shared" si="18"/>
        <v>増加</v>
      </c>
      <c r="K40" s="102" t="str">
        <f t="shared" si="18"/>
        <v>増加</v>
      </c>
      <c r="L40" s="102" t="str">
        <f t="shared" si="18"/>
        <v>増加</v>
      </c>
      <c r="M40" s="102" t="str">
        <f t="shared" si="18"/>
        <v>増加</v>
      </c>
      <c r="N40" s="102" t="str">
        <f t="shared" si="18"/>
        <v>増加</v>
      </c>
      <c r="O40" s="102" t="str">
        <f t="shared" si="18"/>
        <v>増加</v>
      </c>
      <c r="P40" s="102" t="str">
        <f t="shared" si="18"/>
        <v>増加</v>
      </c>
      <c r="Q40" s="102" t="str">
        <f t="shared" si="18"/>
        <v>増加</v>
      </c>
      <c r="R40" s="102" t="str">
        <f t="shared" si="18"/>
        <v>増加</v>
      </c>
      <c r="S40" s="102" t="str">
        <f t="shared" si="18"/>
        <v>増加</v>
      </c>
      <c r="T40" s="102" t="str">
        <f t="shared" si="18"/>
        <v>増加</v>
      </c>
      <c r="U40" s="102" t="str">
        <f t="shared" si="18"/>
        <v>増加</v>
      </c>
      <c r="V40" s="102" t="str">
        <f t="shared" si="18"/>
        <v>増加</v>
      </c>
      <c r="W40" s="102" t="str">
        <f t="shared" si="18"/>
        <v>増加</v>
      </c>
      <c r="X40" s="102" t="str">
        <f t="shared" si="18"/>
        <v>増加</v>
      </c>
      <c r="Y40" s="102" t="str">
        <f t="shared" si="18"/>
        <v>増加</v>
      </c>
      <c r="Z40" s="102" t="str">
        <f t="shared" si="18"/>
        <v>増加</v>
      </c>
      <c r="AA40" s="102" t="str">
        <f t="shared" si="18"/>
        <v>増加</v>
      </c>
      <c r="AB40" s="102" t="str">
        <f t="shared" si="18"/>
        <v>増加</v>
      </c>
      <c r="AC40" s="102" t="str">
        <f t="shared" si="18"/>
        <v>増加</v>
      </c>
      <c r="AD40" s="102" t="str">
        <f t="shared" si="18"/>
        <v>増加</v>
      </c>
      <c r="AE40" s="102" t="str">
        <f t="shared" si="18"/>
        <v>増加</v>
      </c>
      <c r="AF40" s="102" t="str">
        <f t="shared" si="18"/>
        <v>増加</v>
      </c>
      <c r="AG40" s="102" t="str">
        <f t="shared" si="18"/>
        <v>増加</v>
      </c>
      <c r="AH40" s="102" t="str">
        <f t="shared" si="18"/>
        <v>増加</v>
      </c>
      <c r="AI40" s="102" t="str">
        <f t="shared" si="18"/>
        <v>増加</v>
      </c>
      <c r="AJ40" s="102" t="str">
        <f t="shared" si="18"/>
        <v>増加</v>
      </c>
      <c r="AK40" s="102" t="str">
        <f t="shared" si="18"/>
        <v>増加</v>
      </c>
      <c r="AM40" s="38">
        <v>1</v>
      </c>
      <c r="AN40" s="38">
        <v>1</v>
      </c>
    </row>
  </sheetData>
  <mergeCells count="3">
    <mergeCell ref="C28:C32"/>
    <mergeCell ref="C34:C37"/>
    <mergeCell ref="AI5:AK5"/>
  </mergeCells>
  <phoneticPr fontId="1"/>
  <conditionalFormatting sqref="G39:AK39">
    <cfRule type="cellIs" dxfId="456" priority="40" operator="greaterThanOrEqual">
      <formula>7.5</formula>
    </cfRule>
  </conditionalFormatting>
  <conditionalFormatting sqref="G39:AK39">
    <cfRule type="cellIs" dxfId="455" priority="41" operator="greaterThanOrEqual">
      <formula>12.5</formula>
    </cfRule>
  </conditionalFormatting>
  <conditionalFormatting sqref="G37:AJ37">
    <cfRule type="cellIs" dxfId="454" priority="38" operator="greaterThanOrEqual">
      <formula>0.5</formula>
    </cfRule>
  </conditionalFormatting>
  <conditionalFormatting sqref="G34:AJ34">
    <cfRule type="cellIs" dxfId="453" priority="36" operator="greaterThanOrEqual">
      <formula>25</formula>
    </cfRule>
    <cfRule type="cellIs" dxfId="452" priority="37" operator="greaterThanOrEqual">
      <formula>15</formula>
    </cfRule>
  </conditionalFormatting>
  <conditionalFormatting sqref="G33:AJ33">
    <cfRule type="cellIs" dxfId="451" priority="20" operator="greaterThan">
      <formula>0.1</formula>
    </cfRule>
    <cfRule type="cellIs" dxfId="450" priority="35" operator="greaterThanOrEqual">
      <formula>0.05</formula>
    </cfRule>
  </conditionalFormatting>
  <conditionalFormatting sqref="G32:AJ32">
    <cfRule type="cellIs" dxfId="449" priority="33" operator="greaterThanOrEqual">
      <formula>30</formula>
    </cfRule>
    <cfRule type="cellIs" dxfId="448" priority="34" operator="greaterThanOrEqual">
      <formula>20</formula>
    </cfRule>
  </conditionalFormatting>
  <conditionalFormatting sqref="G30:AJ30">
    <cfRule type="cellIs" dxfId="447" priority="31" operator="greaterThanOrEqual">
      <formula>0.5</formula>
    </cfRule>
    <cfRule type="cellIs" dxfId="446" priority="32" operator="greaterThanOrEqual">
      <formula>0.2</formula>
    </cfRule>
  </conditionalFormatting>
  <conditionalFormatting sqref="G28:AJ28">
    <cfRule type="cellIs" dxfId="445" priority="29" operator="greaterThanOrEqual">
      <formula>0.5</formula>
    </cfRule>
    <cfRule type="cellIs" dxfId="444" priority="30" operator="greaterThanOrEqual">
      <formula>0.2</formula>
    </cfRule>
  </conditionalFormatting>
  <conditionalFormatting sqref="G38:AJ38">
    <cfRule type="cellIs" dxfId="443" priority="27" operator="greaterThanOrEqual">
      <formula>7.5</formula>
    </cfRule>
  </conditionalFormatting>
  <conditionalFormatting sqref="G38:AJ38">
    <cfRule type="cellIs" dxfId="442" priority="28" operator="greaterThanOrEqual">
      <formula>12.5</formula>
    </cfRule>
  </conditionalFormatting>
  <conditionalFormatting sqref="G36:AJ36">
    <cfRule type="cellIs" dxfId="441" priority="26" operator="greaterThan">
      <formula>1</formula>
    </cfRule>
  </conditionalFormatting>
  <conditionalFormatting sqref="G35:AJ35">
    <cfRule type="cellIs" dxfId="440" priority="25" operator="greaterThanOrEqual">
      <formula>1</formula>
    </cfRule>
  </conditionalFormatting>
  <conditionalFormatting sqref="G29:AJ29">
    <cfRule type="cellIs" dxfId="439" priority="23" operator="greaterThanOrEqual">
      <formula>0.5</formula>
    </cfRule>
    <cfRule type="cellIs" dxfId="438" priority="24" operator="greaterThanOrEqual">
      <formula>0.2</formula>
    </cfRule>
  </conditionalFormatting>
  <conditionalFormatting sqref="G31:AJ31">
    <cfRule type="cellIs" dxfId="437" priority="21" operator="greaterThanOrEqual">
      <formula>0.5</formula>
    </cfRule>
    <cfRule type="cellIs" dxfId="436" priority="22" operator="greaterThanOrEqual">
      <formula>0.2</formula>
    </cfRule>
  </conditionalFormatting>
  <conditionalFormatting sqref="AK37">
    <cfRule type="cellIs" dxfId="435" priority="19" operator="greaterThanOrEqual">
      <formula>0.5</formula>
    </cfRule>
  </conditionalFormatting>
  <conditionalFormatting sqref="AK34">
    <cfRule type="cellIs" dxfId="434" priority="17" operator="greaterThanOrEqual">
      <formula>25</formula>
    </cfRule>
    <cfRule type="cellIs" dxfId="433" priority="18" operator="greaterThanOrEqual">
      <formula>15</formula>
    </cfRule>
  </conditionalFormatting>
  <conditionalFormatting sqref="AK33">
    <cfRule type="cellIs" dxfId="432" priority="1" operator="greaterThan">
      <formula>0.1</formula>
    </cfRule>
    <cfRule type="cellIs" dxfId="431" priority="16" operator="greaterThanOrEqual">
      <formula>0.05</formula>
    </cfRule>
  </conditionalFormatting>
  <conditionalFormatting sqref="AK32">
    <cfRule type="cellIs" dxfId="430" priority="14" operator="greaterThanOrEqual">
      <formula>30</formula>
    </cfRule>
    <cfRule type="cellIs" dxfId="429" priority="15" operator="greaterThanOrEqual">
      <formula>20</formula>
    </cfRule>
  </conditionalFormatting>
  <conditionalFormatting sqref="AK30">
    <cfRule type="cellIs" dxfId="428" priority="12" operator="greaterThanOrEqual">
      <formula>0.5</formula>
    </cfRule>
    <cfRule type="cellIs" dxfId="427" priority="13" operator="greaterThanOrEqual">
      <formula>0.2</formula>
    </cfRule>
  </conditionalFormatting>
  <conditionalFormatting sqref="AK28">
    <cfRule type="cellIs" dxfId="426" priority="10" operator="greaterThanOrEqual">
      <formula>0.5</formula>
    </cfRule>
    <cfRule type="cellIs" dxfId="425" priority="11" operator="greaterThanOrEqual">
      <formula>0.2</formula>
    </cfRule>
  </conditionalFormatting>
  <conditionalFormatting sqref="AK38">
    <cfRule type="cellIs" dxfId="424" priority="8" operator="greaterThanOrEqual">
      <formula>7.5</formula>
    </cfRule>
  </conditionalFormatting>
  <conditionalFormatting sqref="AK38">
    <cfRule type="cellIs" dxfId="423" priority="9" operator="greaterThanOrEqual">
      <formula>12.5</formula>
    </cfRule>
  </conditionalFormatting>
  <conditionalFormatting sqref="AK36">
    <cfRule type="cellIs" dxfId="422" priority="7" operator="greaterThan">
      <formula>1</formula>
    </cfRule>
  </conditionalFormatting>
  <conditionalFormatting sqref="AK35">
    <cfRule type="cellIs" dxfId="421" priority="6" operator="greaterThanOrEqual">
      <formula>1</formula>
    </cfRule>
  </conditionalFormatting>
  <conditionalFormatting sqref="AK29">
    <cfRule type="cellIs" dxfId="420" priority="4" operator="greaterThanOrEqual">
      <formula>0.5</formula>
    </cfRule>
    <cfRule type="cellIs" dxfId="419" priority="5" operator="greaterThanOrEqual">
      <formula>0.2</formula>
    </cfRule>
  </conditionalFormatting>
  <conditionalFormatting sqref="AK31">
    <cfRule type="cellIs" dxfId="418" priority="2" operator="greaterThanOrEqual">
      <formula>0.5</formula>
    </cfRule>
    <cfRule type="cellIs" dxfId="417" priority="3" operator="greaterThanOrEqual">
      <formula>0.2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48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C29"/>
  <sheetViews>
    <sheetView showGridLines="0" view="pageBreakPreview" topLeftCell="A13" zoomScale="70" zoomScaleNormal="100" zoomScaleSheetLayoutView="70" workbookViewId="0">
      <selection activeCell="P15" sqref="P15"/>
    </sheetView>
  </sheetViews>
  <sheetFormatPr defaultRowHeight="13.2"/>
  <cols>
    <col min="1" max="1" width="3.88671875" customWidth="1"/>
    <col min="2" max="2" width="1.33203125" customWidth="1"/>
    <col min="3" max="3" width="2.88671875" bestFit="1" customWidth="1"/>
    <col min="4" max="4" width="2.109375" customWidth="1"/>
    <col min="5" max="5" width="22.88671875" bestFit="1" customWidth="1"/>
    <col min="6" max="11" width="12.88671875" customWidth="1"/>
    <col min="12" max="12" width="1.88671875" customWidth="1"/>
    <col min="13" max="14" width="12.88671875" customWidth="1"/>
    <col min="15" max="15" width="3.44140625" bestFit="1" customWidth="1"/>
    <col min="16" max="16" width="12.88671875" customWidth="1"/>
    <col min="17" max="17" width="3.44140625" bestFit="1" customWidth="1"/>
    <col min="18" max="18" width="15" customWidth="1"/>
    <col min="19" max="19" width="1.88671875" customWidth="1"/>
    <col min="20" max="23" width="9.44140625" customWidth="1"/>
    <col min="24" max="24" width="1.109375" customWidth="1"/>
    <col min="25" max="25" width="16.44140625" customWidth="1"/>
    <col min="26" max="26" width="7.6640625" customWidth="1"/>
    <col min="27" max="27" width="8.6640625" customWidth="1"/>
    <col min="28" max="28" width="7.6640625" customWidth="1"/>
    <col min="29" max="29" width="8.6640625" customWidth="1"/>
  </cols>
  <sheetData>
    <row r="2" spans="1:23" ht="19.2">
      <c r="E2" s="112"/>
      <c r="F2" s="112"/>
      <c r="G2" s="112"/>
      <c r="H2" s="112"/>
      <c r="I2" s="112"/>
      <c r="J2" s="112"/>
      <c r="K2" s="157"/>
      <c r="L2" s="157"/>
      <c r="M2" s="79"/>
      <c r="N2" s="79"/>
      <c r="O2" s="79"/>
      <c r="P2" s="79"/>
      <c r="Q2" s="79"/>
      <c r="R2" s="79"/>
    </row>
    <row r="5" spans="1:23" ht="22.5" customHeight="1">
      <c r="E5" s="88" t="s">
        <v>100</v>
      </c>
      <c r="I5" s="31"/>
      <c r="K5" s="85"/>
      <c r="L5" s="85"/>
      <c r="M5" s="86"/>
      <c r="Q5" s="389" t="s">
        <v>144</v>
      </c>
      <c r="R5" s="390"/>
      <c r="S5" s="390"/>
      <c r="T5" s="391"/>
      <c r="U5" s="91" t="e">
        <f>#REF!</f>
        <v>#REF!</v>
      </c>
      <c r="V5" s="392" t="e">
        <f>#REF!</f>
        <v>#REF!</v>
      </c>
      <c r="W5" s="392"/>
    </row>
    <row r="6" spans="1:23" ht="22.5" customHeight="1">
      <c r="E6" s="36"/>
      <c r="K6" s="87"/>
      <c r="L6" s="87"/>
      <c r="M6" s="86"/>
      <c r="Q6" s="389" t="s">
        <v>98</v>
      </c>
      <c r="R6" s="390"/>
      <c r="S6" s="390"/>
      <c r="T6" s="391"/>
      <c r="U6" s="91" t="e">
        <f>#REF!</f>
        <v>#REF!</v>
      </c>
      <c r="V6" s="393" t="s">
        <v>99</v>
      </c>
      <c r="W6" s="394"/>
    </row>
    <row r="7" spans="1:23" ht="13.8" thickBot="1"/>
    <row r="8" spans="1:23" ht="45" customHeight="1" thickTop="1" thickBot="1">
      <c r="C8" s="395"/>
      <c r="D8" s="396"/>
      <c r="E8" s="397"/>
      <c r="F8" s="237" t="e">
        <f>#REF!</f>
        <v>#REF!</v>
      </c>
      <c r="G8" s="237" t="e">
        <f>#REF!</f>
        <v>#REF!</v>
      </c>
      <c r="H8" s="237" t="e">
        <f>#REF!</f>
        <v>#REF!</v>
      </c>
      <c r="I8" s="237" t="e">
        <f>#REF!</f>
        <v>#REF!</v>
      </c>
      <c r="J8" s="237" t="e">
        <f>#REF!</f>
        <v>#REF!</v>
      </c>
      <c r="K8" s="237" t="e">
        <f>#REF!</f>
        <v>#REF!</v>
      </c>
      <c r="L8" s="79"/>
      <c r="M8" s="398" t="e">
        <f>#REF!</f>
        <v>#REF!</v>
      </c>
      <c r="N8" s="399"/>
      <c r="O8" s="399"/>
      <c r="P8" s="399"/>
      <c r="Q8" s="399"/>
      <c r="R8" s="400"/>
      <c r="T8" s="34" t="s">
        <v>149</v>
      </c>
      <c r="U8" s="34" t="s">
        <v>145</v>
      </c>
      <c r="V8" s="34" t="s">
        <v>146</v>
      </c>
      <c r="W8" s="34" t="s">
        <v>169</v>
      </c>
    </row>
    <row r="9" spans="1:23" ht="52.5" customHeight="1" thickTop="1">
      <c r="A9" s="312" t="s">
        <v>150</v>
      </c>
      <c r="B9" s="30"/>
      <c r="C9" s="372" t="s">
        <v>166</v>
      </c>
      <c r="D9" s="373"/>
      <c r="E9" s="374"/>
      <c r="F9" s="178" t="s">
        <v>71</v>
      </c>
      <c r="G9" s="178" t="s">
        <v>71</v>
      </c>
      <c r="H9" s="178" t="s">
        <v>71</v>
      </c>
      <c r="I9" s="178" t="s">
        <v>71</v>
      </c>
      <c r="J9" s="178" t="s">
        <v>71</v>
      </c>
      <c r="K9" s="178" t="s">
        <v>71</v>
      </c>
      <c r="L9" s="161"/>
      <c r="M9" s="179" t="s">
        <v>71</v>
      </c>
      <c r="N9" s="84" t="e">
        <f>#REF!</f>
        <v>#REF!</v>
      </c>
      <c r="O9" s="180" t="s">
        <v>170</v>
      </c>
      <c r="P9" s="84"/>
      <c r="Q9" s="83"/>
      <c r="R9" s="92"/>
      <c r="T9" s="35" t="s">
        <v>71</v>
      </c>
      <c r="U9" s="35" t="s">
        <v>71</v>
      </c>
      <c r="V9" s="34" t="s">
        <v>165</v>
      </c>
      <c r="W9" s="375" t="s">
        <v>167</v>
      </c>
    </row>
    <row r="10" spans="1:23" ht="52.5" customHeight="1">
      <c r="A10" s="177" t="s">
        <v>174</v>
      </c>
      <c r="B10" s="30"/>
      <c r="C10" s="378" t="s">
        <v>148</v>
      </c>
      <c r="D10" s="379"/>
      <c r="E10" s="18" t="s">
        <v>147</v>
      </c>
      <c r="F10" s="216" t="e">
        <f>#REF!</f>
        <v>#REF!</v>
      </c>
      <c r="G10" s="216" t="e">
        <f>#REF!</f>
        <v>#REF!</v>
      </c>
      <c r="H10" s="216" t="e">
        <f>#REF!</f>
        <v>#REF!</v>
      </c>
      <c r="I10" s="216" t="e">
        <f>#REF!</f>
        <v>#REF!</v>
      </c>
      <c r="J10" s="216" t="e">
        <f>#REF!</f>
        <v>#REF!</v>
      </c>
      <c r="K10" s="216" t="e">
        <f>#REF!</f>
        <v>#REF!</v>
      </c>
      <c r="L10" s="63"/>
      <c r="M10" s="325" t="e">
        <f>#REF!</f>
        <v>#REF!</v>
      </c>
      <c r="N10" s="176" t="e">
        <f>#REF!</f>
        <v>#REF!</v>
      </c>
      <c r="O10" s="81" t="s">
        <v>106</v>
      </c>
      <c r="P10" s="176" t="e">
        <f>#REF!</f>
        <v>#REF!</v>
      </c>
      <c r="Q10" s="83"/>
      <c r="R10" s="104"/>
      <c r="T10" s="35" t="s">
        <v>71</v>
      </c>
      <c r="U10" s="34" t="s">
        <v>152</v>
      </c>
      <c r="V10" s="34" t="s">
        <v>158</v>
      </c>
      <c r="W10" s="376"/>
    </row>
    <row r="11" spans="1:23" ht="52.5" customHeight="1">
      <c r="A11" s="177" t="s">
        <v>168</v>
      </c>
      <c r="B11" s="30"/>
      <c r="C11" s="380"/>
      <c r="D11" s="381"/>
      <c r="E11" s="123" t="s">
        <v>132</v>
      </c>
      <c r="F11" s="184" t="e">
        <f>#REF!</f>
        <v>#REF!</v>
      </c>
      <c r="G11" s="184" t="e">
        <f>#REF!</f>
        <v>#REF!</v>
      </c>
      <c r="H11" s="184" t="e">
        <f>#REF!</f>
        <v>#REF!</v>
      </c>
      <c r="I11" s="184" t="e">
        <f>#REF!</f>
        <v>#REF!</v>
      </c>
      <c r="J11" s="184" t="e">
        <f>#REF!</f>
        <v>#REF!</v>
      </c>
      <c r="K11" s="184" t="e">
        <f>#REF!</f>
        <v>#REF!</v>
      </c>
      <c r="L11" s="63"/>
      <c r="M11" s="185" t="e">
        <f>#REF!</f>
        <v>#REF!</v>
      </c>
      <c r="N11" s="84" t="e">
        <f>#REF!</f>
        <v>#REF!</v>
      </c>
      <c r="O11" s="81" t="s">
        <v>107</v>
      </c>
      <c r="P11" s="84" t="e">
        <f>#REF!</f>
        <v>#REF!</v>
      </c>
      <c r="Q11" s="83"/>
      <c r="R11" s="92"/>
      <c r="T11" s="35" t="s">
        <v>71</v>
      </c>
      <c r="U11" s="34" t="s">
        <v>153</v>
      </c>
      <c r="V11" s="34" t="s">
        <v>157</v>
      </c>
      <c r="W11" s="376"/>
    </row>
    <row r="12" spans="1:23" ht="52.5" customHeight="1">
      <c r="A12" s="312" t="s">
        <v>19</v>
      </c>
      <c r="B12" s="30"/>
      <c r="C12" s="372" t="s">
        <v>75</v>
      </c>
      <c r="D12" s="373"/>
      <c r="E12" s="374"/>
      <c r="F12" s="188" t="e">
        <f>#REF!</f>
        <v>#REF!</v>
      </c>
      <c r="G12" s="188" t="e">
        <f>#REF!</f>
        <v>#REF!</v>
      </c>
      <c r="H12" s="188" t="e">
        <f>#REF!</f>
        <v>#REF!</v>
      </c>
      <c r="I12" s="188" t="e">
        <f>#REF!</f>
        <v>#REF!</v>
      </c>
      <c r="J12" s="188" t="e">
        <f>#REF!</f>
        <v>#REF!</v>
      </c>
      <c r="K12" s="188" t="e">
        <f>#REF!</f>
        <v>#REF!</v>
      </c>
      <c r="L12" s="162"/>
      <c r="M12" s="297" t="e">
        <f>#REF!</f>
        <v>#REF!</v>
      </c>
      <c r="N12" s="158" t="e">
        <f>#REF!</f>
        <v>#REF!</v>
      </c>
      <c r="O12" s="81" t="s">
        <v>96</v>
      </c>
      <c r="P12" s="82" t="e">
        <f>#REF!</f>
        <v>#REF!</v>
      </c>
      <c r="Q12" s="81" t="s">
        <v>95</v>
      </c>
      <c r="R12" s="93" t="e">
        <f>#REF!</f>
        <v>#REF!</v>
      </c>
      <c r="T12" s="35" t="s">
        <v>71</v>
      </c>
      <c r="U12" s="34" t="s">
        <v>154</v>
      </c>
      <c r="V12" s="34" t="s">
        <v>159</v>
      </c>
      <c r="W12" s="376"/>
    </row>
    <row r="13" spans="1:23" ht="52.5" customHeight="1">
      <c r="A13" s="312" t="s">
        <v>20</v>
      </c>
      <c r="B13" s="30"/>
      <c r="C13" s="372" t="s">
        <v>76</v>
      </c>
      <c r="D13" s="373"/>
      <c r="E13" s="374"/>
      <c r="F13" s="189" t="e">
        <f>#REF!</f>
        <v>#REF!</v>
      </c>
      <c r="G13" s="189" t="e">
        <f>#REF!</f>
        <v>#REF!</v>
      </c>
      <c r="H13" s="189" t="e">
        <f>#REF!</f>
        <v>#REF!</v>
      </c>
      <c r="I13" s="189" t="e">
        <f>#REF!</f>
        <v>#REF!</v>
      </c>
      <c r="J13" s="189" t="e">
        <f>#REF!</f>
        <v>#REF!</v>
      </c>
      <c r="K13" s="189" t="e">
        <f>#REF!</f>
        <v>#REF!</v>
      </c>
      <c r="L13" s="190"/>
      <c r="M13" s="191" t="e">
        <f>#REF!</f>
        <v>#REF!</v>
      </c>
      <c r="N13" s="158" t="e">
        <f>#REF!</f>
        <v>#REF!</v>
      </c>
      <c r="O13" s="81" t="s">
        <v>106</v>
      </c>
      <c r="P13" s="82" t="e">
        <f>#REF!</f>
        <v>#REF!</v>
      </c>
      <c r="Q13" s="83"/>
      <c r="R13" s="92"/>
      <c r="T13" s="35" t="s">
        <v>71</v>
      </c>
      <c r="U13" s="34" t="s">
        <v>155</v>
      </c>
      <c r="V13" s="34" t="s">
        <v>160</v>
      </c>
      <c r="W13" s="376"/>
    </row>
    <row r="14" spans="1:23" ht="52.5" customHeight="1">
      <c r="A14" s="312" t="s">
        <v>21</v>
      </c>
      <c r="B14" s="30"/>
      <c r="C14" s="372" t="s">
        <v>171</v>
      </c>
      <c r="D14" s="373"/>
      <c r="E14" s="374"/>
      <c r="F14" s="300" t="e">
        <f>#REF!</f>
        <v>#REF!</v>
      </c>
      <c r="G14" s="300" t="e">
        <f>#REF!</f>
        <v>#REF!</v>
      </c>
      <c r="H14" s="300" t="e">
        <f>#REF!</f>
        <v>#REF!</v>
      </c>
      <c r="I14" s="300" t="e">
        <f>#REF!</f>
        <v>#REF!</v>
      </c>
      <c r="J14" s="300" t="e">
        <f>#REF!</f>
        <v>#REF!</v>
      </c>
      <c r="K14" s="300" t="e">
        <f>#REF!</f>
        <v>#REF!</v>
      </c>
      <c r="L14" s="301"/>
      <c r="M14" s="193" t="e">
        <f>#REF!</f>
        <v>#REF!</v>
      </c>
      <c r="N14" s="158" t="e">
        <f>#REF!</f>
        <v>#REF!</v>
      </c>
      <c r="O14" s="81" t="s">
        <v>96</v>
      </c>
      <c r="P14" s="82" t="e">
        <f>#REF!</f>
        <v>#REF!</v>
      </c>
      <c r="Q14" s="81" t="s">
        <v>95</v>
      </c>
      <c r="R14" s="93" t="e">
        <f>#REF!</f>
        <v>#REF!</v>
      </c>
      <c r="T14" s="34" t="s">
        <v>151</v>
      </c>
      <c r="U14" s="34" t="s">
        <v>156</v>
      </c>
      <c r="V14" s="34" t="s">
        <v>161</v>
      </c>
      <c r="W14" s="376"/>
    </row>
    <row r="15" spans="1:23" ht="52.5" customHeight="1" thickBot="1">
      <c r="A15" s="312" t="s">
        <v>22</v>
      </c>
      <c r="B15" s="30"/>
      <c r="C15" s="372" t="s">
        <v>172</v>
      </c>
      <c r="D15" s="373"/>
      <c r="E15" s="374"/>
      <c r="F15" s="184" t="e">
        <f>#REF!</f>
        <v>#REF!</v>
      </c>
      <c r="G15" s="184" t="e">
        <f>#REF!</f>
        <v>#REF!</v>
      </c>
      <c r="H15" s="184" t="e">
        <f>#REF!</f>
        <v>#REF!</v>
      </c>
      <c r="I15" s="184" t="e">
        <f>#REF!</f>
        <v>#REF!</v>
      </c>
      <c r="J15" s="184" t="e">
        <f>#REF!</f>
        <v>#REF!</v>
      </c>
      <c r="K15" s="184" t="e">
        <f>#REF!</f>
        <v>#REF!</v>
      </c>
      <c r="L15" s="183"/>
      <c r="M15" s="186" t="e">
        <f>#REF!</f>
        <v>#REF!</v>
      </c>
      <c r="N15" s="94" t="e">
        <f>#REF!</f>
        <v>#REF!</v>
      </c>
      <c r="O15" s="95" t="s">
        <v>106</v>
      </c>
      <c r="P15" s="94" t="e">
        <f>#REF!</f>
        <v>#REF!</v>
      </c>
      <c r="Q15" s="96"/>
      <c r="R15" s="97"/>
      <c r="T15" s="35" t="s">
        <v>71</v>
      </c>
      <c r="U15" s="34" t="s">
        <v>157</v>
      </c>
      <c r="V15" s="34" t="s">
        <v>157</v>
      </c>
      <c r="W15" s="377"/>
    </row>
    <row r="16" spans="1:23" ht="11.25" customHeight="1" thickTop="1" thickBot="1">
      <c r="A16" s="312"/>
      <c r="B16" s="30"/>
      <c r="C16" s="61"/>
      <c r="D16" s="61"/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T16" s="64"/>
      <c r="U16" s="64"/>
      <c r="V16" s="64"/>
      <c r="W16" s="64"/>
    </row>
    <row r="17" spans="1:29" ht="37.5" customHeight="1" thickTop="1">
      <c r="A17" s="312"/>
      <c r="B17" s="30"/>
      <c r="C17" s="363" t="s">
        <v>84</v>
      </c>
      <c r="D17" s="382" t="s">
        <v>141</v>
      </c>
      <c r="E17" s="383"/>
      <c r="F17" s="122" t="e">
        <f>#REF!</f>
        <v>#REF!</v>
      </c>
      <c r="G17" s="122" t="e">
        <f>#REF!</f>
        <v>#REF!</v>
      </c>
      <c r="H17" s="122" t="e">
        <f>#REF!</f>
        <v>#REF!</v>
      </c>
      <c r="I17" s="122" t="e">
        <f>#REF!</f>
        <v>#REF!</v>
      </c>
      <c r="J17" s="122" t="e">
        <f>#REF!</f>
        <v>#REF!</v>
      </c>
      <c r="K17" s="122" t="e">
        <f>#REF!</f>
        <v>#REF!</v>
      </c>
      <c r="L17" s="103"/>
      <c r="M17" s="146" t="e">
        <f>#REF!</f>
        <v>#REF!</v>
      </c>
      <c r="N17" s="159" t="e">
        <f>#REF!</f>
        <v>#REF!</v>
      </c>
      <c r="O17" s="148" t="s">
        <v>71</v>
      </c>
      <c r="P17" s="147" t="e">
        <f>#REF!</f>
        <v>#REF!</v>
      </c>
      <c r="Q17" s="149" t="s">
        <v>102</v>
      </c>
      <c r="R17" s="150" t="e">
        <f>#REF!</f>
        <v>#REF!</v>
      </c>
      <c r="T17" s="151"/>
      <c r="U17" s="151"/>
      <c r="V17" s="151"/>
      <c r="W17" s="151"/>
    </row>
    <row r="18" spans="1:29" ht="37.5" customHeight="1" thickBot="1">
      <c r="A18" s="312"/>
      <c r="B18" s="30"/>
      <c r="C18" s="365"/>
      <c r="D18" s="384"/>
      <c r="E18" s="385"/>
      <c r="F18" s="118" t="e">
        <f>#REF!</f>
        <v>#REF!</v>
      </c>
      <c r="G18" s="118" t="e">
        <f>#REF!</f>
        <v>#REF!</v>
      </c>
      <c r="H18" s="118" t="e">
        <f>#REF!</f>
        <v>#REF!</v>
      </c>
      <c r="I18" s="118" t="e">
        <f>#REF!</f>
        <v>#REF!</v>
      </c>
      <c r="J18" s="118" t="e">
        <f>#REF!</f>
        <v>#REF!</v>
      </c>
      <c r="K18" s="118" t="e">
        <f>#REF!</f>
        <v>#REF!</v>
      </c>
      <c r="L18" s="103"/>
      <c r="M18" s="152" t="e">
        <f>#REF!</f>
        <v>#REF!</v>
      </c>
      <c r="N18" s="160" t="e">
        <f>#REF!</f>
        <v>#REF!</v>
      </c>
      <c r="O18" s="154" t="s">
        <v>106</v>
      </c>
      <c r="P18" s="153" t="e">
        <f>#REF!</f>
        <v>#REF!</v>
      </c>
      <c r="Q18" s="155" t="s">
        <v>102</v>
      </c>
      <c r="R18" s="156" t="e">
        <f>#REF!</f>
        <v>#REF!</v>
      </c>
      <c r="T18" s="151"/>
      <c r="U18" s="151"/>
      <c r="V18" s="151"/>
      <c r="W18" s="151"/>
    </row>
    <row r="19" spans="1:29" ht="11.25" customHeight="1" thickTop="1" thickBot="1">
      <c r="A19" s="312"/>
      <c r="B19" s="30"/>
      <c r="C19" s="61"/>
      <c r="D19" s="61"/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T19" s="64"/>
      <c r="U19" s="64"/>
      <c r="V19" s="64"/>
      <c r="W19" s="64"/>
    </row>
    <row r="20" spans="1:29" ht="52.5" customHeight="1" thickTop="1">
      <c r="A20" s="312"/>
      <c r="B20" s="30"/>
      <c r="C20" s="363" t="s">
        <v>84</v>
      </c>
      <c r="D20" s="386" t="s">
        <v>205</v>
      </c>
      <c r="E20" s="383"/>
      <c r="F20" s="315" t="e">
        <f>#REF!</f>
        <v>#REF!</v>
      </c>
      <c r="G20" s="315" t="e">
        <f>#REF!</f>
        <v>#REF!</v>
      </c>
      <c r="H20" s="315" t="e">
        <f>#REF!</f>
        <v>#REF!</v>
      </c>
      <c r="I20" s="315" t="e">
        <f>#REF!</f>
        <v>#REF!</v>
      </c>
      <c r="J20" s="315" t="e">
        <f>#REF!</f>
        <v>#REF!</v>
      </c>
      <c r="K20" s="315" t="e">
        <f>#REF!</f>
        <v>#REF!</v>
      </c>
      <c r="L20" s="80"/>
      <c r="M20" s="316" t="e">
        <f>#REF!</f>
        <v>#REF!</v>
      </c>
      <c r="N20" s="80"/>
      <c r="O20" s="107"/>
      <c r="P20" s="80"/>
      <c r="Q20" s="80"/>
      <c r="R20" s="80"/>
      <c r="T20" s="64"/>
      <c r="U20" s="64"/>
      <c r="V20" s="64"/>
      <c r="W20" s="64"/>
    </row>
    <row r="21" spans="1:29" ht="28.35" customHeight="1" thickBot="1">
      <c r="A21" s="312"/>
      <c r="B21" s="30"/>
      <c r="C21" s="365"/>
      <c r="D21" s="313"/>
      <c r="E21" s="314" t="s">
        <v>207</v>
      </c>
      <c r="F21" s="318" t="e">
        <f>INDEX(#REF!,#REF!,#REF!)</f>
        <v>#REF!</v>
      </c>
      <c r="G21" s="318" t="e">
        <f>INDEX(#REF!,#REF!,#REF!)</f>
        <v>#REF!</v>
      </c>
      <c r="H21" s="318" t="e">
        <f>INDEX(#REF!,#REF!,#REF!)</f>
        <v>#REF!</v>
      </c>
      <c r="I21" s="318" t="e">
        <f>INDEX(#REF!,#REF!,#REF!)</f>
        <v>#REF!</v>
      </c>
      <c r="J21" s="318" t="e">
        <f>INDEX(#REF!,#REF!,#REF!)</f>
        <v>#REF!</v>
      </c>
      <c r="K21" s="318" t="e">
        <f>INDEX(#REF!,#REF!,#REF!)</f>
        <v>#REF!</v>
      </c>
      <c r="L21" s="80"/>
      <c r="M21" s="317" t="e">
        <f>INDEX(#REF!,#REF!,#REF!)</f>
        <v>#REF!</v>
      </c>
      <c r="N21" s="80"/>
      <c r="O21" s="107"/>
      <c r="P21" s="80"/>
      <c r="Q21" s="80"/>
      <c r="R21" s="80"/>
      <c r="T21" s="64"/>
      <c r="U21" s="64"/>
      <c r="V21" s="64"/>
      <c r="W21" s="64"/>
    </row>
    <row r="22" spans="1:29" ht="78.75" customHeight="1" thickTop="1"/>
    <row r="23" spans="1:29" ht="25.35" customHeight="1"/>
    <row r="24" spans="1:29" ht="24.75" customHeight="1"/>
    <row r="25" spans="1:29" ht="25.35" customHeight="1">
      <c r="A25" s="135"/>
      <c r="Y25" s="322" t="s">
        <v>209</v>
      </c>
      <c r="Z25" s="387" t="s">
        <v>210</v>
      </c>
      <c r="AA25" s="388"/>
      <c r="AB25" s="366" t="s">
        <v>211</v>
      </c>
      <c r="AC25" s="367"/>
    </row>
    <row r="26" spans="1:29" ht="48" customHeight="1">
      <c r="Y26" s="323" t="s">
        <v>212</v>
      </c>
      <c r="Z26" s="321">
        <v>615</v>
      </c>
      <c r="AA26" s="324" t="e">
        <f>$N$10/Z26</f>
        <v>#REF!</v>
      </c>
      <c r="AB26" s="14">
        <v>716</v>
      </c>
      <c r="AC26" s="324" t="e">
        <f>$N$10/AB26</f>
        <v>#REF!</v>
      </c>
    </row>
    <row r="27" spans="1:29" ht="48" customHeight="1">
      <c r="Y27" s="323" t="s">
        <v>213</v>
      </c>
      <c r="Z27" s="14">
        <v>34</v>
      </c>
      <c r="AA27" s="324" t="e">
        <f>$N$11/Z27</f>
        <v>#REF!</v>
      </c>
      <c r="AB27" s="14">
        <v>38</v>
      </c>
      <c r="AC27" s="324" t="e">
        <f>$N$11/AB27</f>
        <v>#REF!</v>
      </c>
    </row>
    <row r="28" spans="1:29" ht="25.35" customHeight="1">
      <c r="Y28" s="320"/>
      <c r="Z28" s="320"/>
      <c r="AA28" s="320"/>
      <c r="AB28" s="320"/>
    </row>
    <row r="29" spans="1:29" ht="25.35" customHeight="1"/>
  </sheetData>
  <mergeCells count="19">
    <mergeCell ref="C17:C18"/>
    <mergeCell ref="C20:C21"/>
    <mergeCell ref="D20:E20"/>
    <mergeCell ref="D17:E18"/>
    <mergeCell ref="C9:E9"/>
    <mergeCell ref="C8:E8"/>
    <mergeCell ref="M8:R8"/>
    <mergeCell ref="W9:W15"/>
    <mergeCell ref="C12:E12"/>
    <mergeCell ref="C13:E13"/>
    <mergeCell ref="C14:E14"/>
    <mergeCell ref="C15:E15"/>
    <mergeCell ref="C10:D11"/>
    <mergeCell ref="Z25:AA25"/>
    <mergeCell ref="AB25:AC25"/>
    <mergeCell ref="Q5:T5"/>
    <mergeCell ref="V5:W5"/>
    <mergeCell ref="Q6:T6"/>
    <mergeCell ref="V6:W6"/>
  </mergeCells>
  <phoneticPr fontId="1"/>
  <conditionalFormatting sqref="M13 F13:K13">
    <cfRule type="cellIs" dxfId="891" priority="12" operator="greaterThanOrEqual">
      <formula>0.05</formula>
    </cfRule>
  </conditionalFormatting>
  <conditionalFormatting sqref="M11 F11:K11">
    <cfRule type="cellIs" dxfId="890" priority="10" operator="greaterThanOrEqual">
      <formula>0.5</formula>
    </cfRule>
    <cfRule type="cellIs" dxfId="889" priority="11" operator="greaterThanOrEqual">
      <formula>0.2</formula>
    </cfRule>
  </conditionalFormatting>
  <conditionalFormatting sqref="M12 F12:K12">
    <cfRule type="cellIs" dxfId="888" priority="8" operator="greaterThanOrEqual">
      <formula>30</formula>
    </cfRule>
    <cfRule type="cellIs" dxfId="887" priority="9" operator="greaterThanOrEqual">
      <formula>20</formula>
    </cfRule>
  </conditionalFormatting>
  <conditionalFormatting sqref="F13:M13">
    <cfRule type="cellIs" dxfId="886" priority="7" operator="greaterThanOrEqual">
      <formula>0.1</formula>
    </cfRule>
  </conditionalFormatting>
  <conditionalFormatting sqref="M14 F14:K14">
    <cfRule type="cellIs" dxfId="885" priority="1" operator="greaterThanOrEqual">
      <formula>25</formula>
    </cfRule>
    <cfRule type="cellIs" dxfId="884" priority="5" operator="greaterThanOrEqual">
      <formula>15</formula>
    </cfRule>
  </conditionalFormatting>
  <conditionalFormatting sqref="M15 F15:K15">
    <cfRule type="cellIs" dxfId="883" priority="4" operator="greaterThanOrEqual">
      <formula>0.5</formula>
    </cfRule>
  </conditionalFormatting>
  <conditionalFormatting sqref="F10:M10">
    <cfRule type="cellIs" dxfId="882" priority="2" operator="greaterThanOrEqual">
      <formula>0.5</formula>
    </cfRule>
    <cfRule type="cellIs" dxfId="881" priority="3" operator="greaterThanOrEqual">
      <formula>0.2</formula>
    </cfRule>
  </conditionalFormatting>
  <conditionalFormatting sqref="F14:M14">
    <cfRule type="cellIs" dxfId="880" priority="6" operator="greaterThanOrEqual">
      <formula>0.4</formula>
    </cfRule>
  </conditionalFormatting>
  <printOptions horizontalCentered="1" verticalCentered="1"/>
  <pageMargins left="0.70866141732283472" right="0.70866141732283472" top="0.78740157480314965" bottom="0.39370078740157483" header="0.31496062992125984" footer="0.31496062992125984"/>
  <pageSetup paperSize="9" scale="62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B4:AN41"/>
  <sheetViews>
    <sheetView view="pageBreakPreview" topLeftCell="B4" zoomScale="80" zoomScaleNormal="100" zoomScaleSheetLayoutView="80" workbookViewId="0">
      <pane xSplit="5" ySplit="4" topLeftCell="Z17" activePane="bottomRight" state="frozen"/>
      <selection activeCell="I21" sqref="I21"/>
      <selection pane="topRight" activeCell="I21" sqref="I21"/>
      <selection pane="bottomLeft" activeCell="I21" sqref="I21"/>
      <selection pane="bottomRight" activeCell="G29" sqref="G29:AK39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7" width="10.6640625" customWidth="1"/>
    <col min="39" max="40" width="11.6640625" bestFit="1" customWidth="1"/>
  </cols>
  <sheetData>
    <row r="4" spans="4:38" ht="28.2">
      <c r="D4" s="10" t="s">
        <v>200</v>
      </c>
      <c r="AF4" s="135" t="s">
        <v>235</v>
      </c>
      <c r="AI4" s="11"/>
      <c r="AJ4" s="12"/>
      <c r="AK4" s="13"/>
    </row>
    <row r="5" spans="4:38" ht="20.85" customHeight="1">
      <c r="G5" s="9"/>
      <c r="H5" s="9"/>
      <c r="I5" s="9"/>
      <c r="J5" s="9"/>
      <c r="K5" s="9"/>
      <c r="L5" s="9"/>
      <c r="M5" s="9"/>
      <c r="N5" s="181" t="s">
        <v>230</v>
      </c>
      <c r="O5" s="9"/>
      <c r="P5" s="9"/>
      <c r="Q5" s="9"/>
      <c r="R5" s="181" t="s">
        <v>231</v>
      </c>
      <c r="S5" s="9"/>
      <c r="T5" s="9"/>
      <c r="U5" s="9"/>
      <c r="V5" s="181" t="s">
        <v>232</v>
      </c>
      <c r="W5" s="9"/>
      <c r="X5" s="236"/>
      <c r="Y5" s="236"/>
      <c r="Z5" s="236"/>
      <c r="AA5" s="236"/>
      <c r="AB5" s="236"/>
      <c r="AC5" s="236"/>
      <c r="AD5" s="181" t="s">
        <v>233</v>
      </c>
      <c r="AE5" s="9"/>
      <c r="AF5" s="9"/>
      <c r="AG5" s="9"/>
      <c r="AH5" s="9"/>
      <c r="AI5" s="9"/>
      <c r="AJ5" s="181" t="s">
        <v>234</v>
      </c>
      <c r="AK5" s="9"/>
    </row>
    <row r="6" spans="4:38" ht="30" customHeight="1">
      <c r="D6" s="3"/>
      <c r="E6" s="4"/>
      <c r="F6" s="5"/>
      <c r="G6" s="26">
        <v>44774</v>
      </c>
      <c r="H6" s="26">
        <v>44775</v>
      </c>
      <c r="I6" s="26">
        <v>44776</v>
      </c>
      <c r="J6" s="26">
        <v>44777</v>
      </c>
      <c r="K6" s="26">
        <v>44778</v>
      </c>
      <c r="L6" s="26">
        <v>44779</v>
      </c>
      <c r="M6" s="26">
        <v>44780</v>
      </c>
      <c r="N6" s="26">
        <v>44781</v>
      </c>
      <c r="O6" s="26">
        <v>44782</v>
      </c>
      <c r="P6" s="26">
        <v>44783</v>
      </c>
      <c r="Q6" s="26">
        <v>44784</v>
      </c>
      <c r="R6" s="26">
        <v>44785</v>
      </c>
      <c r="S6" s="26">
        <v>44786</v>
      </c>
      <c r="T6" s="26">
        <v>44787</v>
      </c>
      <c r="U6" s="26">
        <v>44788</v>
      </c>
      <c r="V6" s="26">
        <v>44789</v>
      </c>
      <c r="W6" s="26">
        <v>44790</v>
      </c>
      <c r="X6" s="26">
        <v>44791</v>
      </c>
      <c r="Y6" s="26">
        <v>44792</v>
      </c>
      <c r="Z6" s="26">
        <v>44793</v>
      </c>
      <c r="AA6" s="26">
        <v>44794</v>
      </c>
      <c r="AB6" s="26">
        <v>44795</v>
      </c>
      <c r="AC6" s="26">
        <v>44796</v>
      </c>
      <c r="AD6" s="26">
        <v>44797</v>
      </c>
      <c r="AE6" s="26">
        <v>44798</v>
      </c>
      <c r="AF6" s="26">
        <v>44799</v>
      </c>
      <c r="AG6" s="26">
        <v>44800</v>
      </c>
      <c r="AH6" s="26">
        <v>44801</v>
      </c>
      <c r="AI6" s="26">
        <v>44802</v>
      </c>
      <c r="AJ6" s="26">
        <v>44803</v>
      </c>
      <c r="AK6" s="26">
        <v>44804</v>
      </c>
    </row>
    <row r="7" spans="4:38" ht="30" customHeight="1">
      <c r="D7" s="6"/>
      <c r="E7" s="7"/>
      <c r="F7" s="8"/>
      <c r="G7" s="27" t="s">
        <v>92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 t="s">
        <v>28</v>
      </c>
      <c r="AJ7" s="27" t="s">
        <v>29</v>
      </c>
      <c r="AK7" s="27" t="s">
        <v>30</v>
      </c>
    </row>
    <row r="8" spans="4:38" ht="41.25" customHeight="1">
      <c r="D8" s="28" t="s">
        <v>43</v>
      </c>
      <c r="E8" s="2" t="s">
        <v>15</v>
      </c>
      <c r="F8" s="1" t="s">
        <v>9</v>
      </c>
      <c r="G8" s="304">
        <v>667</v>
      </c>
      <c r="H8" s="304">
        <v>667</v>
      </c>
      <c r="I8" s="304">
        <v>667</v>
      </c>
      <c r="J8" s="304">
        <v>667</v>
      </c>
      <c r="K8" s="303">
        <v>673</v>
      </c>
      <c r="L8" s="302">
        <v>673</v>
      </c>
      <c r="M8" s="302">
        <v>673</v>
      </c>
      <c r="N8" s="302">
        <v>740</v>
      </c>
      <c r="O8" s="302">
        <v>744</v>
      </c>
      <c r="P8" s="302">
        <v>744</v>
      </c>
      <c r="Q8" s="302">
        <v>744</v>
      </c>
      <c r="R8" s="302">
        <v>750</v>
      </c>
      <c r="S8" s="302">
        <v>750</v>
      </c>
      <c r="T8" s="302">
        <v>750</v>
      </c>
      <c r="U8" s="302">
        <v>750</v>
      </c>
      <c r="V8" s="302">
        <v>751</v>
      </c>
      <c r="W8" s="302">
        <v>751</v>
      </c>
      <c r="X8" s="302">
        <v>751</v>
      </c>
      <c r="Y8" s="302">
        <v>751</v>
      </c>
      <c r="Z8" s="302">
        <v>751</v>
      </c>
      <c r="AA8" s="302">
        <v>751</v>
      </c>
      <c r="AB8" s="302">
        <v>751</v>
      </c>
      <c r="AC8" s="302">
        <v>751</v>
      </c>
      <c r="AD8" s="302">
        <v>754</v>
      </c>
      <c r="AE8" s="302">
        <v>754</v>
      </c>
      <c r="AF8" s="302">
        <v>772</v>
      </c>
      <c r="AG8" s="302">
        <v>772</v>
      </c>
      <c r="AH8" s="302">
        <v>772</v>
      </c>
      <c r="AI8" s="302">
        <v>772</v>
      </c>
      <c r="AJ8" s="302">
        <v>779</v>
      </c>
      <c r="AK8" s="302">
        <v>779</v>
      </c>
    </row>
    <row r="9" spans="4:38" ht="41.25" customHeight="1">
      <c r="D9" s="28" t="s">
        <v>44</v>
      </c>
      <c r="E9" s="2" t="s">
        <v>15</v>
      </c>
      <c r="F9" s="1" t="s">
        <v>8</v>
      </c>
      <c r="G9" s="304">
        <v>667</v>
      </c>
      <c r="H9" s="304">
        <v>667</v>
      </c>
      <c r="I9" s="304">
        <v>667</v>
      </c>
      <c r="J9" s="304">
        <v>667</v>
      </c>
      <c r="K9" s="303">
        <v>673</v>
      </c>
      <c r="L9" s="302">
        <v>673</v>
      </c>
      <c r="M9" s="302">
        <v>673</v>
      </c>
      <c r="N9" s="302">
        <v>740</v>
      </c>
      <c r="O9" s="302">
        <v>744</v>
      </c>
      <c r="P9" s="302">
        <v>744</v>
      </c>
      <c r="Q9" s="302">
        <v>744</v>
      </c>
      <c r="R9" s="302">
        <v>750</v>
      </c>
      <c r="S9" s="302">
        <v>750</v>
      </c>
      <c r="T9" s="302">
        <v>750</v>
      </c>
      <c r="U9" s="302">
        <v>750</v>
      </c>
      <c r="V9" s="302">
        <v>751</v>
      </c>
      <c r="W9" s="302">
        <v>751</v>
      </c>
      <c r="X9" s="302">
        <v>751</v>
      </c>
      <c r="Y9" s="302">
        <v>751</v>
      </c>
      <c r="Z9" s="302">
        <v>751</v>
      </c>
      <c r="AA9" s="302">
        <v>751</v>
      </c>
      <c r="AB9" s="302">
        <v>751</v>
      </c>
      <c r="AC9" s="302">
        <v>751</v>
      </c>
      <c r="AD9" s="302">
        <v>754</v>
      </c>
      <c r="AE9" s="302">
        <v>754</v>
      </c>
      <c r="AF9" s="302">
        <v>772</v>
      </c>
      <c r="AG9" s="302">
        <v>772</v>
      </c>
      <c r="AH9" s="302">
        <v>772</v>
      </c>
      <c r="AI9" s="302">
        <v>772</v>
      </c>
      <c r="AJ9" s="302">
        <v>779</v>
      </c>
      <c r="AK9" s="302">
        <v>779</v>
      </c>
    </row>
    <row r="10" spans="4:38" ht="41.25" customHeight="1">
      <c r="D10" s="14" t="s">
        <v>45</v>
      </c>
      <c r="E10" s="2"/>
      <c r="F10" s="1" t="s">
        <v>47</v>
      </c>
      <c r="G10" s="349">
        <v>38</v>
      </c>
      <c r="H10" s="349">
        <v>38</v>
      </c>
      <c r="I10" s="349">
        <v>38</v>
      </c>
      <c r="J10" s="349">
        <v>38</v>
      </c>
      <c r="K10" s="349">
        <v>38</v>
      </c>
      <c r="L10" s="349">
        <v>38</v>
      </c>
      <c r="M10" s="349">
        <v>38</v>
      </c>
      <c r="N10" s="349">
        <v>39</v>
      </c>
      <c r="O10" s="349">
        <v>39</v>
      </c>
      <c r="P10" s="349">
        <v>39</v>
      </c>
      <c r="Q10" s="349">
        <v>39</v>
      </c>
      <c r="R10" s="349">
        <v>39</v>
      </c>
      <c r="S10" s="349">
        <v>39</v>
      </c>
      <c r="T10" s="349">
        <v>39</v>
      </c>
      <c r="U10" s="349">
        <v>39</v>
      </c>
      <c r="V10" s="349">
        <v>40</v>
      </c>
      <c r="W10" s="349">
        <v>40</v>
      </c>
      <c r="X10" s="349">
        <v>40</v>
      </c>
      <c r="Y10" s="302">
        <v>40</v>
      </c>
      <c r="Z10" s="349">
        <v>40</v>
      </c>
      <c r="AA10" s="349">
        <v>40</v>
      </c>
      <c r="AB10" s="349">
        <v>40</v>
      </c>
      <c r="AC10" s="349">
        <v>40</v>
      </c>
      <c r="AD10" s="349">
        <v>40</v>
      </c>
      <c r="AE10" s="349">
        <v>40</v>
      </c>
      <c r="AF10" s="349">
        <v>40</v>
      </c>
      <c r="AG10" s="349">
        <v>40</v>
      </c>
      <c r="AH10" s="349">
        <v>40</v>
      </c>
      <c r="AI10" s="349">
        <v>40</v>
      </c>
      <c r="AJ10" s="349">
        <v>40</v>
      </c>
      <c r="AK10" s="349">
        <v>40</v>
      </c>
    </row>
    <row r="11" spans="4:38" ht="41.25" customHeight="1">
      <c r="D11" s="14" t="s">
        <v>46</v>
      </c>
      <c r="E11" s="2"/>
      <c r="F11" s="1" t="s">
        <v>48</v>
      </c>
      <c r="G11" s="302">
        <v>38</v>
      </c>
      <c r="H11" s="302">
        <v>38</v>
      </c>
      <c r="I11" s="302">
        <v>38</v>
      </c>
      <c r="J11" s="302">
        <v>38</v>
      </c>
      <c r="K11" s="302">
        <v>38</v>
      </c>
      <c r="L11" s="302">
        <v>38</v>
      </c>
      <c r="M11" s="302">
        <v>38</v>
      </c>
      <c r="N11" s="302">
        <v>39</v>
      </c>
      <c r="O11" s="302">
        <v>39</v>
      </c>
      <c r="P11" s="302">
        <v>39</v>
      </c>
      <c r="Q11" s="302">
        <v>39</v>
      </c>
      <c r="R11" s="302">
        <v>39</v>
      </c>
      <c r="S11" s="302">
        <v>39</v>
      </c>
      <c r="T11" s="302">
        <v>39</v>
      </c>
      <c r="U11" s="302">
        <v>39</v>
      </c>
      <c r="V11" s="302">
        <v>40</v>
      </c>
      <c r="W11" s="349">
        <v>40</v>
      </c>
      <c r="X11" s="349">
        <v>40</v>
      </c>
      <c r="Y11" s="302">
        <v>40</v>
      </c>
      <c r="Z11" s="349">
        <v>40</v>
      </c>
      <c r="AA11" s="349">
        <v>40</v>
      </c>
      <c r="AB11" s="349">
        <v>40</v>
      </c>
      <c r="AC11" s="349">
        <v>40</v>
      </c>
      <c r="AD11" s="349">
        <v>40</v>
      </c>
      <c r="AE11" s="349">
        <v>40</v>
      </c>
      <c r="AF11" s="349">
        <v>40</v>
      </c>
      <c r="AG11" s="349">
        <v>40</v>
      </c>
      <c r="AH11" s="349">
        <v>40</v>
      </c>
      <c r="AI11" s="349">
        <v>40</v>
      </c>
      <c r="AJ11" s="349">
        <v>40</v>
      </c>
      <c r="AK11" s="349">
        <v>40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302">
        <v>410</v>
      </c>
      <c r="H12" s="302">
        <v>445</v>
      </c>
      <c r="I12" s="302">
        <v>458</v>
      </c>
      <c r="J12" s="302">
        <v>480</v>
      </c>
      <c r="K12" s="302">
        <v>477</v>
      </c>
      <c r="L12" s="302">
        <v>488</v>
      </c>
      <c r="M12" s="302">
        <v>506</v>
      </c>
      <c r="N12" s="302">
        <v>514</v>
      </c>
      <c r="O12" s="302">
        <v>511</v>
      </c>
      <c r="P12" s="302">
        <v>513</v>
      </c>
      <c r="Q12" s="302">
        <v>514</v>
      </c>
      <c r="R12" s="302">
        <v>495</v>
      </c>
      <c r="S12" s="302">
        <v>481</v>
      </c>
      <c r="T12" s="302">
        <v>484</v>
      </c>
      <c r="U12" s="302">
        <v>493</v>
      </c>
      <c r="V12" s="302">
        <v>480</v>
      </c>
      <c r="W12" s="302">
        <v>457</v>
      </c>
      <c r="X12" s="302">
        <v>464</v>
      </c>
      <c r="Y12" s="302">
        <v>454</v>
      </c>
      <c r="Z12" s="302">
        <v>465</v>
      </c>
      <c r="AA12" s="302">
        <v>474</v>
      </c>
      <c r="AB12" s="302">
        <v>438</v>
      </c>
      <c r="AC12" s="302">
        <v>442</v>
      </c>
      <c r="AD12" s="302">
        <v>456</v>
      </c>
      <c r="AE12" s="302">
        <v>461</v>
      </c>
      <c r="AF12" s="302">
        <v>486</v>
      </c>
      <c r="AG12" s="302">
        <v>482</v>
      </c>
      <c r="AH12" s="302">
        <v>499</v>
      </c>
      <c r="AI12" s="302">
        <v>469</v>
      </c>
      <c r="AJ12" s="302">
        <v>463</v>
      </c>
      <c r="AK12" s="302">
        <v>459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302">
        <v>1</v>
      </c>
      <c r="H13" s="302">
        <v>2</v>
      </c>
      <c r="I13" s="302">
        <v>3</v>
      </c>
      <c r="J13" s="302">
        <v>2</v>
      </c>
      <c r="K13" s="302">
        <v>1</v>
      </c>
      <c r="L13" s="302">
        <v>3</v>
      </c>
      <c r="M13" s="302">
        <v>4</v>
      </c>
      <c r="N13" s="302">
        <v>5</v>
      </c>
      <c r="O13" s="302">
        <v>4</v>
      </c>
      <c r="P13" s="302">
        <v>4</v>
      </c>
      <c r="Q13" s="302">
        <v>4</v>
      </c>
      <c r="R13" s="302">
        <v>5</v>
      </c>
      <c r="S13" s="302">
        <v>7</v>
      </c>
      <c r="T13" s="302">
        <v>11</v>
      </c>
      <c r="U13" s="302">
        <v>13</v>
      </c>
      <c r="V13" s="302">
        <v>14</v>
      </c>
      <c r="W13" s="302">
        <v>11</v>
      </c>
      <c r="X13" s="302">
        <v>12</v>
      </c>
      <c r="Y13" s="302">
        <v>10</v>
      </c>
      <c r="Z13" s="302">
        <v>12</v>
      </c>
      <c r="AA13" s="302">
        <v>13</v>
      </c>
      <c r="AB13" s="302">
        <v>13</v>
      </c>
      <c r="AC13" s="302">
        <v>14</v>
      </c>
      <c r="AD13" s="302">
        <v>10</v>
      </c>
      <c r="AE13" s="302">
        <v>11</v>
      </c>
      <c r="AF13" s="302">
        <v>9</v>
      </c>
      <c r="AG13" s="302">
        <v>11</v>
      </c>
      <c r="AH13" s="302">
        <v>13</v>
      </c>
      <c r="AI13" s="302">
        <v>11</v>
      </c>
      <c r="AJ13" s="302">
        <v>10</v>
      </c>
      <c r="AK13" s="302">
        <v>12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302">
        <v>24108</v>
      </c>
      <c r="H14" s="302">
        <v>25924</v>
      </c>
      <c r="I14" s="302">
        <v>27351</v>
      </c>
      <c r="J14" s="302">
        <v>27914</v>
      </c>
      <c r="K14" s="302">
        <v>27835</v>
      </c>
      <c r="L14" s="302">
        <v>28019</v>
      </c>
      <c r="M14" s="302">
        <v>27580</v>
      </c>
      <c r="N14" s="302">
        <v>26776</v>
      </c>
      <c r="O14" s="302">
        <v>27087</v>
      </c>
      <c r="P14" s="302">
        <v>28506</v>
      </c>
      <c r="Q14" s="302">
        <v>28992</v>
      </c>
      <c r="R14" s="302">
        <v>28670</v>
      </c>
      <c r="S14" s="302">
        <v>29262</v>
      </c>
      <c r="T14" s="302">
        <v>29492</v>
      </c>
      <c r="U14" s="302">
        <v>29170</v>
      </c>
      <c r="V14" s="302">
        <v>29809</v>
      </c>
      <c r="W14" s="302">
        <v>32042</v>
      </c>
      <c r="X14" s="302">
        <v>33114</v>
      </c>
      <c r="Y14" s="302">
        <v>33862</v>
      </c>
      <c r="Z14" s="302">
        <v>34615</v>
      </c>
      <c r="AA14" s="302">
        <v>36243</v>
      </c>
      <c r="AB14" s="302">
        <v>33131</v>
      </c>
      <c r="AC14" s="302">
        <v>34149</v>
      </c>
      <c r="AD14" s="302">
        <v>36537</v>
      </c>
      <c r="AE14" s="302">
        <v>37119</v>
      </c>
      <c r="AF14" s="302">
        <v>36443</v>
      </c>
      <c r="AG14" s="302">
        <v>35532</v>
      </c>
      <c r="AH14" s="302">
        <v>34437</v>
      </c>
      <c r="AI14" s="302">
        <v>31761</v>
      </c>
      <c r="AJ14" s="302">
        <v>31360</v>
      </c>
      <c r="AK14" s="302">
        <v>31138</v>
      </c>
      <c r="AL14" s="59"/>
    </row>
    <row r="15" spans="4:38" ht="41.25" customHeight="1">
      <c r="D15" s="14" t="s">
        <v>2</v>
      </c>
      <c r="E15" s="39" t="s">
        <v>16</v>
      </c>
      <c r="F15" s="29"/>
      <c r="G15" s="302">
        <v>5428</v>
      </c>
      <c r="H15" s="302">
        <v>5155</v>
      </c>
      <c r="I15" s="302">
        <v>5341</v>
      </c>
      <c r="J15" s="302">
        <v>5007</v>
      </c>
      <c r="K15" s="302">
        <v>5096</v>
      </c>
      <c r="L15" s="302">
        <v>4785</v>
      </c>
      <c r="M15" s="303">
        <v>2861</v>
      </c>
      <c r="N15" s="302">
        <v>5686</v>
      </c>
      <c r="O15" s="302">
        <v>5844</v>
      </c>
      <c r="P15" s="303">
        <v>5904</v>
      </c>
      <c r="Q15" s="302">
        <v>3962</v>
      </c>
      <c r="R15" s="302">
        <v>5436</v>
      </c>
      <c r="S15" s="302">
        <v>5187</v>
      </c>
      <c r="T15" s="302">
        <v>3338</v>
      </c>
      <c r="U15" s="302">
        <v>4303</v>
      </c>
      <c r="V15" s="302">
        <v>6637</v>
      </c>
      <c r="W15" s="302">
        <v>7010</v>
      </c>
      <c r="X15" s="302">
        <v>6167</v>
      </c>
      <c r="Y15" s="302">
        <v>6348</v>
      </c>
      <c r="Z15" s="302">
        <v>5794</v>
      </c>
      <c r="AA15" s="302">
        <v>3926</v>
      </c>
      <c r="AB15" s="302">
        <v>5840</v>
      </c>
      <c r="AC15" s="302">
        <v>6398</v>
      </c>
      <c r="AD15" s="302">
        <v>5507</v>
      </c>
      <c r="AE15" s="302">
        <v>4960</v>
      </c>
      <c r="AF15" s="302">
        <v>4863</v>
      </c>
      <c r="AG15" s="302">
        <v>4353</v>
      </c>
      <c r="AH15" s="302">
        <v>2243</v>
      </c>
      <c r="AI15" s="302">
        <v>5087</v>
      </c>
      <c r="AJ15" s="302">
        <v>4509</v>
      </c>
      <c r="AK15" s="302">
        <v>3712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304">
        <f>G15+SUM('R4-07（入力用）'!AF15:AK15)</f>
        <v>32005</v>
      </c>
      <c r="H16" s="304">
        <f>SUM(G15:H15)+SUM('R4-07（入力用）'!AG15:AK15)</f>
        <v>31930</v>
      </c>
      <c r="I16" s="304">
        <f>SUM(G15:I15)+SUM('R4-07（入力用）'!AH15:AK15)</f>
        <v>32495</v>
      </c>
      <c r="J16" s="305">
        <f>SUM(G15:J15)+SUM('R4-07（入力用）'!AI15:AK15)</f>
        <v>32606</v>
      </c>
      <c r="K16" s="305">
        <f>SUM(G15:K15)+SUM('R4-07（入力用）'!AJ15:AK15)</f>
        <v>33203</v>
      </c>
      <c r="L16" s="305">
        <f>SUM(G15:L15)+'R4-07（入力用）'!AK15</f>
        <v>33143</v>
      </c>
      <c r="M16" s="304">
        <f>SUM(G15:M15)</f>
        <v>33673</v>
      </c>
      <c r="N16" s="304">
        <f t="shared" ref="N16:AK16" si="0">SUM(H15:N15)</f>
        <v>33931</v>
      </c>
      <c r="O16" s="305">
        <f t="shared" si="0"/>
        <v>34620</v>
      </c>
      <c r="P16" s="304">
        <f t="shared" si="0"/>
        <v>35183</v>
      </c>
      <c r="Q16" s="304">
        <f t="shared" si="0"/>
        <v>34138</v>
      </c>
      <c r="R16" s="305">
        <f t="shared" si="0"/>
        <v>34478</v>
      </c>
      <c r="S16" s="305">
        <f t="shared" si="0"/>
        <v>34880</v>
      </c>
      <c r="T16" s="304">
        <f t="shared" si="0"/>
        <v>35357</v>
      </c>
      <c r="U16" s="304">
        <f t="shared" si="0"/>
        <v>33974</v>
      </c>
      <c r="V16" s="304">
        <f t="shared" si="0"/>
        <v>34767</v>
      </c>
      <c r="W16" s="304">
        <f t="shared" si="0"/>
        <v>35873</v>
      </c>
      <c r="X16" s="304">
        <f t="shared" si="0"/>
        <v>38078</v>
      </c>
      <c r="Y16" s="304">
        <f t="shared" si="0"/>
        <v>38990</v>
      </c>
      <c r="Z16" s="305">
        <f t="shared" si="0"/>
        <v>39597</v>
      </c>
      <c r="AA16" s="304">
        <f t="shared" si="0"/>
        <v>40185</v>
      </c>
      <c r="AB16" s="305">
        <f t="shared" si="0"/>
        <v>41722</v>
      </c>
      <c r="AC16" s="305">
        <f t="shared" si="0"/>
        <v>41483</v>
      </c>
      <c r="AD16" s="305">
        <f t="shared" si="0"/>
        <v>39980</v>
      </c>
      <c r="AE16" s="305">
        <f t="shared" si="0"/>
        <v>38773</v>
      </c>
      <c r="AF16" s="305">
        <f t="shared" si="0"/>
        <v>37288</v>
      </c>
      <c r="AG16" s="305">
        <f t="shared" si="0"/>
        <v>35847</v>
      </c>
      <c r="AH16" s="304">
        <f t="shared" si="0"/>
        <v>34164</v>
      </c>
      <c r="AI16" s="304">
        <f t="shared" si="0"/>
        <v>33411</v>
      </c>
      <c r="AJ16" s="305">
        <f t="shared" si="0"/>
        <v>31522</v>
      </c>
      <c r="AK16" s="304">
        <f t="shared" si="0"/>
        <v>29727</v>
      </c>
    </row>
    <row r="17" spans="2:40" ht="41.25" customHeight="1">
      <c r="D17" s="14" t="s">
        <v>3</v>
      </c>
      <c r="E17" s="39" t="s">
        <v>16</v>
      </c>
      <c r="F17" s="29"/>
      <c r="G17" s="302">
        <v>3880</v>
      </c>
      <c r="H17" s="302">
        <v>3356</v>
      </c>
      <c r="I17" s="302">
        <v>3706</v>
      </c>
      <c r="J17" s="302">
        <v>3334</v>
      </c>
      <c r="K17" s="302">
        <v>3356</v>
      </c>
      <c r="L17" s="302">
        <v>3123</v>
      </c>
      <c r="M17" s="303">
        <v>2146</v>
      </c>
      <c r="N17" s="302">
        <v>3868</v>
      </c>
      <c r="O17" s="302">
        <v>3988</v>
      </c>
      <c r="P17" s="302">
        <v>3956</v>
      </c>
      <c r="Q17" s="302">
        <v>2908</v>
      </c>
      <c r="R17" s="302">
        <v>3967</v>
      </c>
      <c r="S17" s="302">
        <v>3486</v>
      </c>
      <c r="T17" s="302">
        <v>2626</v>
      </c>
      <c r="U17" s="302">
        <v>3495</v>
      </c>
      <c r="V17" s="302">
        <v>4624</v>
      </c>
      <c r="W17" s="302">
        <v>4948</v>
      </c>
      <c r="X17" s="302">
        <v>4583</v>
      </c>
      <c r="Y17" s="302">
        <v>4747</v>
      </c>
      <c r="Z17" s="302">
        <v>4502</v>
      </c>
      <c r="AA17" s="302">
        <v>3318</v>
      </c>
      <c r="AB17" s="302">
        <v>4199</v>
      </c>
      <c r="AC17" s="302">
        <v>4843</v>
      </c>
      <c r="AD17" s="302">
        <v>4014</v>
      </c>
      <c r="AE17" s="302">
        <v>3625</v>
      </c>
      <c r="AF17" s="302">
        <v>3656</v>
      </c>
      <c r="AG17" s="302">
        <v>3067</v>
      </c>
      <c r="AH17" s="302">
        <v>1747</v>
      </c>
      <c r="AI17" s="302">
        <v>3824</v>
      </c>
      <c r="AJ17" s="302">
        <v>3225</v>
      </c>
      <c r="AK17" s="302">
        <v>2903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304">
        <f>G17+SUM('R4-07（入力用）'!AF17:AK17)</f>
        <v>21718</v>
      </c>
      <c r="H18" s="304">
        <f>SUM(G17:H17)+SUM('R4-07（入力用）'!AG17:AK17)</f>
        <v>21746</v>
      </c>
      <c r="I18" s="304">
        <f>SUM(G17:I17)+SUM('R4-07（入力用）'!AH17:AK17)</f>
        <v>22269</v>
      </c>
      <c r="J18" s="305">
        <f>SUM(G17:J17)+SUM('R4-07（入力用）'!AI17:AK17)</f>
        <v>22273</v>
      </c>
      <c r="K18" s="305">
        <f>SUM(G17:K17)+SUM('R4-07（入力用）'!AJ17:AK17)</f>
        <v>22610</v>
      </c>
      <c r="L18" s="305">
        <f>SUM(G17:L17)+'R4-07（入力用）'!AK17</f>
        <v>22549</v>
      </c>
      <c r="M18" s="304">
        <f>SUM(G17:M17)</f>
        <v>22901</v>
      </c>
      <c r="N18" s="304">
        <f t="shared" ref="N18:AK18" si="1">SUM(H17:N17)</f>
        <v>22889</v>
      </c>
      <c r="O18" s="305">
        <f t="shared" si="1"/>
        <v>23521</v>
      </c>
      <c r="P18" s="305">
        <f t="shared" si="1"/>
        <v>23771</v>
      </c>
      <c r="Q18" s="304">
        <f t="shared" si="1"/>
        <v>23345</v>
      </c>
      <c r="R18" s="305">
        <f t="shared" si="1"/>
        <v>23956</v>
      </c>
      <c r="S18" s="305">
        <f t="shared" si="1"/>
        <v>24319</v>
      </c>
      <c r="T18" s="304">
        <f t="shared" si="1"/>
        <v>24799</v>
      </c>
      <c r="U18" s="304">
        <f t="shared" si="1"/>
        <v>24426</v>
      </c>
      <c r="V18" s="305">
        <f t="shared" si="1"/>
        <v>25062</v>
      </c>
      <c r="W18" s="304">
        <f t="shared" si="1"/>
        <v>26054</v>
      </c>
      <c r="X18" s="305">
        <f t="shared" si="1"/>
        <v>27729</v>
      </c>
      <c r="Y18" s="304">
        <f t="shared" si="1"/>
        <v>28509</v>
      </c>
      <c r="Z18" s="305">
        <f t="shared" si="1"/>
        <v>29525</v>
      </c>
      <c r="AA18" s="304">
        <f t="shared" si="1"/>
        <v>30217</v>
      </c>
      <c r="AB18" s="305">
        <f t="shared" si="1"/>
        <v>30921</v>
      </c>
      <c r="AC18" s="305">
        <f t="shared" si="1"/>
        <v>31140</v>
      </c>
      <c r="AD18" s="305">
        <f t="shared" si="1"/>
        <v>30206</v>
      </c>
      <c r="AE18" s="305">
        <f t="shared" si="1"/>
        <v>29248</v>
      </c>
      <c r="AF18" s="305">
        <f t="shared" si="1"/>
        <v>28157</v>
      </c>
      <c r="AG18" s="305">
        <f t="shared" si="1"/>
        <v>26722</v>
      </c>
      <c r="AH18" s="305">
        <f t="shared" si="1"/>
        <v>25151</v>
      </c>
      <c r="AI18" s="305">
        <f t="shared" si="1"/>
        <v>24776</v>
      </c>
      <c r="AJ18" s="304">
        <f t="shared" si="1"/>
        <v>23158</v>
      </c>
      <c r="AK18" s="304">
        <f t="shared" si="1"/>
        <v>22047</v>
      </c>
    </row>
    <row r="19" spans="2:40" ht="41.25" customHeight="1">
      <c r="D19" s="15" t="s">
        <v>4</v>
      </c>
      <c r="E19" s="39" t="s">
        <v>16</v>
      </c>
      <c r="F19" s="29"/>
      <c r="G19" s="302">
        <v>1794</v>
      </c>
      <c r="H19" s="302">
        <v>3880</v>
      </c>
      <c r="I19" s="302">
        <v>3356</v>
      </c>
      <c r="J19" s="302">
        <v>3706</v>
      </c>
      <c r="K19" s="302">
        <v>3334</v>
      </c>
      <c r="L19" s="302">
        <v>3356</v>
      </c>
      <c r="M19" s="302">
        <v>3123</v>
      </c>
      <c r="N19" s="302">
        <v>2145</v>
      </c>
      <c r="O19" s="302">
        <v>3868</v>
      </c>
      <c r="P19" s="302">
        <v>3988</v>
      </c>
      <c r="Q19" s="302">
        <v>3956</v>
      </c>
      <c r="R19" s="302">
        <v>2908</v>
      </c>
      <c r="S19" s="302">
        <v>3967</v>
      </c>
      <c r="T19" s="302">
        <v>3486</v>
      </c>
      <c r="U19" s="302">
        <v>2626</v>
      </c>
      <c r="V19" s="302">
        <v>3495</v>
      </c>
      <c r="W19" s="302">
        <v>4624</v>
      </c>
      <c r="X19" s="302">
        <v>4948</v>
      </c>
      <c r="Y19" s="302">
        <v>4583</v>
      </c>
      <c r="Z19" s="302">
        <v>4747</v>
      </c>
      <c r="AA19" s="302">
        <v>4502</v>
      </c>
      <c r="AB19" s="302">
        <v>3318</v>
      </c>
      <c r="AC19" s="302">
        <v>4199</v>
      </c>
      <c r="AD19" s="302">
        <v>4843</v>
      </c>
      <c r="AE19" s="302">
        <v>4014</v>
      </c>
      <c r="AF19" s="302">
        <v>3625</v>
      </c>
      <c r="AG19" s="302">
        <v>3656</v>
      </c>
      <c r="AH19" s="302">
        <v>3067</v>
      </c>
      <c r="AI19" s="302">
        <v>1747</v>
      </c>
      <c r="AJ19" s="302">
        <v>3824</v>
      </c>
      <c r="AK19" s="302">
        <v>3225</v>
      </c>
    </row>
    <row r="20" spans="2:40" ht="41.25" customHeight="1">
      <c r="D20" s="15" t="s">
        <v>208</v>
      </c>
      <c r="E20" s="39" t="s">
        <v>16</v>
      </c>
      <c r="F20" s="1"/>
      <c r="G20" s="302" t="s">
        <v>206</v>
      </c>
      <c r="H20" s="302" t="s">
        <v>206</v>
      </c>
      <c r="I20" s="302" t="s">
        <v>206</v>
      </c>
      <c r="J20" s="302" t="s">
        <v>206</v>
      </c>
      <c r="K20" s="302" t="s">
        <v>206</v>
      </c>
      <c r="L20" s="302" t="s">
        <v>206</v>
      </c>
      <c r="M20" s="302" t="s">
        <v>206</v>
      </c>
      <c r="N20" s="302" t="s">
        <v>206</v>
      </c>
      <c r="O20" s="302" t="s">
        <v>206</v>
      </c>
      <c r="P20" s="302" t="s">
        <v>206</v>
      </c>
      <c r="Q20" s="302" t="s">
        <v>206</v>
      </c>
      <c r="R20" s="302" t="s">
        <v>206</v>
      </c>
      <c r="S20" s="302" t="s">
        <v>206</v>
      </c>
      <c r="T20" s="302" t="s">
        <v>206</v>
      </c>
      <c r="U20" s="302" t="s">
        <v>206</v>
      </c>
      <c r="V20" s="302" t="s">
        <v>206</v>
      </c>
      <c r="W20" s="302" t="s">
        <v>206</v>
      </c>
      <c r="X20" s="302" t="s">
        <v>206</v>
      </c>
      <c r="Y20" s="302" t="s">
        <v>206</v>
      </c>
      <c r="Z20" s="302" t="s">
        <v>206</v>
      </c>
      <c r="AA20" s="302" t="s">
        <v>71</v>
      </c>
      <c r="AB20" s="302" t="s">
        <v>71</v>
      </c>
      <c r="AC20" s="302" t="s">
        <v>71</v>
      </c>
      <c r="AD20" s="302" t="s">
        <v>71</v>
      </c>
      <c r="AE20" s="302" t="s">
        <v>71</v>
      </c>
      <c r="AF20" s="302" t="s">
        <v>71</v>
      </c>
      <c r="AG20" s="302" t="s">
        <v>71</v>
      </c>
      <c r="AH20" s="302" t="s">
        <v>71</v>
      </c>
      <c r="AI20" s="302">
        <v>0</v>
      </c>
      <c r="AJ20" s="302">
        <v>66</v>
      </c>
      <c r="AK20" s="302">
        <v>53</v>
      </c>
    </row>
    <row r="21" spans="2:40" ht="41.25" customHeight="1">
      <c r="D21" s="15" t="s">
        <v>4</v>
      </c>
      <c r="E21" s="2" t="s">
        <v>17</v>
      </c>
      <c r="F21" s="1" t="s">
        <v>14</v>
      </c>
      <c r="G21" s="306">
        <f>G19+SUM('R4-07（入力用）'!AF19:AK19)</f>
        <v>20987</v>
      </c>
      <c r="H21" s="306">
        <f>SUM(G19:H19)+SUM('R4-07（入力用）'!AG19:AK19)</f>
        <v>21718</v>
      </c>
      <c r="I21" s="306">
        <f>SUM(G19:I19)+SUM('R4-07（入力用）'!AH19:AK19)</f>
        <v>21746</v>
      </c>
      <c r="J21" s="307">
        <f>SUM(G19:J19)+SUM('R4-07（入力用）'!AI19:AK19)</f>
        <v>22269</v>
      </c>
      <c r="K21" s="307">
        <f>SUM(G19:K19)+SUM('R4-07（入力用）'!AJ19:AK19)</f>
        <v>22273</v>
      </c>
      <c r="L21" s="307">
        <f>SUM(G19:L19)+'R4-07（入力用）'!AK19</f>
        <v>22610</v>
      </c>
      <c r="M21" s="306">
        <f>SUM(G19:M19)</f>
        <v>22549</v>
      </c>
      <c r="N21" s="306">
        <f t="shared" ref="N21:AK21" si="2">SUM(H19:N19)</f>
        <v>22900</v>
      </c>
      <c r="O21" s="307">
        <f t="shared" si="2"/>
        <v>22888</v>
      </c>
      <c r="P21" s="307">
        <f t="shared" si="2"/>
        <v>23520</v>
      </c>
      <c r="Q21" s="307">
        <f t="shared" si="2"/>
        <v>23770</v>
      </c>
      <c r="R21" s="307">
        <f t="shared" si="2"/>
        <v>23344</v>
      </c>
      <c r="S21" s="307">
        <f t="shared" si="2"/>
        <v>23955</v>
      </c>
      <c r="T21" s="307">
        <f t="shared" si="2"/>
        <v>24318</v>
      </c>
      <c r="U21" s="307">
        <f t="shared" si="2"/>
        <v>24799</v>
      </c>
      <c r="V21" s="307">
        <f t="shared" si="2"/>
        <v>24426</v>
      </c>
      <c r="W21" s="306">
        <f t="shared" si="2"/>
        <v>25062</v>
      </c>
      <c r="X21" s="307">
        <f t="shared" si="2"/>
        <v>26054</v>
      </c>
      <c r="Y21" s="307">
        <f t="shared" si="2"/>
        <v>27729</v>
      </c>
      <c r="Z21" s="307">
        <f t="shared" si="2"/>
        <v>28509</v>
      </c>
      <c r="AA21" s="307">
        <f t="shared" si="2"/>
        <v>29525</v>
      </c>
      <c r="AB21" s="307">
        <f t="shared" si="2"/>
        <v>30217</v>
      </c>
      <c r="AC21" s="307">
        <f t="shared" si="2"/>
        <v>30921</v>
      </c>
      <c r="AD21" s="307">
        <f t="shared" si="2"/>
        <v>31140</v>
      </c>
      <c r="AE21" s="307">
        <f t="shared" si="2"/>
        <v>30206</v>
      </c>
      <c r="AF21" s="307">
        <f t="shared" si="2"/>
        <v>29248</v>
      </c>
      <c r="AG21" s="307">
        <f t="shared" si="2"/>
        <v>28157</v>
      </c>
      <c r="AH21" s="307">
        <f t="shared" si="2"/>
        <v>26722</v>
      </c>
      <c r="AI21" s="307">
        <f t="shared" si="2"/>
        <v>25151</v>
      </c>
      <c r="AJ21" s="306">
        <f t="shared" si="2"/>
        <v>24776</v>
      </c>
      <c r="AK21" s="306">
        <f t="shared" si="2"/>
        <v>23158</v>
      </c>
    </row>
    <row r="22" spans="2:40" ht="41.25" customHeight="1">
      <c r="D22" s="14" t="s">
        <v>5</v>
      </c>
      <c r="E22" s="2" t="s">
        <v>17</v>
      </c>
      <c r="F22" s="1" t="s">
        <v>50</v>
      </c>
      <c r="G22" s="306">
        <f>G21</f>
        <v>20987</v>
      </c>
      <c r="H22" s="306">
        <f t="shared" ref="H22:AK22" si="3">H21</f>
        <v>21718</v>
      </c>
      <c r="I22" s="306">
        <f t="shared" si="3"/>
        <v>21746</v>
      </c>
      <c r="J22" s="307">
        <f t="shared" si="3"/>
        <v>22269</v>
      </c>
      <c r="K22" s="307">
        <f t="shared" si="3"/>
        <v>22273</v>
      </c>
      <c r="L22" s="307">
        <f t="shared" si="3"/>
        <v>22610</v>
      </c>
      <c r="M22" s="306">
        <f t="shared" si="3"/>
        <v>22549</v>
      </c>
      <c r="N22" s="306">
        <f t="shared" si="3"/>
        <v>22900</v>
      </c>
      <c r="O22" s="307">
        <f t="shared" si="3"/>
        <v>22888</v>
      </c>
      <c r="P22" s="307">
        <f t="shared" si="3"/>
        <v>23520</v>
      </c>
      <c r="Q22" s="307">
        <f t="shared" si="3"/>
        <v>23770</v>
      </c>
      <c r="R22" s="307">
        <f t="shared" si="3"/>
        <v>23344</v>
      </c>
      <c r="S22" s="307">
        <f t="shared" si="3"/>
        <v>23955</v>
      </c>
      <c r="T22" s="307">
        <f t="shared" si="3"/>
        <v>24318</v>
      </c>
      <c r="U22" s="307">
        <f t="shared" si="3"/>
        <v>24799</v>
      </c>
      <c r="V22" s="307">
        <f t="shared" si="3"/>
        <v>24426</v>
      </c>
      <c r="W22" s="306">
        <f t="shared" si="3"/>
        <v>25062</v>
      </c>
      <c r="X22" s="307">
        <f t="shared" si="3"/>
        <v>26054</v>
      </c>
      <c r="Y22" s="307">
        <f t="shared" si="3"/>
        <v>27729</v>
      </c>
      <c r="Z22" s="307">
        <f t="shared" si="3"/>
        <v>28509</v>
      </c>
      <c r="AA22" s="307">
        <f t="shared" si="3"/>
        <v>29525</v>
      </c>
      <c r="AB22" s="307">
        <f t="shared" si="3"/>
        <v>30217</v>
      </c>
      <c r="AC22" s="307">
        <f t="shared" si="3"/>
        <v>30921</v>
      </c>
      <c r="AD22" s="307">
        <f t="shared" si="3"/>
        <v>31140</v>
      </c>
      <c r="AE22" s="307">
        <f t="shared" si="3"/>
        <v>30206</v>
      </c>
      <c r="AF22" s="307">
        <f t="shared" si="3"/>
        <v>29248</v>
      </c>
      <c r="AG22" s="307">
        <f t="shared" si="3"/>
        <v>28157</v>
      </c>
      <c r="AH22" s="307">
        <f t="shared" si="3"/>
        <v>26722</v>
      </c>
      <c r="AI22" s="307">
        <f t="shared" si="3"/>
        <v>25151</v>
      </c>
      <c r="AJ22" s="306">
        <f t="shared" si="3"/>
        <v>24776</v>
      </c>
      <c r="AK22" s="306">
        <f t="shared" si="3"/>
        <v>23158</v>
      </c>
    </row>
    <row r="23" spans="2:40" ht="41.25" customHeight="1">
      <c r="D23" s="14" t="s">
        <v>6</v>
      </c>
      <c r="E23" s="2"/>
      <c r="F23" s="1" t="s">
        <v>49</v>
      </c>
      <c r="G23" s="306">
        <f>'R4-07（入力用）'!AE20</f>
        <v>16139</v>
      </c>
      <c r="H23" s="306">
        <f>'R4-07（入力用）'!AF20</f>
        <v>17997</v>
      </c>
      <c r="I23" s="306">
        <f>'R4-07（入力用）'!AG20</f>
        <v>18607</v>
      </c>
      <c r="J23" s="307">
        <f>'R4-07（入力用）'!AH20</f>
        <v>19187</v>
      </c>
      <c r="K23" s="307">
        <f>'R4-07（入力用）'!AI20</f>
        <v>19701</v>
      </c>
      <c r="L23" s="307">
        <f>'R4-07（入力用）'!AJ20</f>
        <v>20130</v>
      </c>
      <c r="M23" s="306">
        <f>'R4-07（入力用）'!AK20</f>
        <v>21060</v>
      </c>
      <c r="N23" s="306">
        <f>G22</f>
        <v>20987</v>
      </c>
      <c r="O23" s="307">
        <f t="shared" ref="O23:AK23" si="4">H22</f>
        <v>21718</v>
      </c>
      <c r="P23" s="307">
        <f t="shared" si="4"/>
        <v>21746</v>
      </c>
      <c r="Q23" s="307">
        <f t="shared" si="4"/>
        <v>22269</v>
      </c>
      <c r="R23" s="307">
        <f t="shared" si="4"/>
        <v>22273</v>
      </c>
      <c r="S23" s="307">
        <f t="shared" si="4"/>
        <v>22610</v>
      </c>
      <c r="T23" s="307">
        <f t="shared" si="4"/>
        <v>22549</v>
      </c>
      <c r="U23" s="307">
        <f t="shared" si="4"/>
        <v>22900</v>
      </c>
      <c r="V23" s="307">
        <f t="shared" si="4"/>
        <v>22888</v>
      </c>
      <c r="W23" s="306">
        <f t="shared" si="4"/>
        <v>23520</v>
      </c>
      <c r="X23" s="307">
        <f t="shared" si="4"/>
        <v>23770</v>
      </c>
      <c r="Y23" s="307">
        <f t="shared" si="4"/>
        <v>23344</v>
      </c>
      <c r="Z23" s="307">
        <f t="shared" si="4"/>
        <v>23955</v>
      </c>
      <c r="AA23" s="307">
        <f t="shared" si="4"/>
        <v>24318</v>
      </c>
      <c r="AB23" s="307">
        <f t="shared" si="4"/>
        <v>24799</v>
      </c>
      <c r="AC23" s="307">
        <f t="shared" si="4"/>
        <v>24426</v>
      </c>
      <c r="AD23" s="307">
        <f t="shared" si="4"/>
        <v>25062</v>
      </c>
      <c r="AE23" s="307">
        <f t="shared" si="4"/>
        <v>26054</v>
      </c>
      <c r="AF23" s="307">
        <f t="shared" si="4"/>
        <v>27729</v>
      </c>
      <c r="AG23" s="307">
        <f t="shared" si="4"/>
        <v>28509</v>
      </c>
      <c r="AH23" s="307">
        <f t="shared" si="4"/>
        <v>29525</v>
      </c>
      <c r="AI23" s="307">
        <f t="shared" si="4"/>
        <v>30217</v>
      </c>
      <c r="AJ23" s="306">
        <f t="shared" si="4"/>
        <v>30921</v>
      </c>
      <c r="AK23" s="306">
        <f t="shared" si="4"/>
        <v>31140</v>
      </c>
    </row>
    <row r="24" spans="2:40" ht="41.25" customHeight="1">
      <c r="D24" s="14" t="s">
        <v>7</v>
      </c>
      <c r="E24" s="39" t="s">
        <v>16</v>
      </c>
      <c r="F24" s="29"/>
      <c r="G24" s="302">
        <v>1094</v>
      </c>
      <c r="H24" s="302">
        <v>2532</v>
      </c>
      <c r="I24" s="302">
        <v>2156</v>
      </c>
      <c r="J24" s="302">
        <v>2235</v>
      </c>
      <c r="K24" s="302">
        <v>2088</v>
      </c>
      <c r="L24" s="302">
        <v>2036</v>
      </c>
      <c r="M24" s="302">
        <v>2010</v>
      </c>
      <c r="N24" s="302">
        <v>1237</v>
      </c>
      <c r="O24" s="302">
        <v>2676</v>
      </c>
      <c r="P24" s="302">
        <v>2541</v>
      </c>
      <c r="Q24" s="302">
        <v>2457</v>
      </c>
      <c r="R24" s="302">
        <v>1567</v>
      </c>
      <c r="S24" s="302">
        <v>2676</v>
      </c>
      <c r="T24" s="302">
        <v>2278</v>
      </c>
      <c r="U24" s="302">
        <v>1339</v>
      </c>
      <c r="V24" s="302">
        <v>2081</v>
      </c>
      <c r="W24" s="302">
        <v>3305</v>
      </c>
      <c r="X24" s="302">
        <v>3264</v>
      </c>
      <c r="Y24" s="302">
        <v>3069</v>
      </c>
      <c r="Z24" s="303">
        <v>3050</v>
      </c>
      <c r="AA24" s="302">
        <v>3117</v>
      </c>
      <c r="AB24" s="302">
        <v>2290</v>
      </c>
      <c r="AC24" s="302">
        <v>2868</v>
      </c>
      <c r="AD24" s="302">
        <v>3405</v>
      </c>
      <c r="AE24" s="302">
        <v>2861</v>
      </c>
      <c r="AF24" s="303">
        <v>2620</v>
      </c>
      <c r="AG24" s="302">
        <v>2719</v>
      </c>
      <c r="AH24" s="302">
        <v>2194</v>
      </c>
      <c r="AI24" s="302">
        <v>1220</v>
      </c>
      <c r="AJ24" s="302">
        <v>2433</v>
      </c>
      <c r="AK24" s="302">
        <v>2225</v>
      </c>
    </row>
    <row r="25" spans="2:40" ht="41.25" customHeight="1">
      <c r="D25" s="14" t="s">
        <v>7</v>
      </c>
      <c r="E25" s="2" t="s">
        <v>17</v>
      </c>
      <c r="F25" s="1" t="s">
        <v>51</v>
      </c>
      <c r="G25" s="304">
        <f>G24+SUM('R4-07（入力用）'!AF23:AK23)</f>
        <v>13464</v>
      </c>
      <c r="H25" s="304">
        <f>SUM(G24:H24)+SUM('R4-07（入力用）'!AG23:AK23)</f>
        <v>13910</v>
      </c>
      <c r="I25" s="304">
        <f>SUM(G24:I24)+SUM('R4-07（入力用）'!AH23:AK23)</f>
        <v>13965</v>
      </c>
      <c r="J25" s="304">
        <f>SUM(G24:J24)+SUM('R4-07（入力用）'!AI23:AK23)</f>
        <v>14195</v>
      </c>
      <c r="K25" s="304">
        <f>SUM(G24:K24)+SUM('R4-07（入力用）'!AJ23:AK23)</f>
        <v>14301</v>
      </c>
      <c r="L25" s="304">
        <f>SUM(G24:L24)+'R4-07（入力用）'!AK23</f>
        <v>14227</v>
      </c>
      <c r="M25" s="304">
        <f>SUM(G24:M24)</f>
        <v>14151</v>
      </c>
      <c r="N25" s="304">
        <f t="shared" ref="N25:AK25" si="5">SUM(H24:N24)</f>
        <v>14294</v>
      </c>
      <c r="O25" s="304">
        <f t="shared" si="5"/>
        <v>14438</v>
      </c>
      <c r="P25" s="304">
        <f t="shared" si="5"/>
        <v>14823</v>
      </c>
      <c r="Q25" s="304">
        <f t="shared" si="5"/>
        <v>15045</v>
      </c>
      <c r="R25" s="304">
        <f t="shared" si="5"/>
        <v>14524</v>
      </c>
      <c r="S25" s="304">
        <f t="shared" si="5"/>
        <v>15164</v>
      </c>
      <c r="T25" s="304">
        <f t="shared" si="5"/>
        <v>15432</v>
      </c>
      <c r="U25" s="304">
        <f t="shared" si="5"/>
        <v>15534</v>
      </c>
      <c r="V25" s="304">
        <f t="shared" si="5"/>
        <v>14939</v>
      </c>
      <c r="W25" s="304">
        <f t="shared" si="5"/>
        <v>15703</v>
      </c>
      <c r="X25" s="304">
        <f t="shared" si="5"/>
        <v>16510</v>
      </c>
      <c r="Y25" s="304">
        <f t="shared" si="5"/>
        <v>18012</v>
      </c>
      <c r="Z25" s="304">
        <f t="shared" si="5"/>
        <v>18386</v>
      </c>
      <c r="AA25" s="304">
        <f t="shared" si="5"/>
        <v>19225</v>
      </c>
      <c r="AB25" s="304">
        <f t="shared" si="5"/>
        <v>20176</v>
      </c>
      <c r="AC25" s="304">
        <f t="shared" si="5"/>
        <v>20963</v>
      </c>
      <c r="AD25" s="304">
        <f t="shared" si="5"/>
        <v>21063</v>
      </c>
      <c r="AE25" s="304">
        <f t="shared" si="5"/>
        <v>20660</v>
      </c>
      <c r="AF25" s="304">
        <f t="shared" si="5"/>
        <v>20211</v>
      </c>
      <c r="AG25" s="304">
        <f t="shared" si="5"/>
        <v>19880</v>
      </c>
      <c r="AH25" s="304">
        <f t="shared" si="5"/>
        <v>18957</v>
      </c>
      <c r="AI25" s="304">
        <f t="shared" si="5"/>
        <v>17887</v>
      </c>
      <c r="AJ25" s="304">
        <f t="shared" si="5"/>
        <v>17452</v>
      </c>
      <c r="AK25" s="304">
        <f t="shared" si="5"/>
        <v>16272</v>
      </c>
    </row>
    <row r="26" spans="2:40" ht="30" customHeight="1">
      <c r="G26" s="308"/>
      <c r="H26" s="308"/>
      <c r="I26" s="308"/>
      <c r="J26" s="308"/>
      <c r="K26" s="308"/>
      <c r="L26" s="309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</row>
    <row r="27" spans="2:40" ht="30" customHeight="1">
      <c r="D27" s="3"/>
      <c r="E27" s="4"/>
      <c r="F27" s="5"/>
      <c r="G27" s="310">
        <f t="shared" ref="G27:AK27" si="6">G6</f>
        <v>44774</v>
      </c>
      <c r="H27" s="310">
        <f t="shared" si="6"/>
        <v>44775</v>
      </c>
      <c r="I27" s="310">
        <f t="shared" si="6"/>
        <v>44776</v>
      </c>
      <c r="J27" s="310">
        <f t="shared" si="6"/>
        <v>44777</v>
      </c>
      <c r="K27" s="310">
        <f t="shared" si="6"/>
        <v>44778</v>
      </c>
      <c r="L27" s="310">
        <f t="shared" si="6"/>
        <v>44779</v>
      </c>
      <c r="M27" s="310">
        <f t="shared" si="6"/>
        <v>44780</v>
      </c>
      <c r="N27" s="310">
        <f t="shared" si="6"/>
        <v>44781</v>
      </c>
      <c r="O27" s="310">
        <f t="shared" si="6"/>
        <v>44782</v>
      </c>
      <c r="P27" s="310">
        <f t="shared" si="6"/>
        <v>44783</v>
      </c>
      <c r="Q27" s="310">
        <f t="shared" si="6"/>
        <v>44784</v>
      </c>
      <c r="R27" s="310">
        <f t="shared" si="6"/>
        <v>44785</v>
      </c>
      <c r="S27" s="310">
        <f t="shared" si="6"/>
        <v>44786</v>
      </c>
      <c r="T27" s="310">
        <f t="shared" si="6"/>
        <v>44787</v>
      </c>
      <c r="U27" s="310">
        <f t="shared" si="6"/>
        <v>44788</v>
      </c>
      <c r="V27" s="310">
        <f t="shared" si="6"/>
        <v>44789</v>
      </c>
      <c r="W27" s="310">
        <f t="shared" si="6"/>
        <v>44790</v>
      </c>
      <c r="X27" s="310">
        <f t="shared" si="6"/>
        <v>44791</v>
      </c>
      <c r="Y27" s="310">
        <f t="shared" si="6"/>
        <v>44792</v>
      </c>
      <c r="Z27" s="310">
        <f t="shared" si="6"/>
        <v>44793</v>
      </c>
      <c r="AA27" s="310">
        <f t="shared" si="6"/>
        <v>44794</v>
      </c>
      <c r="AB27" s="310">
        <f t="shared" si="6"/>
        <v>44795</v>
      </c>
      <c r="AC27" s="310">
        <f t="shared" si="6"/>
        <v>44796</v>
      </c>
      <c r="AD27" s="310">
        <f t="shared" si="6"/>
        <v>44797</v>
      </c>
      <c r="AE27" s="310">
        <f t="shared" si="6"/>
        <v>44798</v>
      </c>
      <c r="AF27" s="310">
        <f t="shared" si="6"/>
        <v>44799</v>
      </c>
      <c r="AG27" s="310">
        <f t="shared" si="6"/>
        <v>44800</v>
      </c>
      <c r="AH27" s="310">
        <f t="shared" si="6"/>
        <v>44801</v>
      </c>
      <c r="AI27" s="310">
        <f t="shared" si="6"/>
        <v>44802</v>
      </c>
      <c r="AJ27" s="310">
        <f t="shared" si="6"/>
        <v>44803</v>
      </c>
      <c r="AK27" s="310">
        <f t="shared" si="6"/>
        <v>44804</v>
      </c>
      <c r="AM27" t="s">
        <v>73</v>
      </c>
      <c r="AN27" t="s">
        <v>74</v>
      </c>
    </row>
    <row r="28" spans="2:40" ht="30" customHeight="1">
      <c r="D28" s="6"/>
      <c r="E28" s="7"/>
      <c r="F28" s="8"/>
      <c r="G28" s="311" t="str">
        <f t="shared" ref="G28:AK28" si="7">G7</f>
        <v>月</v>
      </c>
      <c r="H28" s="311" t="str">
        <f t="shared" si="7"/>
        <v>火</v>
      </c>
      <c r="I28" s="311" t="str">
        <f t="shared" si="7"/>
        <v>水</v>
      </c>
      <c r="J28" s="311" t="str">
        <f t="shared" si="7"/>
        <v>木</v>
      </c>
      <c r="K28" s="311" t="str">
        <f t="shared" si="7"/>
        <v>金</v>
      </c>
      <c r="L28" s="311" t="str">
        <f t="shared" si="7"/>
        <v>土</v>
      </c>
      <c r="M28" s="311" t="str">
        <f t="shared" si="7"/>
        <v>日</v>
      </c>
      <c r="N28" s="311" t="str">
        <f t="shared" si="7"/>
        <v>月</v>
      </c>
      <c r="O28" s="311" t="str">
        <f t="shared" si="7"/>
        <v>火</v>
      </c>
      <c r="P28" s="311" t="str">
        <f t="shared" si="7"/>
        <v>水</v>
      </c>
      <c r="Q28" s="311" t="str">
        <f t="shared" si="7"/>
        <v>木</v>
      </c>
      <c r="R28" s="311" t="str">
        <f t="shared" si="7"/>
        <v>金</v>
      </c>
      <c r="S28" s="311" t="str">
        <f t="shared" si="7"/>
        <v>土</v>
      </c>
      <c r="T28" s="311" t="str">
        <f t="shared" si="7"/>
        <v>日</v>
      </c>
      <c r="U28" s="311" t="str">
        <f t="shared" si="7"/>
        <v>月</v>
      </c>
      <c r="V28" s="311" t="str">
        <f t="shared" si="7"/>
        <v>火</v>
      </c>
      <c r="W28" s="311" t="str">
        <f t="shared" si="7"/>
        <v>水</v>
      </c>
      <c r="X28" s="311" t="str">
        <f t="shared" si="7"/>
        <v>木</v>
      </c>
      <c r="Y28" s="311" t="str">
        <f t="shared" si="7"/>
        <v>金</v>
      </c>
      <c r="Z28" s="311" t="str">
        <f t="shared" si="7"/>
        <v>土</v>
      </c>
      <c r="AA28" s="311" t="str">
        <f t="shared" si="7"/>
        <v>日</v>
      </c>
      <c r="AB28" s="311" t="str">
        <f t="shared" si="7"/>
        <v>月</v>
      </c>
      <c r="AC28" s="311" t="str">
        <f t="shared" si="7"/>
        <v>火</v>
      </c>
      <c r="AD28" s="311" t="str">
        <f t="shared" si="7"/>
        <v>水</v>
      </c>
      <c r="AE28" s="311" t="str">
        <f t="shared" si="7"/>
        <v>木</v>
      </c>
      <c r="AF28" s="311" t="str">
        <f t="shared" si="7"/>
        <v>金</v>
      </c>
      <c r="AG28" s="311" t="str">
        <f t="shared" si="7"/>
        <v>土</v>
      </c>
      <c r="AH28" s="311" t="str">
        <f t="shared" si="7"/>
        <v>日</v>
      </c>
      <c r="AI28" s="311" t="str">
        <f t="shared" si="7"/>
        <v>月</v>
      </c>
      <c r="AJ28" s="311" t="str">
        <f t="shared" si="7"/>
        <v>火</v>
      </c>
      <c r="AK28" s="311" t="str">
        <f t="shared" si="7"/>
        <v>水</v>
      </c>
    </row>
    <row r="29" spans="2:40" ht="59.25" customHeight="1">
      <c r="B29" t="s">
        <v>61</v>
      </c>
      <c r="C29" s="406" t="s">
        <v>79</v>
      </c>
      <c r="D29" s="16" t="s">
        <v>52</v>
      </c>
      <c r="E29" s="2"/>
      <c r="F29" s="1"/>
      <c r="G29" s="346">
        <f>IFERROR(G12/G8,0)</f>
        <v>0.61469265367316339</v>
      </c>
      <c r="H29" s="346">
        <f t="shared" ref="H29:AK29" si="8">IFERROR(H12/H8,0)</f>
        <v>0.66716641679160416</v>
      </c>
      <c r="I29" s="346">
        <f t="shared" si="8"/>
        <v>0.68665667166416788</v>
      </c>
      <c r="J29" s="346">
        <f t="shared" si="8"/>
        <v>0.71964017991004503</v>
      </c>
      <c r="K29" s="346">
        <f t="shared" si="8"/>
        <v>0.70876671619613674</v>
      </c>
      <c r="L29" s="346">
        <f t="shared" si="8"/>
        <v>0.72511144130757799</v>
      </c>
      <c r="M29" s="346">
        <f t="shared" si="8"/>
        <v>0.75185735512630014</v>
      </c>
      <c r="N29" s="346">
        <f t="shared" si="8"/>
        <v>0.69459459459459461</v>
      </c>
      <c r="O29" s="346">
        <f t="shared" si="8"/>
        <v>0.68682795698924726</v>
      </c>
      <c r="P29" s="346">
        <f t="shared" si="8"/>
        <v>0.68951612903225812</v>
      </c>
      <c r="Q29" s="346">
        <f t="shared" si="8"/>
        <v>0.69086021505376349</v>
      </c>
      <c r="R29" s="346">
        <f t="shared" si="8"/>
        <v>0.66</v>
      </c>
      <c r="S29" s="346">
        <f t="shared" si="8"/>
        <v>0.64133333333333331</v>
      </c>
      <c r="T29" s="346">
        <f t="shared" si="8"/>
        <v>0.64533333333333331</v>
      </c>
      <c r="U29" s="346">
        <f t="shared" si="8"/>
        <v>0.65733333333333333</v>
      </c>
      <c r="V29" s="346">
        <f t="shared" si="8"/>
        <v>0.63914780292942741</v>
      </c>
      <c r="W29" s="346">
        <f t="shared" si="8"/>
        <v>0.60852197070572567</v>
      </c>
      <c r="X29" s="346">
        <f t="shared" si="8"/>
        <v>0.61784287616511313</v>
      </c>
      <c r="Y29" s="346">
        <f t="shared" si="8"/>
        <v>0.6045272969374168</v>
      </c>
      <c r="Z29" s="346">
        <f t="shared" si="8"/>
        <v>0.61917443408788286</v>
      </c>
      <c r="AA29" s="346">
        <f t="shared" si="8"/>
        <v>0.63115845539280957</v>
      </c>
      <c r="AB29" s="346">
        <f t="shared" si="8"/>
        <v>0.58322237017310252</v>
      </c>
      <c r="AC29" s="346">
        <f t="shared" si="8"/>
        <v>0.58854860186418112</v>
      </c>
      <c r="AD29" s="346">
        <f t="shared" si="8"/>
        <v>0.60477453580901852</v>
      </c>
      <c r="AE29" s="346">
        <f t="shared" si="8"/>
        <v>0.6114058355437666</v>
      </c>
      <c r="AF29" s="346">
        <f t="shared" si="8"/>
        <v>0.6295336787564767</v>
      </c>
      <c r="AG29" s="346">
        <f t="shared" si="8"/>
        <v>0.62435233160621761</v>
      </c>
      <c r="AH29" s="346">
        <f t="shared" si="8"/>
        <v>0.64637305699481862</v>
      </c>
      <c r="AI29" s="346">
        <f t="shared" si="8"/>
        <v>0.6075129533678757</v>
      </c>
      <c r="AJ29" s="346">
        <f t="shared" si="8"/>
        <v>0.59435173299101407</v>
      </c>
      <c r="AK29" s="346">
        <f t="shared" si="8"/>
        <v>0.58921694480102693</v>
      </c>
      <c r="AM29" s="37">
        <v>0.2</v>
      </c>
      <c r="AN29" s="37">
        <v>0.5</v>
      </c>
    </row>
    <row r="30" spans="2:40" ht="59.25" customHeight="1">
      <c r="B30" t="s">
        <v>62</v>
      </c>
      <c r="C30" s="406"/>
      <c r="D30" s="17" t="s">
        <v>53</v>
      </c>
      <c r="E30" s="2"/>
      <c r="F30" s="1"/>
      <c r="G30" s="346">
        <f t="shared" ref="G30:AK30" si="9">IFERROR(G12/G9,0)</f>
        <v>0.61469265367316339</v>
      </c>
      <c r="H30" s="346">
        <f t="shared" si="9"/>
        <v>0.66716641679160416</v>
      </c>
      <c r="I30" s="346">
        <f t="shared" si="9"/>
        <v>0.68665667166416788</v>
      </c>
      <c r="J30" s="346">
        <f t="shared" si="9"/>
        <v>0.71964017991004503</v>
      </c>
      <c r="K30" s="346">
        <f t="shared" si="9"/>
        <v>0.70876671619613674</v>
      </c>
      <c r="L30" s="346">
        <f t="shared" si="9"/>
        <v>0.72511144130757799</v>
      </c>
      <c r="M30" s="346">
        <f t="shared" si="9"/>
        <v>0.75185735512630014</v>
      </c>
      <c r="N30" s="346">
        <f t="shared" si="9"/>
        <v>0.69459459459459461</v>
      </c>
      <c r="O30" s="346">
        <f t="shared" si="9"/>
        <v>0.68682795698924726</v>
      </c>
      <c r="P30" s="346">
        <f t="shared" si="9"/>
        <v>0.68951612903225812</v>
      </c>
      <c r="Q30" s="346">
        <f t="shared" si="9"/>
        <v>0.69086021505376349</v>
      </c>
      <c r="R30" s="346">
        <f t="shared" si="9"/>
        <v>0.66</v>
      </c>
      <c r="S30" s="346">
        <f t="shared" si="9"/>
        <v>0.64133333333333331</v>
      </c>
      <c r="T30" s="346">
        <f t="shared" si="9"/>
        <v>0.64533333333333331</v>
      </c>
      <c r="U30" s="346">
        <f t="shared" si="9"/>
        <v>0.65733333333333333</v>
      </c>
      <c r="V30" s="346">
        <f t="shared" si="9"/>
        <v>0.63914780292942741</v>
      </c>
      <c r="W30" s="346">
        <f t="shared" si="9"/>
        <v>0.60852197070572567</v>
      </c>
      <c r="X30" s="346">
        <f t="shared" si="9"/>
        <v>0.61784287616511313</v>
      </c>
      <c r="Y30" s="346">
        <f t="shared" si="9"/>
        <v>0.6045272969374168</v>
      </c>
      <c r="Z30" s="346">
        <f t="shared" si="9"/>
        <v>0.61917443408788286</v>
      </c>
      <c r="AA30" s="346">
        <f t="shared" si="9"/>
        <v>0.63115845539280957</v>
      </c>
      <c r="AB30" s="346">
        <f t="shared" si="9"/>
        <v>0.58322237017310252</v>
      </c>
      <c r="AC30" s="346">
        <f t="shared" si="9"/>
        <v>0.58854860186418112</v>
      </c>
      <c r="AD30" s="346">
        <f t="shared" si="9"/>
        <v>0.60477453580901852</v>
      </c>
      <c r="AE30" s="346">
        <f t="shared" si="9"/>
        <v>0.6114058355437666</v>
      </c>
      <c r="AF30" s="346">
        <f t="shared" si="9"/>
        <v>0.6295336787564767</v>
      </c>
      <c r="AG30" s="346">
        <f t="shared" si="9"/>
        <v>0.62435233160621761</v>
      </c>
      <c r="AH30" s="346">
        <f t="shared" si="9"/>
        <v>0.64637305699481862</v>
      </c>
      <c r="AI30" s="346">
        <f t="shared" si="9"/>
        <v>0.6075129533678757</v>
      </c>
      <c r="AJ30" s="346">
        <f t="shared" si="9"/>
        <v>0.59435173299101407</v>
      </c>
      <c r="AK30" s="346">
        <f t="shared" si="9"/>
        <v>0.58921694480102693</v>
      </c>
      <c r="AM30" s="37">
        <v>0.25</v>
      </c>
      <c r="AN30" s="37">
        <v>0.25</v>
      </c>
    </row>
    <row r="31" spans="2:40" ht="59.25" customHeight="1">
      <c r="B31" t="s">
        <v>63</v>
      </c>
      <c r="C31" s="406"/>
      <c r="D31" s="17" t="s">
        <v>54</v>
      </c>
      <c r="E31" s="2"/>
      <c r="F31" s="1"/>
      <c r="G31" s="346">
        <f t="shared" ref="G31:AK31" si="10">IFERROR(G13/G10,0)</f>
        <v>2.6315789473684209E-2</v>
      </c>
      <c r="H31" s="346">
        <f t="shared" si="10"/>
        <v>5.2631578947368418E-2</v>
      </c>
      <c r="I31" s="346">
        <f t="shared" si="10"/>
        <v>7.8947368421052627E-2</v>
      </c>
      <c r="J31" s="346">
        <f t="shared" si="10"/>
        <v>5.2631578947368418E-2</v>
      </c>
      <c r="K31" s="346">
        <f t="shared" si="10"/>
        <v>2.6315789473684209E-2</v>
      </c>
      <c r="L31" s="346">
        <f t="shared" si="10"/>
        <v>7.8947368421052627E-2</v>
      </c>
      <c r="M31" s="346">
        <f t="shared" si="10"/>
        <v>0.10526315789473684</v>
      </c>
      <c r="N31" s="346">
        <f t="shared" si="10"/>
        <v>0.12820512820512819</v>
      </c>
      <c r="O31" s="346">
        <f t="shared" si="10"/>
        <v>0.10256410256410256</v>
      </c>
      <c r="P31" s="346">
        <f t="shared" si="10"/>
        <v>0.10256410256410256</v>
      </c>
      <c r="Q31" s="346">
        <f t="shared" si="10"/>
        <v>0.10256410256410256</v>
      </c>
      <c r="R31" s="346">
        <f t="shared" si="10"/>
        <v>0.12820512820512819</v>
      </c>
      <c r="S31" s="346">
        <f t="shared" si="10"/>
        <v>0.17948717948717949</v>
      </c>
      <c r="T31" s="346">
        <f t="shared" si="10"/>
        <v>0.28205128205128205</v>
      </c>
      <c r="U31" s="346">
        <f t="shared" si="10"/>
        <v>0.33333333333333331</v>
      </c>
      <c r="V31" s="346">
        <f t="shared" si="10"/>
        <v>0.35</v>
      </c>
      <c r="W31" s="346">
        <f t="shared" si="10"/>
        <v>0.27500000000000002</v>
      </c>
      <c r="X31" s="346">
        <f t="shared" si="10"/>
        <v>0.3</v>
      </c>
      <c r="Y31" s="346">
        <f t="shared" si="10"/>
        <v>0.25</v>
      </c>
      <c r="Z31" s="346">
        <f t="shared" si="10"/>
        <v>0.3</v>
      </c>
      <c r="AA31" s="346">
        <f t="shared" si="10"/>
        <v>0.32500000000000001</v>
      </c>
      <c r="AB31" s="346">
        <f t="shared" si="10"/>
        <v>0.32500000000000001</v>
      </c>
      <c r="AC31" s="346">
        <f t="shared" si="10"/>
        <v>0.35</v>
      </c>
      <c r="AD31" s="346">
        <f t="shared" si="10"/>
        <v>0.25</v>
      </c>
      <c r="AE31" s="346">
        <f t="shared" si="10"/>
        <v>0.27500000000000002</v>
      </c>
      <c r="AF31" s="346">
        <f t="shared" si="10"/>
        <v>0.22500000000000001</v>
      </c>
      <c r="AG31" s="346">
        <f t="shared" si="10"/>
        <v>0.27500000000000002</v>
      </c>
      <c r="AH31" s="346">
        <f t="shared" si="10"/>
        <v>0.32500000000000001</v>
      </c>
      <c r="AI31" s="346">
        <f t="shared" si="10"/>
        <v>0.27500000000000002</v>
      </c>
      <c r="AJ31" s="346">
        <f t="shared" si="10"/>
        <v>0.25</v>
      </c>
      <c r="AK31" s="346">
        <f t="shared" si="10"/>
        <v>0.3</v>
      </c>
      <c r="AM31" s="37">
        <v>0.2</v>
      </c>
      <c r="AN31" s="37">
        <v>0.5</v>
      </c>
    </row>
    <row r="32" spans="2:40" ht="59.25" customHeight="1">
      <c r="B32" t="s">
        <v>64</v>
      </c>
      <c r="C32" s="406"/>
      <c r="D32" s="17" t="s">
        <v>55</v>
      </c>
      <c r="E32" s="2"/>
      <c r="F32" s="1"/>
      <c r="G32" s="346">
        <f>IFERROR(G13/G11,0)</f>
        <v>2.6315789473684209E-2</v>
      </c>
      <c r="H32" s="346">
        <f t="shared" ref="H32:AK32" si="11">IFERROR(H13/H11,0)</f>
        <v>5.2631578947368418E-2</v>
      </c>
      <c r="I32" s="346">
        <f t="shared" si="11"/>
        <v>7.8947368421052627E-2</v>
      </c>
      <c r="J32" s="346">
        <f t="shared" si="11"/>
        <v>5.2631578947368418E-2</v>
      </c>
      <c r="K32" s="346">
        <f t="shared" si="11"/>
        <v>2.6315789473684209E-2</v>
      </c>
      <c r="L32" s="346">
        <f t="shared" si="11"/>
        <v>7.8947368421052627E-2</v>
      </c>
      <c r="M32" s="346">
        <f t="shared" si="11"/>
        <v>0.10526315789473684</v>
      </c>
      <c r="N32" s="346">
        <f t="shared" si="11"/>
        <v>0.12820512820512819</v>
      </c>
      <c r="O32" s="346">
        <f t="shared" si="11"/>
        <v>0.10256410256410256</v>
      </c>
      <c r="P32" s="346">
        <f t="shared" si="11"/>
        <v>0.10256410256410256</v>
      </c>
      <c r="Q32" s="346">
        <f t="shared" si="11"/>
        <v>0.10256410256410256</v>
      </c>
      <c r="R32" s="346">
        <f t="shared" si="11"/>
        <v>0.12820512820512819</v>
      </c>
      <c r="S32" s="346">
        <f t="shared" si="11"/>
        <v>0.17948717948717949</v>
      </c>
      <c r="T32" s="346">
        <f t="shared" si="11"/>
        <v>0.28205128205128205</v>
      </c>
      <c r="U32" s="346">
        <f t="shared" si="11"/>
        <v>0.33333333333333331</v>
      </c>
      <c r="V32" s="346">
        <f t="shared" si="11"/>
        <v>0.35</v>
      </c>
      <c r="W32" s="346">
        <f t="shared" si="11"/>
        <v>0.27500000000000002</v>
      </c>
      <c r="X32" s="346">
        <f t="shared" si="11"/>
        <v>0.3</v>
      </c>
      <c r="Y32" s="346">
        <f t="shared" si="11"/>
        <v>0.25</v>
      </c>
      <c r="Z32" s="346">
        <f t="shared" si="11"/>
        <v>0.3</v>
      </c>
      <c r="AA32" s="346">
        <f t="shared" si="11"/>
        <v>0.32500000000000001</v>
      </c>
      <c r="AB32" s="346">
        <f t="shared" si="11"/>
        <v>0.32500000000000001</v>
      </c>
      <c r="AC32" s="346">
        <f t="shared" si="11"/>
        <v>0.35</v>
      </c>
      <c r="AD32" s="346">
        <f t="shared" si="11"/>
        <v>0.25</v>
      </c>
      <c r="AE32" s="346">
        <f t="shared" si="11"/>
        <v>0.27500000000000002</v>
      </c>
      <c r="AF32" s="346">
        <f t="shared" si="11"/>
        <v>0.22500000000000001</v>
      </c>
      <c r="AG32" s="346">
        <f t="shared" si="11"/>
        <v>0.27500000000000002</v>
      </c>
      <c r="AH32" s="346">
        <f t="shared" si="11"/>
        <v>0.32500000000000001</v>
      </c>
      <c r="AI32" s="346">
        <f t="shared" si="11"/>
        <v>0.27500000000000002</v>
      </c>
      <c r="AJ32" s="346">
        <f t="shared" si="11"/>
        <v>0.25</v>
      </c>
      <c r="AK32" s="346">
        <f t="shared" si="11"/>
        <v>0.3</v>
      </c>
      <c r="AM32" s="37">
        <v>0.25</v>
      </c>
      <c r="AN32" s="37">
        <v>0.25</v>
      </c>
    </row>
    <row r="33" spans="2:40" ht="59.25" customHeight="1">
      <c r="B33" t="s">
        <v>18</v>
      </c>
      <c r="C33" s="406"/>
      <c r="D33" s="17" t="s">
        <v>177</v>
      </c>
      <c r="E33" s="2"/>
      <c r="F33" s="1"/>
      <c r="G33" s="342">
        <f t="shared" ref="G33:AK33" si="12">IFERROR(G14*100000/1588256,0)</f>
        <v>1517.8913223057241</v>
      </c>
      <c r="H33" s="342">
        <f t="shared" si="12"/>
        <v>1632.2305724014266</v>
      </c>
      <c r="I33" s="342">
        <f t="shared" si="12"/>
        <v>1722.0775492112102</v>
      </c>
      <c r="J33" s="342">
        <f t="shared" si="12"/>
        <v>1757.5252352265629</v>
      </c>
      <c r="K33" s="342">
        <f t="shared" si="12"/>
        <v>1752.5512259988313</v>
      </c>
      <c r="L33" s="342">
        <f t="shared" si="12"/>
        <v>1764.1362601494973</v>
      </c>
      <c r="M33" s="342">
        <f t="shared" si="12"/>
        <v>1736.4958797574195</v>
      </c>
      <c r="N33" s="342">
        <f t="shared" si="12"/>
        <v>1685.8743174903793</v>
      </c>
      <c r="O33" s="342">
        <f t="shared" si="12"/>
        <v>1705.4555436906896</v>
      </c>
      <c r="P33" s="342">
        <f t="shared" si="12"/>
        <v>1794.7988233634881</v>
      </c>
      <c r="Q33" s="342">
        <f t="shared" si="12"/>
        <v>1825.3984244353555</v>
      </c>
      <c r="R33" s="342">
        <f t="shared" si="12"/>
        <v>1805.1246146716901</v>
      </c>
      <c r="S33" s="342">
        <f t="shared" si="12"/>
        <v>1842.3982028086152</v>
      </c>
      <c r="T33" s="342">
        <f t="shared" si="12"/>
        <v>1856.8794954969476</v>
      </c>
      <c r="U33" s="342">
        <f t="shared" si="12"/>
        <v>1836.6056857332824</v>
      </c>
      <c r="V33" s="342">
        <f t="shared" si="12"/>
        <v>1876.838494549997</v>
      </c>
      <c r="W33" s="342">
        <f t="shared" si="12"/>
        <v>2017.4329579110672</v>
      </c>
      <c r="X33" s="342">
        <f t="shared" si="12"/>
        <v>2084.9283742671205</v>
      </c>
      <c r="Y33" s="342">
        <f t="shared" si="12"/>
        <v>2132.0240565752624</v>
      </c>
      <c r="Z33" s="342">
        <f t="shared" si="12"/>
        <v>2179.4345495940202</v>
      </c>
      <c r="AA33" s="342">
        <f t="shared" si="12"/>
        <v>2281.9369169705637</v>
      </c>
      <c r="AB33" s="342">
        <f t="shared" si="12"/>
        <v>2085.9987306832149</v>
      </c>
      <c r="AC33" s="342">
        <f t="shared" si="12"/>
        <v>2150.0941913646161</v>
      </c>
      <c r="AD33" s="342">
        <f t="shared" si="12"/>
        <v>2300.4477867547803</v>
      </c>
      <c r="AE33" s="342">
        <f t="shared" si="12"/>
        <v>2337.0917534704731</v>
      </c>
      <c r="AF33" s="342">
        <f t="shared" si="12"/>
        <v>2294.5293453952008</v>
      </c>
      <c r="AG33" s="342">
        <f t="shared" si="12"/>
        <v>2237.1708339209799</v>
      </c>
      <c r="AH33" s="342">
        <f t="shared" si="12"/>
        <v>2168.2272882960933</v>
      </c>
      <c r="AI33" s="342">
        <f t="shared" si="12"/>
        <v>1999.7405959744524</v>
      </c>
      <c r="AJ33" s="342">
        <f t="shared" si="12"/>
        <v>1974.4927769830556</v>
      </c>
      <c r="AK33" s="342">
        <f t="shared" si="12"/>
        <v>1960.5151814317087</v>
      </c>
      <c r="AM33" s="38">
        <v>15</v>
      </c>
      <c r="AN33" s="38">
        <v>25</v>
      </c>
    </row>
    <row r="34" spans="2:40" ht="59.25" customHeight="1">
      <c r="B34" t="s">
        <v>19</v>
      </c>
      <c r="C34" s="57" t="s">
        <v>80</v>
      </c>
      <c r="D34" s="17" t="s">
        <v>57</v>
      </c>
      <c r="E34" s="2" t="s">
        <v>17</v>
      </c>
      <c r="F34" s="1"/>
      <c r="G34" s="346">
        <f>IFERROR(G18/G16,0)</f>
        <v>0.67858147164505545</v>
      </c>
      <c r="H34" s="346">
        <f t="shared" ref="H34:AK34" si="13">IFERROR(H18/H16,0)</f>
        <v>0.68105230191042909</v>
      </c>
      <c r="I34" s="346">
        <f t="shared" si="13"/>
        <v>0.68530543160486224</v>
      </c>
      <c r="J34" s="346">
        <f t="shared" si="13"/>
        <v>0.68309513586456483</v>
      </c>
      <c r="K34" s="346">
        <f t="shared" si="13"/>
        <v>0.68096256362376895</v>
      </c>
      <c r="L34" s="346">
        <f t="shared" si="13"/>
        <v>0.68035482605678421</v>
      </c>
      <c r="M34" s="346">
        <f t="shared" si="13"/>
        <v>0.68009978320909925</v>
      </c>
      <c r="N34" s="346">
        <f t="shared" si="13"/>
        <v>0.67457487253543957</v>
      </c>
      <c r="O34" s="346">
        <f t="shared" si="13"/>
        <v>0.67940496822645868</v>
      </c>
      <c r="P34" s="346">
        <f t="shared" si="13"/>
        <v>0.67563880283091271</v>
      </c>
      <c r="Q34" s="346">
        <f t="shared" si="13"/>
        <v>0.68384205284433763</v>
      </c>
      <c r="R34" s="346">
        <f t="shared" si="13"/>
        <v>0.69481988514414994</v>
      </c>
      <c r="S34" s="346">
        <f t="shared" si="13"/>
        <v>0.69721903669724772</v>
      </c>
      <c r="T34" s="346">
        <f t="shared" si="13"/>
        <v>0.70138869247956559</v>
      </c>
      <c r="U34" s="346">
        <f t="shared" si="13"/>
        <v>0.71896155883911228</v>
      </c>
      <c r="V34" s="346">
        <f t="shared" si="13"/>
        <v>0.7208559841228751</v>
      </c>
      <c r="W34" s="346">
        <f t="shared" si="13"/>
        <v>0.72628439216123541</v>
      </c>
      <c r="X34" s="346">
        <f t="shared" si="13"/>
        <v>0.72821576763485474</v>
      </c>
      <c r="Y34" s="346">
        <f t="shared" si="13"/>
        <v>0.7311874839702488</v>
      </c>
      <c r="Z34" s="346">
        <f t="shared" si="13"/>
        <v>0.74563729575472892</v>
      </c>
      <c r="AA34" s="346">
        <f t="shared" si="13"/>
        <v>0.75194724399651613</v>
      </c>
      <c r="AB34" s="346">
        <f t="shared" si="13"/>
        <v>0.74111979291500885</v>
      </c>
      <c r="AC34" s="346">
        <f t="shared" si="13"/>
        <v>0.75066894872598411</v>
      </c>
      <c r="AD34" s="346">
        <f t="shared" si="13"/>
        <v>0.75552776388194098</v>
      </c>
      <c r="AE34" s="346">
        <f t="shared" si="13"/>
        <v>0.75433935986382272</v>
      </c>
      <c r="AF34" s="346">
        <f t="shared" si="13"/>
        <v>0.75512229135378672</v>
      </c>
      <c r="AG34" s="346">
        <f t="shared" si="13"/>
        <v>0.74544592295031664</v>
      </c>
      <c r="AH34" s="346">
        <f t="shared" si="13"/>
        <v>0.73618428755415055</v>
      </c>
      <c r="AI34" s="346">
        <f t="shared" si="13"/>
        <v>0.7415521834126485</v>
      </c>
      <c r="AJ34" s="346">
        <f t="shared" si="13"/>
        <v>0.73466150624960347</v>
      </c>
      <c r="AK34" s="346">
        <f t="shared" si="13"/>
        <v>0.74164900595418304</v>
      </c>
      <c r="AM34" s="37">
        <v>0.1</v>
      </c>
      <c r="AN34" s="37">
        <v>0.1</v>
      </c>
    </row>
    <row r="35" spans="2:40" ht="59.25" customHeight="1">
      <c r="B35" t="s">
        <v>20</v>
      </c>
      <c r="C35" s="406" t="s">
        <v>81</v>
      </c>
      <c r="D35" s="17" t="s">
        <v>178</v>
      </c>
      <c r="E35" s="2" t="s">
        <v>17</v>
      </c>
      <c r="F35" s="1"/>
      <c r="G35" s="341">
        <f t="shared" ref="G35:AK35" si="14">IFERROR(G21*100000/1588256,0)</f>
        <v>1321.3864767392663</v>
      </c>
      <c r="H35" s="341">
        <f t="shared" si="14"/>
        <v>1367.4118026313138</v>
      </c>
      <c r="I35" s="341">
        <f t="shared" si="14"/>
        <v>1369.1747426107629</v>
      </c>
      <c r="J35" s="341">
        <f>IFERROR(J21*100000/1588256,0)</f>
        <v>1402.1039429411883</v>
      </c>
      <c r="K35" s="341">
        <f t="shared" si="14"/>
        <v>1402.355791509681</v>
      </c>
      <c r="L35" s="341">
        <f t="shared" si="14"/>
        <v>1423.5740334051941</v>
      </c>
      <c r="M35" s="341">
        <f t="shared" si="14"/>
        <v>1419.7333427356798</v>
      </c>
      <c r="N35" s="341">
        <f t="shared" si="14"/>
        <v>1441.8330546209174</v>
      </c>
      <c r="O35" s="341">
        <f t="shared" si="14"/>
        <v>1441.0775089154392</v>
      </c>
      <c r="P35" s="341">
        <f t="shared" si="14"/>
        <v>1480.8695827372917</v>
      </c>
      <c r="Q35" s="341">
        <f t="shared" si="14"/>
        <v>1496.6101182680877</v>
      </c>
      <c r="R35" s="341">
        <f t="shared" si="14"/>
        <v>1469.7882457236112</v>
      </c>
      <c r="S35" s="341">
        <f t="shared" si="14"/>
        <v>1508.2581145608769</v>
      </c>
      <c r="T35" s="341">
        <f t="shared" si="14"/>
        <v>1531.1133721515928</v>
      </c>
      <c r="U35" s="341">
        <f t="shared" si="14"/>
        <v>1561.3981625128442</v>
      </c>
      <c r="V35" s="341">
        <f t="shared" si="14"/>
        <v>1537.9132835008966</v>
      </c>
      <c r="W35" s="341">
        <f t="shared" si="14"/>
        <v>1577.9572058912418</v>
      </c>
      <c r="X35" s="341">
        <f t="shared" si="14"/>
        <v>1640.4156508774404</v>
      </c>
      <c r="Y35" s="341">
        <f t="shared" si="14"/>
        <v>1745.8772389337739</v>
      </c>
      <c r="Z35" s="341">
        <f t="shared" si="14"/>
        <v>1794.9877097898575</v>
      </c>
      <c r="AA35" s="341">
        <f t="shared" si="14"/>
        <v>1858.9572461870127</v>
      </c>
      <c r="AB35" s="341">
        <f t="shared" si="14"/>
        <v>1902.5270485362562</v>
      </c>
      <c r="AC35" s="341">
        <f t="shared" si="14"/>
        <v>1946.8523965909778</v>
      </c>
      <c r="AD35" s="341">
        <f t="shared" si="14"/>
        <v>1960.6411057159551</v>
      </c>
      <c r="AE35" s="341">
        <f t="shared" si="14"/>
        <v>1901.8344649729011</v>
      </c>
      <c r="AF35" s="341">
        <f t="shared" si="14"/>
        <v>1841.5167328188907</v>
      </c>
      <c r="AG35" s="341">
        <f t="shared" si="14"/>
        <v>1772.8250357624968</v>
      </c>
      <c r="AH35" s="341">
        <f t="shared" si="14"/>
        <v>1682.4743618157274</v>
      </c>
      <c r="AI35" s="341">
        <f t="shared" si="14"/>
        <v>1583.5608365402052</v>
      </c>
      <c r="AJ35" s="341">
        <f t="shared" si="14"/>
        <v>1559.9500332440111</v>
      </c>
      <c r="AK35" s="341">
        <f t="shared" si="14"/>
        <v>1458.0772872886992</v>
      </c>
      <c r="AM35" s="38">
        <v>15</v>
      </c>
      <c r="AN35" s="38">
        <v>25</v>
      </c>
    </row>
    <row r="36" spans="2:40" ht="59.25" customHeight="1">
      <c r="B36" t="s">
        <v>21</v>
      </c>
      <c r="C36" s="406"/>
      <c r="D36" s="18" t="s">
        <v>59</v>
      </c>
      <c r="E36" s="2"/>
      <c r="F36" s="1"/>
      <c r="G36" s="194">
        <f>G22-G23</f>
        <v>4848</v>
      </c>
      <c r="H36" s="194">
        <f t="shared" ref="H36:AK36" si="15">H22-H23</f>
        <v>3721</v>
      </c>
      <c r="I36" s="194">
        <f t="shared" si="15"/>
        <v>3139</v>
      </c>
      <c r="J36" s="194">
        <f t="shared" si="15"/>
        <v>3082</v>
      </c>
      <c r="K36" s="194">
        <f t="shared" si="15"/>
        <v>2572</v>
      </c>
      <c r="L36" s="194">
        <f t="shared" si="15"/>
        <v>2480</v>
      </c>
      <c r="M36" s="194">
        <f t="shared" si="15"/>
        <v>1489</v>
      </c>
      <c r="N36" s="194">
        <f t="shared" si="15"/>
        <v>1913</v>
      </c>
      <c r="O36" s="194">
        <f t="shared" si="15"/>
        <v>1170</v>
      </c>
      <c r="P36" s="194">
        <f t="shared" si="15"/>
        <v>1774</v>
      </c>
      <c r="Q36" s="194">
        <f t="shared" si="15"/>
        <v>1501</v>
      </c>
      <c r="R36" s="194">
        <f t="shared" si="15"/>
        <v>1071</v>
      </c>
      <c r="S36" s="194">
        <f t="shared" si="15"/>
        <v>1345</v>
      </c>
      <c r="T36" s="194">
        <f t="shared" si="15"/>
        <v>1769</v>
      </c>
      <c r="U36" s="194">
        <f t="shared" si="15"/>
        <v>1899</v>
      </c>
      <c r="V36" s="194">
        <f t="shared" si="15"/>
        <v>1538</v>
      </c>
      <c r="W36" s="194">
        <f t="shared" si="15"/>
        <v>1542</v>
      </c>
      <c r="X36" s="194">
        <f t="shared" si="15"/>
        <v>2284</v>
      </c>
      <c r="Y36" s="194">
        <f t="shared" si="15"/>
        <v>4385</v>
      </c>
      <c r="Z36" s="194">
        <f t="shared" si="15"/>
        <v>4554</v>
      </c>
      <c r="AA36" s="194">
        <f t="shared" si="15"/>
        <v>5207</v>
      </c>
      <c r="AB36" s="194">
        <f t="shared" si="15"/>
        <v>5418</v>
      </c>
      <c r="AC36" s="194">
        <f t="shared" si="15"/>
        <v>6495</v>
      </c>
      <c r="AD36" s="194">
        <f t="shared" si="15"/>
        <v>6078</v>
      </c>
      <c r="AE36" s="194">
        <f t="shared" si="15"/>
        <v>4152</v>
      </c>
      <c r="AF36" s="194">
        <f t="shared" si="15"/>
        <v>1519</v>
      </c>
      <c r="AG36" s="194">
        <f t="shared" si="15"/>
        <v>-352</v>
      </c>
      <c r="AH36" s="194">
        <f t="shared" si="15"/>
        <v>-2803</v>
      </c>
      <c r="AI36" s="194">
        <f t="shared" si="15"/>
        <v>-5066</v>
      </c>
      <c r="AJ36" s="194">
        <f t="shared" si="15"/>
        <v>-6145</v>
      </c>
      <c r="AK36" s="194">
        <f t="shared" si="15"/>
        <v>-7982</v>
      </c>
      <c r="AM36" s="38">
        <v>1</v>
      </c>
      <c r="AN36" s="38">
        <v>1</v>
      </c>
    </row>
    <row r="37" spans="2:40" ht="59.25" customHeight="1">
      <c r="C37" s="363"/>
      <c r="D37" s="18" t="s">
        <v>110</v>
      </c>
      <c r="E37" s="2"/>
      <c r="F37" s="1"/>
      <c r="G37" s="347">
        <f>IFERROR(G22/G23,0)</f>
        <v>1.3003903587582875</v>
      </c>
      <c r="H37" s="347">
        <f t="shared" ref="H37:AK37" si="16">IFERROR(H22/H23,0)</f>
        <v>1.2067566816691671</v>
      </c>
      <c r="I37" s="347">
        <f t="shared" si="16"/>
        <v>1.1686999516311065</v>
      </c>
      <c r="J37" s="347">
        <f t="shared" si="16"/>
        <v>1.1606295929535624</v>
      </c>
      <c r="K37" s="347">
        <f t="shared" si="16"/>
        <v>1.130551748642201</v>
      </c>
      <c r="L37" s="347">
        <f t="shared" si="16"/>
        <v>1.1231992051664184</v>
      </c>
      <c r="M37" s="347">
        <f t="shared" si="16"/>
        <v>1.0707027540360874</v>
      </c>
      <c r="N37" s="347">
        <f t="shared" si="16"/>
        <v>1.0911516653166247</v>
      </c>
      <c r="O37" s="347">
        <f t="shared" si="16"/>
        <v>1.0538723639377474</v>
      </c>
      <c r="P37" s="347">
        <f t="shared" si="16"/>
        <v>1.0815782212820748</v>
      </c>
      <c r="Q37" s="347">
        <f t="shared" si="16"/>
        <v>1.0674031164398941</v>
      </c>
      <c r="R37" s="347">
        <f t="shared" si="16"/>
        <v>1.0480851254882593</v>
      </c>
      <c r="S37" s="347">
        <f t="shared" si="16"/>
        <v>1.0594869526758071</v>
      </c>
      <c r="T37" s="347">
        <f t="shared" si="16"/>
        <v>1.0784513725664109</v>
      </c>
      <c r="U37" s="347">
        <f t="shared" si="16"/>
        <v>1.0829257641921397</v>
      </c>
      <c r="V37" s="347">
        <f t="shared" si="16"/>
        <v>1.0671967843411394</v>
      </c>
      <c r="W37" s="347">
        <f t="shared" si="16"/>
        <v>1.0655612244897958</v>
      </c>
      <c r="X37" s="347">
        <f t="shared" si="16"/>
        <v>1.0960875052587296</v>
      </c>
      <c r="Y37" s="347">
        <f t="shared" si="16"/>
        <v>1.1878427004797807</v>
      </c>
      <c r="Z37" s="347">
        <f t="shared" si="16"/>
        <v>1.1901064495929869</v>
      </c>
      <c r="AA37" s="347">
        <f t="shared" si="16"/>
        <v>1.2141212270745949</v>
      </c>
      <c r="AB37" s="347">
        <f t="shared" si="16"/>
        <v>1.2184765514738498</v>
      </c>
      <c r="AC37" s="347">
        <f t="shared" si="16"/>
        <v>1.2659051830017194</v>
      </c>
      <c r="AD37" s="347">
        <f t="shared" si="16"/>
        <v>1.2425185539861143</v>
      </c>
      <c r="AE37" s="347">
        <f t="shared" si="16"/>
        <v>1.1593613264757812</v>
      </c>
      <c r="AF37" s="347">
        <f t="shared" si="16"/>
        <v>1.0547801940207004</v>
      </c>
      <c r="AG37" s="347">
        <f t="shared" si="16"/>
        <v>0.98765302185274828</v>
      </c>
      <c r="AH37" s="347">
        <f t="shared" si="16"/>
        <v>0.90506350550381032</v>
      </c>
      <c r="AI37" s="347">
        <f t="shared" si="16"/>
        <v>0.83234603038024957</v>
      </c>
      <c r="AJ37" s="347">
        <f t="shared" si="16"/>
        <v>0.80126774683871804</v>
      </c>
      <c r="AK37" s="347">
        <f t="shared" si="16"/>
        <v>0.74367373153500316</v>
      </c>
      <c r="AM37" s="38"/>
      <c r="AN37" s="38"/>
    </row>
    <row r="38" spans="2:40" ht="59.25" customHeight="1">
      <c r="B38" t="s">
        <v>22</v>
      </c>
      <c r="C38" s="363"/>
      <c r="D38" s="17" t="s">
        <v>60</v>
      </c>
      <c r="E38" s="2" t="s">
        <v>17</v>
      </c>
      <c r="F38" s="1"/>
      <c r="G38" s="346">
        <f>IFERROR(G25/G21,0)</f>
        <v>0.64154000095297092</v>
      </c>
      <c r="H38" s="346">
        <f t="shared" ref="H38:AK38" si="17">IFERROR(H25/H21,0)</f>
        <v>0.64048254903766466</v>
      </c>
      <c r="I38" s="346">
        <f t="shared" si="17"/>
        <v>0.642187068886232</v>
      </c>
      <c r="J38" s="346">
        <f t="shared" si="17"/>
        <v>0.63743320310745877</v>
      </c>
      <c r="K38" s="346">
        <f t="shared" si="17"/>
        <v>0.64207785210793333</v>
      </c>
      <c r="L38" s="346">
        <f t="shared" si="17"/>
        <v>0.62923485183547101</v>
      </c>
      <c r="M38" s="346">
        <f t="shared" si="17"/>
        <v>0.62756663266663715</v>
      </c>
      <c r="N38" s="346">
        <f t="shared" si="17"/>
        <v>0.62419213973799126</v>
      </c>
      <c r="O38" s="346">
        <f t="shared" si="17"/>
        <v>0.63081090527787487</v>
      </c>
      <c r="P38" s="346">
        <f t="shared" si="17"/>
        <v>0.63022959183673466</v>
      </c>
      <c r="Q38" s="346">
        <f t="shared" si="17"/>
        <v>0.63294068153134198</v>
      </c>
      <c r="R38" s="346">
        <f t="shared" si="17"/>
        <v>0.62217272104180943</v>
      </c>
      <c r="S38" s="346">
        <f t="shared" si="17"/>
        <v>0.63302024629513676</v>
      </c>
      <c r="T38" s="346">
        <f t="shared" si="17"/>
        <v>0.63459166049839622</v>
      </c>
      <c r="U38" s="346">
        <f t="shared" si="17"/>
        <v>0.62639622565426023</v>
      </c>
      <c r="V38" s="346">
        <f t="shared" si="17"/>
        <v>0.61160239089494806</v>
      </c>
      <c r="W38" s="346">
        <f t="shared" si="17"/>
        <v>0.62656611603223999</v>
      </c>
      <c r="X38" s="346">
        <f t="shared" si="17"/>
        <v>0.63368388731096947</v>
      </c>
      <c r="Y38" s="346">
        <f t="shared" si="17"/>
        <v>0.6495726495726496</v>
      </c>
      <c r="Z38" s="346">
        <f t="shared" si="17"/>
        <v>0.64491914833912101</v>
      </c>
      <c r="AA38" s="346">
        <f t="shared" si="17"/>
        <v>0.65114309906858592</v>
      </c>
      <c r="AB38" s="346">
        <f t="shared" si="17"/>
        <v>0.66770361055035243</v>
      </c>
      <c r="AC38" s="346">
        <f t="shared" si="17"/>
        <v>0.6779534943889266</v>
      </c>
      <c r="AD38" s="346">
        <f t="shared" si="17"/>
        <v>0.67639691714836225</v>
      </c>
      <c r="AE38" s="346">
        <f t="shared" si="17"/>
        <v>0.68397007217109185</v>
      </c>
      <c r="AF38" s="346">
        <f t="shared" si="17"/>
        <v>0.69102160831509851</v>
      </c>
      <c r="AG38" s="346">
        <f t="shared" si="17"/>
        <v>0.70604112654046947</v>
      </c>
      <c r="AH38" s="346">
        <f t="shared" si="17"/>
        <v>0.70941546291445257</v>
      </c>
      <c r="AI38" s="346">
        <f t="shared" si="17"/>
        <v>0.71118444594648322</v>
      </c>
      <c r="AJ38" s="346">
        <f t="shared" si="17"/>
        <v>0.70439134646432033</v>
      </c>
      <c r="AK38" s="346">
        <f t="shared" si="17"/>
        <v>0.70265135158476555</v>
      </c>
      <c r="AM38" s="37">
        <v>0.5</v>
      </c>
      <c r="AN38" s="37">
        <v>0.5</v>
      </c>
    </row>
    <row r="39" spans="2:40" ht="59.25" customHeight="1">
      <c r="B39" s="113" t="s">
        <v>104</v>
      </c>
      <c r="C39" s="111"/>
      <c r="D39" s="17" t="s">
        <v>179</v>
      </c>
      <c r="E39" s="2" t="s">
        <v>17</v>
      </c>
      <c r="F39" s="1"/>
      <c r="G39" s="348">
        <f t="shared" ref="G39:AK39" si="18">IFERROR(G25*100000/1588256,0)</f>
        <v>847.7222815465517</v>
      </c>
      <c r="H39" s="348">
        <f t="shared" si="18"/>
        <v>875.80339693349185</v>
      </c>
      <c r="I39" s="348">
        <f t="shared" si="18"/>
        <v>879.26631475026693</v>
      </c>
      <c r="J39" s="348">
        <f t="shared" si="18"/>
        <v>893.74760743859929</v>
      </c>
      <c r="K39" s="348">
        <f t="shared" si="18"/>
        <v>900.42159450365682</v>
      </c>
      <c r="L39" s="348">
        <f t="shared" si="18"/>
        <v>895.76239598654126</v>
      </c>
      <c r="M39" s="348">
        <f t="shared" si="18"/>
        <v>890.97727318517923</v>
      </c>
      <c r="N39" s="348">
        <f t="shared" si="18"/>
        <v>899.98085950879454</v>
      </c>
      <c r="O39" s="348">
        <f t="shared" si="18"/>
        <v>909.04740797453303</v>
      </c>
      <c r="P39" s="348">
        <f t="shared" si="18"/>
        <v>933.28783269195901</v>
      </c>
      <c r="Q39" s="348">
        <f t="shared" si="18"/>
        <v>947.26542824330591</v>
      </c>
      <c r="R39" s="348">
        <f t="shared" si="18"/>
        <v>914.4621521971269</v>
      </c>
      <c r="S39" s="348">
        <f t="shared" si="18"/>
        <v>954.75792315596482</v>
      </c>
      <c r="T39" s="348">
        <f t="shared" si="18"/>
        <v>971.63177724497814</v>
      </c>
      <c r="U39" s="348">
        <f t="shared" si="18"/>
        <v>978.05391574154294</v>
      </c>
      <c r="V39" s="348">
        <f t="shared" si="18"/>
        <v>940.59144117824837</v>
      </c>
      <c r="W39" s="348">
        <f t="shared" si="18"/>
        <v>988.69451776036101</v>
      </c>
      <c r="X39" s="348">
        <f t="shared" si="18"/>
        <v>1039.5049664537707</v>
      </c>
      <c r="Y39" s="348">
        <f t="shared" si="18"/>
        <v>1134.0741039227933</v>
      </c>
      <c r="Z39" s="348">
        <f t="shared" si="18"/>
        <v>1157.6219450768642</v>
      </c>
      <c r="AA39" s="348">
        <f t="shared" si="18"/>
        <v>1210.4471823182157</v>
      </c>
      <c r="AB39" s="348">
        <f t="shared" si="18"/>
        <v>1270.3241794773639</v>
      </c>
      <c r="AC39" s="348">
        <f t="shared" si="18"/>
        <v>1319.8753853283099</v>
      </c>
      <c r="AD39" s="348">
        <f t="shared" si="18"/>
        <v>1326.1715995406282</v>
      </c>
      <c r="AE39" s="348">
        <f t="shared" si="18"/>
        <v>1300.7978562649851</v>
      </c>
      <c r="AF39" s="348">
        <f t="shared" si="18"/>
        <v>1272.5278544516752</v>
      </c>
      <c r="AG39" s="348">
        <f t="shared" si="18"/>
        <v>1251.6873854089013</v>
      </c>
      <c r="AH39" s="348">
        <f t="shared" si="18"/>
        <v>1193.5733282292024</v>
      </c>
      <c r="AI39" s="348">
        <f t="shared" si="18"/>
        <v>1126.2038361573952</v>
      </c>
      <c r="AJ39" s="348">
        <f t="shared" si="18"/>
        <v>1098.8153043338102</v>
      </c>
      <c r="AK39" s="348">
        <f t="shared" si="18"/>
        <v>1024.5199766284529</v>
      </c>
      <c r="AM39" s="37"/>
      <c r="AN39" s="37"/>
    </row>
    <row r="40" spans="2:40" ht="59.25" customHeight="1">
      <c r="B40" s="113" t="s">
        <v>124</v>
      </c>
      <c r="C40" s="111"/>
      <c r="D40" s="17" t="s">
        <v>125</v>
      </c>
      <c r="E40" s="2"/>
      <c r="F40" s="1"/>
      <c r="G40" s="22">
        <f>IFERROR(G12/G14,0)</f>
        <v>1.7006802721088437E-2</v>
      </c>
      <c r="H40" s="22">
        <f>IFERROR(H12/H14,0)</f>
        <v>1.7165560870236074E-2</v>
      </c>
      <c r="I40" s="22">
        <f t="shared" ref="I40:AK40" si="19">IFERROR(I12/I14,0)</f>
        <v>1.6745274395817338E-2</v>
      </c>
      <c r="J40" s="22">
        <f t="shared" si="19"/>
        <v>1.7195672422440352E-2</v>
      </c>
      <c r="K40" s="22">
        <f t="shared" si="19"/>
        <v>1.7136698401293334E-2</v>
      </c>
      <c r="L40" s="22">
        <f t="shared" si="19"/>
        <v>1.7416752917663016E-2</v>
      </c>
      <c r="M40" s="22">
        <f t="shared" si="19"/>
        <v>1.8346627991298041E-2</v>
      </c>
      <c r="N40" s="22">
        <f t="shared" si="19"/>
        <v>1.9196295189722139E-2</v>
      </c>
      <c r="O40" s="22">
        <f t="shared" si="19"/>
        <v>1.8865138258205044E-2</v>
      </c>
      <c r="P40" s="22">
        <f t="shared" si="19"/>
        <v>1.7996211323931803E-2</v>
      </c>
      <c r="Q40" s="22">
        <f t="shared" si="19"/>
        <v>1.7729028697571744E-2</v>
      </c>
      <c r="R40" s="22">
        <f t="shared" si="19"/>
        <v>1.7265434251831184E-2</v>
      </c>
      <c r="S40" s="22">
        <f t="shared" si="19"/>
        <v>1.6437700772332718E-2</v>
      </c>
      <c r="T40" s="22">
        <f t="shared" si="19"/>
        <v>1.6411230164112302E-2</v>
      </c>
      <c r="U40" s="22">
        <f t="shared" si="19"/>
        <v>1.6900925608501885E-2</v>
      </c>
      <c r="V40" s="22">
        <f t="shared" si="19"/>
        <v>1.6102519373343623E-2</v>
      </c>
      <c r="W40" s="22">
        <f t="shared" si="19"/>
        <v>1.4262530428812184E-2</v>
      </c>
      <c r="X40" s="22">
        <f t="shared" si="19"/>
        <v>1.4012200277828108E-2</v>
      </c>
      <c r="Y40" s="22">
        <f t="shared" si="19"/>
        <v>1.3407359281790798E-2</v>
      </c>
      <c r="Z40" s="22">
        <f t="shared" si="19"/>
        <v>1.3433482594251048E-2</v>
      </c>
      <c r="AA40" s="22">
        <f t="shared" si="19"/>
        <v>1.3078387550699445E-2</v>
      </c>
      <c r="AB40" s="22">
        <f t="shared" si="19"/>
        <v>1.3220246898674957E-2</v>
      </c>
      <c r="AC40" s="22">
        <f t="shared" si="19"/>
        <v>1.2943277987642391E-2</v>
      </c>
      <c r="AD40" s="22">
        <f t="shared" si="19"/>
        <v>1.2480499219968799E-2</v>
      </c>
      <c r="AE40" s="22">
        <f t="shared" si="19"/>
        <v>1.2419515611950753E-2</v>
      </c>
      <c r="AF40" s="22">
        <f t="shared" si="19"/>
        <v>1.3335894410449195E-2</v>
      </c>
      <c r="AG40" s="22">
        <f t="shared" si="19"/>
        <v>1.3565236969492288E-2</v>
      </c>
      <c r="AH40" s="22">
        <f t="shared" si="19"/>
        <v>1.4490228533263641E-2</v>
      </c>
      <c r="AI40" s="22">
        <f t="shared" si="19"/>
        <v>1.4766537577532194E-2</v>
      </c>
      <c r="AJ40" s="22">
        <f t="shared" si="19"/>
        <v>1.4764030612244898E-2</v>
      </c>
      <c r="AK40" s="22">
        <f t="shared" si="19"/>
        <v>1.4740831138801464E-2</v>
      </c>
      <c r="AM40" s="37"/>
      <c r="AN40" s="37"/>
    </row>
    <row r="41" spans="2:40" ht="59.25" customHeight="1">
      <c r="B41" s="68" t="s">
        <v>21</v>
      </c>
      <c r="C41" s="68"/>
      <c r="D41" s="18" t="s">
        <v>59</v>
      </c>
      <c r="E41" s="2"/>
      <c r="F41" s="1"/>
      <c r="G41" s="102" t="str">
        <f t="shared" ref="G41:AK41" si="20">IF(G36=0,"同数",IF(G36&gt;0,"増加","減少"))</f>
        <v>増加</v>
      </c>
      <c r="H41" s="102" t="str">
        <f t="shared" si="20"/>
        <v>増加</v>
      </c>
      <c r="I41" s="102" t="str">
        <f t="shared" si="20"/>
        <v>増加</v>
      </c>
      <c r="J41" s="102" t="str">
        <f t="shared" si="20"/>
        <v>増加</v>
      </c>
      <c r="K41" s="102" t="str">
        <f t="shared" si="20"/>
        <v>増加</v>
      </c>
      <c r="L41" s="102" t="str">
        <f t="shared" si="20"/>
        <v>増加</v>
      </c>
      <c r="M41" s="102" t="str">
        <f t="shared" si="20"/>
        <v>増加</v>
      </c>
      <c r="N41" s="102" t="str">
        <f t="shared" si="20"/>
        <v>増加</v>
      </c>
      <c r="O41" s="102" t="str">
        <f t="shared" si="20"/>
        <v>増加</v>
      </c>
      <c r="P41" s="102" t="str">
        <f t="shared" si="20"/>
        <v>増加</v>
      </c>
      <c r="Q41" s="102" t="str">
        <f t="shared" si="20"/>
        <v>増加</v>
      </c>
      <c r="R41" s="102" t="str">
        <f t="shared" si="20"/>
        <v>増加</v>
      </c>
      <c r="S41" s="102" t="str">
        <f t="shared" si="20"/>
        <v>増加</v>
      </c>
      <c r="T41" s="102" t="str">
        <f t="shared" si="20"/>
        <v>増加</v>
      </c>
      <c r="U41" s="102" t="str">
        <f t="shared" si="20"/>
        <v>増加</v>
      </c>
      <c r="V41" s="102" t="str">
        <f t="shared" si="20"/>
        <v>増加</v>
      </c>
      <c r="W41" s="102" t="str">
        <f t="shared" si="20"/>
        <v>増加</v>
      </c>
      <c r="X41" s="102" t="str">
        <f t="shared" si="20"/>
        <v>増加</v>
      </c>
      <c r="Y41" s="102" t="str">
        <f t="shared" si="20"/>
        <v>増加</v>
      </c>
      <c r="Z41" s="102" t="str">
        <f t="shared" si="20"/>
        <v>増加</v>
      </c>
      <c r="AA41" s="102" t="str">
        <f t="shared" si="20"/>
        <v>増加</v>
      </c>
      <c r="AB41" s="102" t="str">
        <f t="shared" si="20"/>
        <v>増加</v>
      </c>
      <c r="AC41" s="102" t="str">
        <f t="shared" si="20"/>
        <v>増加</v>
      </c>
      <c r="AD41" s="102" t="str">
        <f t="shared" si="20"/>
        <v>増加</v>
      </c>
      <c r="AE41" s="102" t="str">
        <f t="shared" si="20"/>
        <v>増加</v>
      </c>
      <c r="AF41" s="102" t="str">
        <f t="shared" si="20"/>
        <v>増加</v>
      </c>
      <c r="AG41" s="102" t="str">
        <f t="shared" si="20"/>
        <v>減少</v>
      </c>
      <c r="AH41" s="102" t="str">
        <f t="shared" si="20"/>
        <v>減少</v>
      </c>
      <c r="AI41" s="102" t="str">
        <f t="shared" si="20"/>
        <v>減少</v>
      </c>
      <c r="AJ41" s="102" t="str">
        <f t="shared" si="20"/>
        <v>減少</v>
      </c>
      <c r="AK41" s="102" t="str">
        <f t="shared" si="20"/>
        <v>減少</v>
      </c>
      <c r="AM41" s="38">
        <v>1</v>
      </c>
      <c r="AN41" s="38">
        <v>1</v>
      </c>
    </row>
  </sheetData>
  <mergeCells count="2">
    <mergeCell ref="C29:C33"/>
    <mergeCell ref="C35:C38"/>
  </mergeCells>
  <phoneticPr fontId="1"/>
  <conditionalFormatting sqref="G40:AK40">
    <cfRule type="cellIs" dxfId="416" priority="53" operator="greaterThanOrEqual">
      <formula>7.5</formula>
    </cfRule>
  </conditionalFormatting>
  <conditionalFormatting sqref="G40:AK40">
    <cfRule type="cellIs" dxfId="415" priority="54" operator="greaterThanOrEqual">
      <formula>12.5</formula>
    </cfRule>
  </conditionalFormatting>
  <conditionalFormatting sqref="AK12:AK25">
    <cfRule type="containsBlanks" dxfId="414" priority="55">
      <formula>LEN(TRIM(AK12))=0</formula>
    </cfRule>
  </conditionalFormatting>
  <conditionalFormatting sqref="G38:AJ38">
    <cfRule type="cellIs" dxfId="413" priority="38" operator="greaterThanOrEqual">
      <formula>0.5</formula>
    </cfRule>
  </conditionalFormatting>
  <conditionalFormatting sqref="G35:AJ35">
    <cfRule type="cellIs" dxfId="412" priority="36" operator="greaterThanOrEqual">
      <formula>25</formula>
    </cfRule>
    <cfRule type="cellIs" dxfId="411" priority="37" operator="greaterThanOrEqual">
      <formula>15</formula>
    </cfRule>
  </conditionalFormatting>
  <conditionalFormatting sqref="G34:AJ34">
    <cfRule type="cellIs" dxfId="410" priority="20" operator="greaterThan">
      <formula>0.1</formula>
    </cfRule>
    <cfRule type="cellIs" dxfId="409" priority="35" operator="greaterThanOrEqual">
      <formula>0.05</formula>
    </cfRule>
  </conditionalFormatting>
  <conditionalFormatting sqref="G33:AJ33">
    <cfRule type="cellIs" dxfId="408" priority="33" operator="greaterThanOrEqual">
      <formula>30</formula>
    </cfRule>
    <cfRule type="cellIs" dxfId="407" priority="34" operator="greaterThanOrEqual">
      <formula>20</formula>
    </cfRule>
  </conditionalFormatting>
  <conditionalFormatting sqref="G31:AJ31">
    <cfRule type="cellIs" dxfId="406" priority="31" operator="greaterThanOrEqual">
      <formula>0.5</formula>
    </cfRule>
    <cfRule type="cellIs" dxfId="405" priority="32" operator="greaterThanOrEqual">
      <formula>0.2</formula>
    </cfRule>
  </conditionalFormatting>
  <conditionalFormatting sqref="G29:AJ29">
    <cfRule type="cellIs" dxfId="404" priority="29" operator="greaterThanOrEqual">
      <formula>0.5</formula>
    </cfRule>
    <cfRule type="cellIs" dxfId="403" priority="30" operator="greaterThanOrEqual">
      <formula>0.2</formula>
    </cfRule>
  </conditionalFormatting>
  <conditionalFormatting sqref="G39:AJ39">
    <cfRule type="cellIs" dxfId="402" priority="27" operator="greaterThanOrEqual">
      <formula>7.5</formula>
    </cfRule>
  </conditionalFormatting>
  <conditionalFormatting sqref="G39:AJ39">
    <cfRule type="cellIs" dxfId="401" priority="28" operator="greaterThanOrEqual">
      <formula>12.5</formula>
    </cfRule>
  </conditionalFormatting>
  <conditionalFormatting sqref="G37:AJ37">
    <cfRule type="cellIs" dxfId="400" priority="26" operator="greaterThan">
      <formula>1</formula>
    </cfRule>
  </conditionalFormatting>
  <conditionalFormatting sqref="G36:AJ36">
    <cfRule type="cellIs" dxfId="399" priority="25" operator="greaterThanOrEqual">
      <formula>1</formula>
    </cfRule>
  </conditionalFormatting>
  <conditionalFormatting sqref="G30:AJ30">
    <cfRule type="cellIs" dxfId="398" priority="23" operator="greaterThanOrEqual">
      <formula>0.5</formula>
    </cfRule>
    <cfRule type="cellIs" dxfId="397" priority="24" operator="greaterThanOrEqual">
      <formula>0.2</formula>
    </cfRule>
  </conditionalFormatting>
  <conditionalFormatting sqref="G32:AJ32">
    <cfRule type="cellIs" dxfId="396" priority="21" operator="greaterThanOrEqual">
      <formula>0.5</formula>
    </cfRule>
    <cfRule type="cellIs" dxfId="395" priority="22" operator="greaterThanOrEqual">
      <formula>0.2</formula>
    </cfRule>
  </conditionalFormatting>
  <conditionalFormatting sqref="AK38">
    <cfRule type="cellIs" dxfId="394" priority="19" operator="greaterThanOrEqual">
      <formula>0.5</formula>
    </cfRule>
  </conditionalFormatting>
  <conditionalFormatting sqref="AK35">
    <cfRule type="cellIs" dxfId="393" priority="17" operator="greaterThanOrEqual">
      <formula>25</formula>
    </cfRule>
    <cfRule type="cellIs" dxfId="392" priority="18" operator="greaterThanOrEqual">
      <formula>15</formula>
    </cfRule>
  </conditionalFormatting>
  <conditionalFormatting sqref="AK34">
    <cfRule type="cellIs" dxfId="391" priority="1" operator="greaterThan">
      <formula>0.1</formula>
    </cfRule>
    <cfRule type="cellIs" dxfId="390" priority="16" operator="greaterThanOrEqual">
      <formula>0.05</formula>
    </cfRule>
  </conditionalFormatting>
  <conditionalFormatting sqref="AK33">
    <cfRule type="cellIs" dxfId="389" priority="14" operator="greaterThanOrEqual">
      <formula>30</formula>
    </cfRule>
    <cfRule type="cellIs" dxfId="388" priority="15" operator="greaterThanOrEqual">
      <formula>20</formula>
    </cfRule>
  </conditionalFormatting>
  <conditionalFormatting sqref="AK31">
    <cfRule type="cellIs" dxfId="387" priority="12" operator="greaterThanOrEqual">
      <formula>0.5</formula>
    </cfRule>
    <cfRule type="cellIs" dxfId="386" priority="13" operator="greaterThanOrEqual">
      <formula>0.2</formula>
    </cfRule>
  </conditionalFormatting>
  <conditionalFormatting sqref="AK29">
    <cfRule type="cellIs" dxfId="385" priority="10" operator="greaterThanOrEqual">
      <formula>0.5</formula>
    </cfRule>
    <cfRule type="cellIs" dxfId="384" priority="11" operator="greaterThanOrEqual">
      <formula>0.2</formula>
    </cfRule>
  </conditionalFormatting>
  <conditionalFormatting sqref="AK39">
    <cfRule type="cellIs" dxfId="383" priority="8" operator="greaterThanOrEqual">
      <formula>7.5</formula>
    </cfRule>
  </conditionalFormatting>
  <conditionalFormatting sqref="AK39">
    <cfRule type="cellIs" dxfId="382" priority="9" operator="greaterThanOrEqual">
      <formula>12.5</formula>
    </cfRule>
  </conditionalFormatting>
  <conditionalFormatting sqref="AK37">
    <cfRule type="cellIs" dxfId="381" priority="7" operator="greaterThan">
      <formula>1</formula>
    </cfRule>
  </conditionalFormatting>
  <conditionalFormatting sqref="AK36">
    <cfRule type="cellIs" dxfId="380" priority="6" operator="greaterThanOrEqual">
      <formula>1</formula>
    </cfRule>
  </conditionalFormatting>
  <conditionalFormatting sqref="AK30">
    <cfRule type="cellIs" dxfId="379" priority="4" operator="greaterThanOrEqual">
      <formula>0.5</formula>
    </cfRule>
    <cfRule type="cellIs" dxfId="378" priority="5" operator="greaterThanOrEqual">
      <formula>0.2</formula>
    </cfRule>
  </conditionalFormatting>
  <conditionalFormatting sqref="AK32">
    <cfRule type="cellIs" dxfId="377" priority="2" operator="greaterThanOrEqual">
      <formula>0.5</formula>
    </cfRule>
    <cfRule type="cellIs" dxfId="376" priority="3" operator="greaterThanOrEqual">
      <formula>0.2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48" orientation="landscape" cellComments="asDisplayed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B4:AK41"/>
  <sheetViews>
    <sheetView view="pageBreakPreview" topLeftCell="B4" zoomScale="85" zoomScaleNormal="100" zoomScaleSheetLayoutView="85" workbookViewId="0">
      <pane xSplit="5" ySplit="4" topLeftCell="X22" activePane="bottomRight" state="frozen"/>
      <selection activeCell="I21" sqref="I21"/>
      <selection pane="topRight" activeCell="I21" sqref="I21"/>
      <selection pane="bottomLeft" activeCell="I21" sqref="I21"/>
      <selection pane="bottomRight" activeCell="D23" sqref="D23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18" width="10.88671875" customWidth="1"/>
    <col min="19" max="36" width="10.33203125" customWidth="1"/>
  </cols>
  <sheetData>
    <row r="4" spans="4:37" ht="28.2">
      <c r="D4" s="10" t="s">
        <v>199</v>
      </c>
      <c r="U4" s="319" t="s">
        <v>229</v>
      </c>
      <c r="Z4" s="135"/>
      <c r="AF4" s="135"/>
      <c r="AI4" s="11"/>
      <c r="AJ4" s="12"/>
    </row>
    <row r="5" spans="4:37" ht="41.25" customHeight="1">
      <c r="G5" s="319" t="s">
        <v>225</v>
      </c>
      <c r="H5" s="9"/>
      <c r="I5" s="9"/>
      <c r="J5" s="9"/>
      <c r="K5" s="319" t="s">
        <v>226</v>
      </c>
      <c r="L5" s="9"/>
      <c r="M5" s="9"/>
      <c r="N5" s="9"/>
      <c r="O5" s="9"/>
      <c r="P5" s="9"/>
      <c r="Q5" s="9"/>
      <c r="R5" s="319" t="s">
        <v>227</v>
      </c>
      <c r="S5" s="9"/>
      <c r="T5" s="9"/>
      <c r="U5" s="9"/>
      <c r="V5" s="319" t="s">
        <v>228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4:37" ht="30" customHeight="1">
      <c r="D6" s="3"/>
      <c r="E6" s="4"/>
      <c r="F6" s="5"/>
      <c r="G6" s="26">
        <v>44805</v>
      </c>
      <c r="H6" s="26">
        <v>44806</v>
      </c>
      <c r="I6" s="26">
        <v>44807</v>
      </c>
      <c r="J6" s="26">
        <v>44808</v>
      </c>
      <c r="K6" s="26">
        <v>44809</v>
      </c>
      <c r="L6" s="26">
        <v>44810</v>
      </c>
      <c r="M6" s="26">
        <v>44811</v>
      </c>
      <c r="N6" s="26">
        <v>44812</v>
      </c>
      <c r="O6" s="26">
        <v>44813</v>
      </c>
      <c r="P6" s="26">
        <v>44814</v>
      </c>
      <c r="Q6" s="26">
        <v>44815</v>
      </c>
      <c r="R6" s="26">
        <v>44816</v>
      </c>
      <c r="S6" s="26">
        <v>44817</v>
      </c>
      <c r="T6" s="26">
        <v>44818</v>
      </c>
      <c r="U6" s="26">
        <v>44819</v>
      </c>
      <c r="V6" s="26">
        <v>44820</v>
      </c>
      <c r="W6" s="26">
        <v>44821</v>
      </c>
      <c r="X6" s="26">
        <v>44822</v>
      </c>
      <c r="Y6" s="26">
        <v>44823</v>
      </c>
      <c r="Z6" s="26">
        <v>44824</v>
      </c>
      <c r="AA6" s="26">
        <v>44825</v>
      </c>
      <c r="AB6" s="26">
        <v>44826</v>
      </c>
      <c r="AC6" s="26">
        <v>44827</v>
      </c>
      <c r="AD6" s="26">
        <v>44828</v>
      </c>
      <c r="AE6" s="26">
        <v>44829</v>
      </c>
      <c r="AF6" s="26">
        <v>44830</v>
      </c>
      <c r="AG6" s="26">
        <v>44831</v>
      </c>
      <c r="AH6" s="26">
        <v>44832</v>
      </c>
      <c r="AI6" s="26">
        <v>44833</v>
      </c>
      <c r="AJ6" s="26">
        <v>44834</v>
      </c>
    </row>
    <row r="7" spans="4:37" ht="30" customHeight="1">
      <c r="D7" s="6"/>
      <c r="E7" s="7"/>
      <c r="F7" s="8"/>
      <c r="G7" s="27" t="s">
        <v>204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</row>
    <row r="8" spans="4:37" ht="41.25" customHeight="1">
      <c r="D8" s="28" t="s">
        <v>43</v>
      </c>
      <c r="E8" s="2" t="s">
        <v>15</v>
      </c>
      <c r="F8" s="1" t="s">
        <v>9</v>
      </c>
      <c r="G8" s="302">
        <v>783</v>
      </c>
      <c r="H8" s="302">
        <v>783</v>
      </c>
      <c r="I8" s="302">
        <v>783</v>
      </c>
      <c r="J8" s="302">
        <v>783</v>
      </c>
      <c r="K8" s="302">
        <v>787</v>
      </c>
      <c r="L8" s="302">
        <v>787</v>
      </c>
      <c r="M8" s="302">
        <v>787</v>
      </c>
      <c r="N8" s="302">
        <v>787</v>
      </c>
      <c r="O8" s="302">
        <v>787</v>
      </c>
      <c r="P8" s="302">
        <v>787</v>
      </c>
      <c r="Q8" s="302">
        <v>787</v>
      </c>
      <c r="R8" s="302">
        <v>794</v>
      </c>
      <c r="S8" s="302">
        <v>794</v>
      </c>
      <c r="T8" s="302">
        <v>794</v>
      </c>
      <c r="U8" s="302">
        <v>798</v>
      </c>
      <c r="V8" s="302">
        <v>722</v>
      </c>
      <c r="W8" s="302">
        <v>722</v>
      </c>
      <c r="X8" s="302">
        <v>722</v>
      </c>
      <c r="Y8" s="302">
        <v>722</v>
      </c>
      <c r="Z8" s="302">
        <v>722</v>
      </c>
      <c r="AA8" s="302">
        <v>729</v>
      </c>
      <c r="AB8" s="302">
        <v>729</v>
      </c>
      <c r="AC8" s="302">
        <v>729</v>
      </c>
      <c r="AD8" s="302">
        <v>729</v>
      </c>
      <c r="AE8" s="302">
        <v>729</v>
      </c>
      <c r="AF8" s="302">
        <v>731</v>
      </c>
      <c r="AG8" s="302">
        <v>723</v>
      </c>
      <c r="AH8" s="302">
        <v>723</v>
      </c>
      <c r="AI8" s="302">
        <v>617</v>
      </c>
      <c r="AJ8" s="302">
        <v>617</v>
      </c>
    </row>
    <row r="9" spans="4:37" ht="41.25" customHeight="1">
      <c r="D9" s="28" t="s">
        <v>44</v>
      </c>
      <c r="E9" s="2" t="s">
        <v>15</v>
      </c>
      <c r="F9" s="1" t="s">
        <v>8</v>
      </c>
      <c r="G9" s="302">
        <v>783</v>
      </c>
      <c r="H9" s="302">
        <v>783</v>
      </c>
      <c r="I9" s="302">
        <v>783</v>
      </c>
      <c r="J9" s="302">
        <v>783</v>
      </c>
      <c r="K9" s="302">
        <v>787</v>
      </c>
      <c r="L9" s="302">
        <v>787</v>
      </c>
      <c r="M9" s="302">
        <v>787</v>
      </c>
      <c r="N9" s="302">
        <v>787</v>
      </c>
      <c r="O9" s="302">
        <v>787</v>
      </c>
      <c r="P9" s="302">
        <v>787</v>
      </c>
      <c r="Q9" s="302">
        <v>787</v>
      </c>
      <c r="R9" s="302">
        <v>794</v>
      </c>
      <c r="S9" s="302">
        <v>794</v>
      </c>
      <c r="T9" s="302">
        <v>794</v>
      </c>
      <c r="U9" s="302">
        <v>798</v>
      </c>
      <c r="V9" s="302">
        <v>722</v>
      </c>
      <c r="W9" s="302">
        <v>722</v>
      </c>
      <c r="X9" s="302">
        <v>722</v>
      </c>
      <c r="Y9" s="302">
        <v>722</v>
      </c>
      <c r="Z9" s="302">
        <v>722</v>
      </c>
      <c r="AA9" s="302">
        <v>729</v>
      </c>
      <c r="AB9" s="302">
        <v>729</v>
      </c>
      <c r="AC9" s="302">
        <v>729</v>
      </c>
      <c r="AD9" s="302">
        <v>729</v>
      </c>
      <c r="AE9" s="302">
        <v>729</v>
      </c>
      <c r="AF9" s="302">
        <v>731</v>
      </c>
      <c r="AG9" s="302">
        <v>723</v>
      </c>
      <c r="AH9" s="302">
        <v>723</v>
      </c>
      <c r="AI9" s="302">
        <v>617</v>
      </c>
      <c r="AJ9" s="302">
        <v>617</v>
      </c>
    </row>
    <row r="10" spans="4:37" ht="41.25" customHeight="1">
      <c r="D10" s="14" t="s">
        <v>45</v>
      </c>
      <c r="E10" s="2"/>
      <c r="F10" s="1" t="s">
        <v>47</v>
      </c>
      <c r="G10" s="349">
        <v>40</v>
      </c>
      <c r="H10" s="349">
        <v>40</v>
      </c>
      <c r="I10" s="349">
        <v>40</v>
      </c>
      <c r="J10" s="349">
        <v>40</v>
      </c>
      <c r="K10" s="349">
        <v>40</v>
      </c>
      <c r="L10" s="349">
        <v>40</v>
      </c>
      <c r="M10" s="349">
        <v>40</v>
      </c>
      <c r="N10" s="349">
        <v>40</v>
      </c>
      <c r="O10" s="349">
        <v>40</v>
      </c>
      <c r="P10" s="349">
        <v>40</v>
      </c>
      <c r="Q10" s="349">
        <v>40</v>
      </c>
      <c r="R10" s="349">
        <v>40</v>
      </c>
      <c r="S10" s="349">
        <v>40</v>
      </c>
      <c r="T10" s="349">
        <v>40</v>
      </c>
      <c r="U10" s="349">
        <v>40</v>
      </c>
      <c r="V10" s="349">
        <v>38</v>
      </c>
      <c r="W10" s="349">
        <v>38</v>
      </c>
      <c r="X10" s="349">
        <v>38</v>
      </c>
      <c r="Y10" s="349">
        <v>38</v>
      </c>
      <c r="Z10" s="349">
        <v>38</v>
      </c>
      <c r="AA10" s="349">
        <v>38</v>
      </c>
      <c r="AB10" s="349">
        <v>38</v>
      </c>
      <c r="AC10" s="349">
        <v>38</v>
      </c>
      <c r="AD10" s="349">
        <v>38</v>
      </c>
      <c r="AE10" s="349">
        <v>38</v>
      </c>
      <c r="AF10" s="349">
        <v>38</v>
      </c>
      <c r="AG10" s="349">
        <v>37</v>
      </c>
      <c r="AH10" s="349">
        <v>37</v>
      </c>
      <c r="AI10" s="349">
        <v>33</v>
      </c>
      <c r="AJ10" s="349">
        <v>33</v>
      </c>
    </row>
    <row r="11" spans="4:37" ht="41.25" customHeight="1">
      <c r="D11" s="14" t="s">
        <v>46</v>
      </c>
      <c r="E11" s="2"/>
      <c r="F11" s="1" t="s">
        <v>48</v>
      </c>
      <c r="G11" s="349">
        <v>40</v>
      </c>
      <c r="H11" s="349">
        <v>40</v>
      </c>
      <c r="I11" s="349">
        <v>40</v>
      </c>
      <c r="J11" s="349">
        <v>40</v>
      </c>
      <c r="K11" s="349">
        <v>40</v>
      </c>
      <c r="L11" s="349">
        <v>40</v>
      </c>
      <c r="M11" s="349">
        <v>40</v>
      </c>
      <c r="N11" s="349">
        <v>40</v>
      </c>
      <c r="O11" s="349">
        <v>40</v>
      </c>
      <c r="P11" s="349">
        <v>40</v>
      </c>
      <c r="Q11" s="349">
        <v>40</v>
      </c>
      <c r="R11" s="349">
        <v>40</v>
      </c>
      <c r="S11" s="349">
        <v>40</v>
      </c>
      <c r="T11" s="349">
        <v>40</v>
      </c>
      <c r="U11" s="349">
        <v>40</v>
      </c>
      <c r="V11" s="349">
        <v>38</v>
      </c>
      <c r="W11" s="349">
        <v>38</v>
      </c>
      <c r="X11" s="349">
        <v>38</v>
      </c>
      <c r="Y11" s="349">
        <v>38</v>
      </c>
      <c r="Z11" s="349">
        <v>38</v>
      </c>
      <c r="AA11" s="349">
        <v>38</v>
      </c>
      <c r="AB11" s="349">
        <v>38</v>
      </c>
      <c r="AC11" s="349">
        <v>38</v>
      </c>
      <c r="AD11" s="349">
        <v>38</v>
      </c>
      <c r="AE11" s="349">
        <v>38</v>
      </c>
      <c r="AF11" s="349">
        <v>38</v>
      </c>
      <c r="AG11" s="349">
        <v>37</v>
      </c>
      <c r="AH11" s="349">
        <v>37</v>
      </c>
      <c r="AI11" s="349">
        <v>33</v>
      </c>
      <c r="AJ11" s="349">
        <v>33</v>
      </c>
    </row>
    <row r="12" spans="4:37" ht="41.25" customHeight="1">
      <c r="D12" s="14" t="s">
        <v>0</v>
      </c>
      <c r="E12" s="39" t="s">
        <v>16</v>
      </c>
      <c r="F12" s="1" t="s">
        <v>24</v>
      </c>
      <c r="G12" s="302">
        <v>453</v>
      </c>
      <c r="H12" s="302">
        <v>442</v>
      </c>
      <c r="I12" s="302">
        <v>440</v>
      </c>
      <c r="J12" s="302">
        <v>439</v>
      </c>
      <c r="K12" s="302">
        <v>415</v>
      </c>
      <c r="L12" s="302">
        <v>395</v>
      </c>
      <c r="M12" s="302">
        <v>395</v>
      </c>
      <c r="N12" s="302">
        <v>359</v>
      </c>
      <c r="O12" s="302">
        <v>340</v>
      </c>
      <c r="P12" s="302">
        <v>327</v>
      </c>
      <c r="Q12" s="302">
        <v>348</v>
      </c>
      <c r="R12" s="302">
        <v>319</v>
      </c>
      <c r="S12" s="302">
        <v>308</v>
      </c>
      <c r="T12" s="302">
        <v>303</v>
      </c>
      <c r="U12" s="302">
        <v>300</v>
      </c>
      <c r="V12" s="302">
        <v>278</v>
      </c>
      <c r="W12" s="302">
        <v>268</v>
      </c>
      <c r="X12" s="302">
        <v>279</v>
      </c>
      <c r="Y12" s="302">
        <v>246</v>
      </c>
      <c r="Z12" s="302">
        <v>297</v>
      </c>
      <c r="AA12" s="302">
        <v>259</v>
      </c>
      <c r="AB12" s="302">
        <v>231</v>
      </c>
      <c r="AC12" s="302">
        <v>217</v>
      </c>
      <c r="AD12" s="302">
        <v>197</v>
      </c>
      <c r="AE12" s="302">
        <v>194</v>
      </c>
      <c r="AF12" s="302">
        <v>196</v>
      </c>
      <c r="AG12" s="302">
        <v>182</v>
      </c>
      <c r="AH12" s="302">
        <v>184</v>
      </c>
      <c r="AI12" s="302">
        <v>178</v>
      </c>
      <c r="AJ12" s="302">
        <v>166</v>
      </c>
      <c r="AK12" s="59"/>
    </row>
    <row r="13" spans="4:37" ht="41.25" customHeight="1">
      <c r="D13" s="14" t="s">
        <v>1</v>
      </c>
      <c r="E13" s="39" t="s">
        <v>16</v>
      </c>
      <c r="F13" s="1" t="s">
        <v>10</v>
      </c>
      <c r="G13" s="302">
        <v>13</v>
      </c>
      <c r="H13" s="302">
        <v>10</v>
      </c>
      <c r="I13" s="302">
        <v>12</v>
      </c>
      <c r="J13" s="302">
        <v>11</v>
      </c>
      <c r="K13" s="302">
        <v>10</v>
      </c>
      <c r="L13" s="302">
        <v>8</v>
      </c>
      <c r="M13" s="302">
        <v>7</v>
      </c>
      <c r="N13" s="302">
        <v>8</v>
      </c>
      <c r="O13" s="302">
        <v>8</v>
      </c>
      <c r="P13" s="302">
        <v>9</v>
      </c>
      <c r="Q13" s="302">
        <v>7</v>
      </c>
      <c r="R13" s="302">
        <v>4</v>
      </c>
      <c r="S13" s="302">
        <v>2</v>
      </c>
      <c r="T13" s="302">
        <v>1</v>
      </c>
      <c r="U13" s="302">
        <v>2</v>
      </c>
      <c r="V13" s="302">
        <v>3</v>
      </c>
      <c r="W13" s="302">
        <v>2</v>
      </c>
      <c r="X13" s="302">
        <v>2</v>
      </c>
      <c r="Y13" s="302">
        <v>2</v>
      </c>
      <c r="Z13" s="302">
        <v>2</v>
      </c>
      <c r="AA13" s="302">
        <v>3</v>
      </c>
      <c r="AB13" s="302">
        <v>3</v>
      </c>
      <c r="AC13" s="302">
        <v>2</v>
      </c>
      <c r="AD13" s="302">
        <v>2</v>
      </c>
      <c r="AE13" s="302">
        <v>1</v>
      </c>
      <c r="AF13" s="302">
        <v>2</v>
      </c>
      <c r="AG13" s="302">
        <v>2</v>
      </c>
      <c r="AH13" s="302">
        <v>1</v>
      </c>
      <c r="AI13" s="302">
        <v>1</v>
      </c>
      <c r="AJ13" s="302">
        <v>0</v>
      </c>
      <c r="AK13" s="59"/>
    </row>
    <row r="14" spans="4:37" ht="41.25" customHeight="1">
      <c r="D14" s="14" t="s">
        <v>23</v>
      </c>
      <c r="E14" s="39" t="s">
        <v>16</v>
      </c>
      <c r="F14" s="1" t="s">
        <v>11</v>
      </c>
      <c r="G14" s="302">
        <v>29919</v>
      </c>
      <c r="H14" s="302">
        <v>27628</v>
      </c>
      <c r="I14" s="302">
        <v>25559</v>
      </c>
      <c r="J14" s="302">
        <v>23758</v>
      </c>
      <c r="K14" s="302">
        <v>21095</v>
      </c>
      <c r="L14" s="302">
        <v>19994</v>
      </c>
      <c r="M14" s="302">
        <v>12646</v>
      </c>
      <c r="N14" s="302">
        <v>11077</v>
      </c>
      <c r="O14" s="302">
        <v>11259</v>
      </c>
      <c r="P14" s="302">
        <v>10166</v>
      </c>
      <c r="Q14" s="302">
        <v>8710</v>
      </c>
      <c r="R14" s="302">
        <v>7280</v>
      </c>
      <c r="S14" s="302">
        <v>6937</v>
      </c>
      <c r="T14" s="302">
        <v>6778</v>
      </c>
      <c r="U14" s="302">
        <v>6638</v>
      </c>
      <c r="V14" s="302">
        <v>6810</v>
      </c>
      <c r="W14" s="302">
        <v>6575</v>
      </c>
      <c r="X14" s="302">
        <v>6248</v>
      </c>
      <c r="Y14" s="302">
        <v>5586</v>
      </c>
      <c r="Z14" s="302">
        <v>5689</v>
      </c>
      <c r="AA14" s="303">
        <v>4815</v>
      </c>
      <c r="AB14" s="303">
        <v>4307</v>
      </c>
      <c r="AC14" s="303">
        <v>4083</v>
      </c>
      <c r="AD14" s="303">
        <v>3760</v>
      </c>
      <c r="AE14" s="303">
        <v>3084</v>
      </c>
      <c r="AF14" s="303">
        <v>2987</v>
      </c>
      <c r="AG14" s="303">
        <v>3041</v>
      </c>
      <c r="AH14" s="303">
        <v>2973</v>
      </c>
      <c r="AI14" s="303">
        <v>2736</v>
      </c>
      <c r="AJ14" s="302">
        <v>2512</v>
      </c>
      <c r="AK14" s="59"/>
    </row>
    <row r="15" spans="4:37" ht="41.25" customHeight="1">
      <c r="D15" s="14" t="s">
        <v>2</v>
      </c>
      <c r="E15" s="39" t="s">
        <v>16</v>
      </c>
      <c r="F15" s="29"/>
      <c r="G15" s="302">
        <v>3417</v>
      </c>
      <c r="H15" s="302">
        <v>3014</v>
      </c>
      <c r="I15" s="302">
        <v>2826</v>
      </c>
      <c r="J15" s="302">
        <v>1674</v>
      </c>
      <c r="K15" s="302">
        <v>2951</v>
      </c>
      <c r="L15" s="302">
        <v>2987</v>
      </c>
      <c r="M15" s="302">
        <v>2807</v>
      </c>
      <c r="N15" s="303">
        <v>2402</v>
      </c>
      <c r="O15" s="302">
        <v>2506</v>
      </c>
      <c r="P15" s="302">
        <v>2482</v>
      </c>
      <c r="Q15" s="302">
        <v>1197</v>
      </c>
      <c r="R15" s="302">
        <v>2555</v>
      </c>
      <c r="S15" s="303">
        <v>2511</v>
      </c>
      <c r="T15" s="302">
        <v>2247</v>
      </c>
      <c r="U15" s="302">
        <v>1734</v>
      </c>
      <c r="V15" s="302">
        <v>1650</v>
      </c>
      <c r="W15" s="302">
        <v>1554</v>
      </c>
      <c r="X15" s="302">
        <v>240</v>
      </c>
      <c r="Y15" s="302">
        <v>929</v>
      </c>
      <c r="Z15" s="302">
        <v>929</v>
      </c>
      <c r="AA15" s="302">
        <v>1496</v>
      </c>
      <c r="AB15" s="302">
        <v>1516</v>
      </c>
      <c r="AC15" s="302">
        <v>1135</v>
      </c>
      <c r="AD15" s="302">
        <v>550</v>
      </c>
      <c r="AE15" s="302">
        <v>907</v>
      </c>
      <c r="AF15" s="302">
        <v>399</v>
      </c>
      <c r="AG15" s="302">
        <v>1053</v>
      </c>
      <c r="AH15" s="302">
        <v>1014</v>
      </c>
      <c r="AI15" s="302">
        <v>780</v>
      </c>
      <c r="AJ15" s="302">
        <v>876</v>
      </c>
    </row>
    <row r="16" spans="4:37" ht="41.25" customHeight="1">
      <c r="D16" s="14" t="s">
        <v>2</v>
      </c>
      <c r="E16" s="2" t="s">
        <v>17</v>
      </c>
      <c r="F16" s="1" t="s">
        <v>12</v>
      </c>
      <c r="G16" s="304">
        <f>G15+SUM('R4-08（入力用）'!AF15:AK15)</f>
        <v>28184</v>
      </c>
      <c r="H16" s="304">
        <f>SUM(G15:H15)+SUM('R4-08（入力用）'!AG15:AK15)</f>
        <v>26335</v>
      </c>
      <c r="I16" s="304">
        <f>SUM(G15:I15)+SUM('R4-08（入力用）'!AH15:AK15)</f>
        <v>24808</v>
      </c>
      <c r="J16" s="304">
        <f>SUM(G15:J15)+SUM('R4-08（入力用）'!AI15:AK15)</f>
        <v>24239</v>
      </c>
      <c r="K16" s="304">
        <f>SUM(G15:K15)+SUM('R4-08（入力用）'!AJ15:AK15)</f>
        <v>22103</v>
      </c>
      <c r="L16" s="304">
        <f>SUM(G15:L15)+'R4-08（入力用）'!AK15</f>
        <v>20581</v>
      </c>
      <c r="M16" s="304">
        <f>SUM(G15:M15)</f>
        <v>19676</v>
      </c>
      <c r="N16" s="304">
        <f t="shared" ref="N16:AJ16" si="0">SUM(H15:N15)</f>
        <v>18661</v>
      </c>
      <c r="O16" s="304">
        <f t="shared" si="0"/>
        <v>18153</v>
      </c>
      <c r="P16" s="304">
        <f t="shared" si="0"/>
        <v>17809</v>
      </c>
      <c r="Q16" s="304">
        <f t="shared" si="0"/>
        <v>17332</v>
      </c>
      <c r="R16" s="304">
        <f t="shared" si="0"/>
        <v>16936</v>
      </c>
      <c r="S16" s="304">
        <f t="shared" si="0"/>
        <v>16460</v>
      </c>
      <c r="T16" s="304">
        <f t="shared" si="0"/>
        <v>15900</v>
      </c>
      <c r="U16" s="304">
        <f t="shared" si="0"/>
        <v>15232</v>
      </c>
      <c r="V16" s="304">
        <f t="shared" si="0"/>
        <v>14376</v>
      </c>
      <c r="W16" s="304">
        <f t="shared" si="0"/>
        <v>13448</v>
      </c>
      <c r="X16" s="304">
        <f t="shared" si="0"/>
        <v>12491</v>
      </c>
      <c r="Y16" s="304">
        <f t="shared" si="0"/>
        <v>10865</v>
      </c>
      <c r="Z16" s="304">
        <f t="shared" si="0"/>
        <v>9283</v>
      </c>
      <c r="AA16" s="304">
        <f t="shared" si="0"/>
        <v>8532</v>
      </c>
      <c r="AB16" s="304">
        <f t="shared" si="0"/>
        <v>8314</v>
      </c>
      <c r="AC16" s="304">
        <f t="shared" si="0"/>
        <v>7799</v>
      </c>
      <c r="AD16" s="304">
        <f t="shared" si="0"/>
        <v>6795</v>
      </c>
      <c r="AE16" s="304">
        <f t="shared" si="0"/>
        <v>7462</v>
      </c>
      <c r="AF16" s="304">
        <f t="shared" si="0"/>
        <v>6932</v>
      </c>
      <c r="AG16" s="304">
        <f t="shared" si="0"/>
        <v>7056</v>
      </c>
      <c r="AH16" s="304">
        <f t="shared" si="0"/>
        <v>6574</v>
      </c>
      <c r="AI16" s="304">
        <f t="shared" si="0"/>
        <v>5838</v>
      </c>
      <c r="AJ16" s="304">
        <f t="shared" si="0"/>
        <v>5579</v>
      </c>
    </row>
    <row r="17" spans="2:36" ht="41.25" customHeight="1">
      <c r="D17" s="14" t="s">
        <v>3</v>
      </c>
      <c r="E17" s="39" t="s">
        <v>16</v>
      </c>
      <c r="F17" s="29"/>
      <c r="G17" s="302">
        <v>2332</v>
      </c>
      <c r="H17" s="302">
        <v>2295</v>
      </c>
      <c r="I17" s="302">
        <v>2024</v>
      </c>
      <c r="J17" s="302">
        <v>1382</v>
      </c>
      <c r="K17" s="302">
        <v>2291</v>
      </c>
      <c r="L17" s="302">
        <v>2283</v>
      </c>
      <c r="M17" s="302">
        <v>2066</v>
      </c>
      <c r="N17" s="304">
        <v>1812</v>
      </c>
      <c r="O17" s="302">
        <v>1858</v>
      </c>
      <c r="P17" s="302">
        <v>1847</v>
      </c>
      <c r="Q17" s="302">
        <v>1022</v>
      </c>
      <c r="R17" s="302">
        <v>1932</v>
      </c>
      <c r="S17" s="303">
        <v>1854</v>
      </c>
      <c r="T17" s="302">
        <v>1664</v>
      </c>
      <c r="U17" s="302">
        <v>1244</v>
      </c>
      <c r="V17" s="302">
        <v>1139</v>
      </c>
      <c r="W17" s="302">
        <v>1097</v>
      </c>
      <c r="X17" s="302">
        <v>160</v>
      </c>
      <c r="Y17" s="302">
        <v>760</v>
      </c>
      <c r="Z17" s="302">
        <v>760</v>
      </c>
      <c r="AA17" s="302">
        <v>989</v>
      </c>
      <c r="AB17" s="302">
        <v>1048</v>
      </c>
      <c r="AC17" s="302">
        <v>780</v>
      </c>
      <c r="AD17" s="302">
        <v>298</v>
      </c>
      <c r="AE17" s="302">
        <v>591</v>
      </c>
      <c r="AF17" s="302">
        <v>273</v>
      </c>
      <c r="AG17" s="302">
        <v>631</v>
      </c>
      <c r="AH17" s="302">
        <v>608</v>
      </c>
      <c r="AI17" s="302">
        <v>465</v>
      </c>
      <c r="AJ17" s="302">
        <v>416</v>
      </c>
    </row>
    <row r="18" spans="2:36" ht="41.25" customHeight="1">
      <c r="D18" s="14" t="s">
        <v>3</v>
      </c>
      <c r="E18" s="2" t="s">
        <v>17</v>
      </c>
      <c r="F18" s="1" t="s">
        <v>13</v>
      </c>
      <c r="G18" s="304">
        <f>G17+SUM('R4-08（入力用）'!AF17:AK17)</f>
        <v>20754</v>
      </c>
      <c r="H18" s="304">
        <f>SUM(G17:H17)+SUM('R4-08（入力用）'!AG17:AK17)</f>
        <v>19393</v>
      </c>
      <c r="I18" s="304">
        <f>SUM(G17:I17)+SUM('R4-08（入力用）'!AH17:AK17)</f>
        <v>18350</v>
      </c>
      <c r="J18" s="304">
        <f>SUM(G17:J17)+SUM('R4-08（入力用）'!AI17:AK17)</f>
        <v>17985</v>
      </c>
      <c r="K18" s="304">
        <f>SUM(G17:K17)+SUM('R4-08（入力用）'!AJ17:AK17)</f>
        <v>16452</v>
      </c>
      <c r="L18" s="304">
        <f>SUM(G17:L17)+'R4-08（入力用）'!AK17</f>
        <v>15510</v>
      </c>
      <c r="M18" s="304">
        <f>SUM(G17:M17)</f>
        <v>14673</v>
      </c>
      <c r="N18" s="304">
        <f t="shared" ref="N18:AJ18" si="1">SUM(H17:N17)</f>
        <v>14153</v>
      </c>
      <c r="O18" s="304">
        <f t="shared" si="1"/>
        <v>13716</v>
      </c>
      <c r="P18" s="304">
        <f t="shared" si="1"/>
        <v>13539</v>
      </c>
      <c r="Q18" s="304">
        <f t="shared" si="1"/>
        <v>13179</v>
      </c>
      <c r="R18" s="304">
        <f t="shared" si="1"/>
        <v>12820</v>
      </c>
      <c r="S18" s="304">
        <f t="shared" si="1"/>
        <v>12391</v>
      </c>
      <c r="T18" s="304">
        <f t="shared" si="1"/>
        <v>11989</v>
      </c>
      <c r="U18" s="304">
        <f t="shared" si="1"/>
        <v>11421</v>
      </c>
      <c r="V18" s="304">
        <f t="shared" si="1"/>
        <v>10702</v>
      </c>
      <c r="W18" s="304">
        <f t="shared" si="1"/>
        <v>9952</v>
      </c>
      <c r="X18" s="304">
        <f t="shared" si="1"/>
        <v>9090</v>
      </c>
      <c r="Y18" s="304">
        <f t="shared" si="1"/>
        <v>7918</v>
      </c>
      <c r="Z18" s="304">
        <f t="shared" si="1"/>
        <v>6824</v>
      </c>
      <c r="AA18" s="304">
        <f t="shared" si="1"/>
        <v>6149</v>
      </c>
      <c r="AB18" s="304">
        <f t="shared" si="1"/>
        <v>5953</v>
      </c>
      <c r="AC18" s="304">
        <f t="shared" si="1"/>
        <v>5594</v>
      </c>
      <c r="AD18" s="304">
        <f t="shared" si="1"/>
        <v>4795</v>
      </c>
      <c r="AE18" s="304">
        <f t="shared" si="1"/>
        <v>5226</v>
      </c>
      <c r="AF18" s="304">
        <f t="shared" si="1"/>
        <v>4739</v>
      </c>
      <c r="AG18" s="304">
        <f t="shared" si="1"/>
        <v>4610</v>
      </c>
      <c r="AH18" s="304">
        <f t="shared" si="1"/>
        <v>4229</v>
      </c>
      <c r="AI18" s="304">
        <f t="shared" si="1"/>
        <v>3646</v>
      </c>
      <c r="AJ18" s="304">
        <f t="shared" si="1"/>
        <v>3282</v>
      </c>
    </row>
    <row r="19" spans="2:36" ht="41.25" customHeight="1">
      <c r="D19" s="15" t="s">
        <v>4</v>
      </c>
      <c r="E19" s="39" t="s">
        <v>16</v>
      </c>
      <c r="F19" s="29"/>
      <c r="G19" s="302">
        <v>2903</v>
      </c>
      <c r="H19" s="302">
        <v>2332</v>
      </c>
      <c r="I19" s="302">
        <v>2295</v>
      </c>
      <c r="J19" s="302">
        <v>2024</v>
      </c>
      <c r="K19" s="302">
        <v>1382</v>
      </c>
      <c r="L19" s="302">
        <v>2291</v>
      </c>
      <c r="M19" s="302">
        <v>2283</v>
      </c>
      <c r="N19" s="302">
        <v>2066</v>
      </c>
      <c r="O19" s="302">
        <v>1812</v>
      </c>
      <c r="P19" s="302">
        <v>1858</v>
      </c>
      <c r="Q19" s="302">
        <v>1847</v>
      </c>
      <c r="R19" s="302">
        <v>1022</v>
      </c>
      <c r="S19" s="302">
        <v>1932</v>
      </c>
      <c r="T19" s="302">
        <v>1853</v>
      </c>
      <c r="U19" s="302">
        <v>1664</v>
      </c>
      <c r="V19" s="302">
        <v>1244</v>
      </c>
      <c r="W19" s="302">
        <v>1139</v>
      </c>
      <c r="X19" s="302">
        <v>1097</v>
      </c>
      <c r="Y19" s="302">
        <v>160</v>
      </c>
      <c r="Z19" s="302">
        <v>760</v>
      </c>
      <c r="AA19" s="302">
        <v>989</v>
      </c>
      <c r="AB19" s="302">
        <v>1048</v>
      </c>
      <c r="AC19" s="302">
        <v>780</v>
      </c>
      <c r="AD19" s="302">
        <v>298</v>
      </c>
      <c r="AE19" s="302">
        <v>591</v>
      </c>
      <c r="AF19" s="302">
        <v>273</v>
      </c>
      <c r="AG19" s="302">
        <v>631</v>
      </c>
      <c r="AH19" s="302">
        <v>608</v>
      </c>
      <c r="AI19" s="302">
        <v>465</v>
      </c>
      <c r="AJ19" s="302">
        <v>416</v>
      </c>
    </row>
    <row r="20" spans="2:36" ht="41.25" customHeight="1">
      <c r="D20" s="15" t="s">
        <v>277</v>
      </c>
      <c r="E20" s="39" t="s">
        <v>16</v>
      </c>
      <c r="F20" s="1"/>
      <c r="G20" s="302">
        <v>56</v>
      </c>
      <c r="H20" s="302">
        <v>43</v>
      </c>
      <c r="I20" s="302">
        <v>58</v>
      </c>
      <c r="J20" s="302">
        <v>43</v>
      </c>
      <c r="K20" s="302">
        <v>24</v>
      </c>
      <c r="L20" s="302">
        <v>45</v>
      </c>
      <c r="M20" s="302">
        <v>32</v>
      </c>
      <c r="N20" s="302">
        <v>50</v>
      </c>
      <c r="O20" s="302">
        <v>34</v>
      </c>
      <c r="P20" s="302">
        <v>34</v>
      </c>
      <c r="Q20" s="302">
        <v>16</v>
      </c>
      <c r="R20" s="302">
        <v>17</v>
      </c>
      <c r="S20" s="302">
        <v>42</v>
      </c>
      <c r="T20" s="302">
        <v>33</v>
      </c>
      <c r="U20" s="302">
        <v>30</v>
      </c>
      <c r="V20" s="302">
        <v>21</v>
      </c>
      <c r="W20" s="302">
        <v>19</v>
      </c>
      <c r="X20" s="302">
        <v>18</v>
      </c>
      <c r="Y20" s="302">
        <v>5</v>
      </c>
      <c r="Z20" s="302">
        <v>7</v>
      </c>
      <c r="AA20" s="302">
        <v>3</v>
      </c>
      <c r="AB20" s="302">
        <v>1</v>
      </c>
      <c r="AC20" s="302">
        <v>2</v>
      </c>
      <c r="AD20" s="302">
        <v>0</v>
      </c>
      <c r="AE20" s="302">
        <v>0</v>
      </c>
      <c r="AF20" s="302">
        <v>2</v>
      </c>
      <c r="AG20" s="302">
        <v>0</v>
      </c>
      <c r="AH20" s="302">
        <v>1</v>
      </c>
      <c r="AI20" s="302">
        <v>0</v>
      </c>
      <c r="AJ20" s="302">
        <v>2</v>
      </c>
    </row>
    <row r="21" spans="2:36" ht="41.25" customHeight="1">
      <c r="D21" s="15" t="s">
        <v>4</v>
      </c>
      <c r="E21" s="2" t="s">
        <v>17</v>
      </c>
      <c r="F21" s="1" t="s">
        <v>14</v>
      </c>
      <c r="G21" s="306">
        <f>G19+SUM('R4-08（入力用）'!AF19:AK19)</f>
        <v>22047</v>
      </c>
      <c r="H21" s="306">
        <f>SUM(G19:H19)+SUM('R4-08（入力用）'!AG19:AK19)</f>
        <v>20754</v>
      </c>
      <c r="I21" s="306">
        <f>SUM(G19:I19)+SUM('R4-08（入力用）'!AH19:AK19)</f>
        <v>19393</v>
      </c>
      <c r="J21" s="306">
        <f>SUM(G19:J19)+SUM('R4-08（入力用）'!AI19:AK19)</f>
        <v>18350</v>
      </c>
      <c r="K21" s="306">
        <f>SUM(G19:K19)+SUM('R4-08（入力用）'!AJ19:AK19)</f>
        <v>17985</v>
      </c>
      <c r="L21" s="306">
        <f>SUM(G19:L19)+'R4-08（入力用）'!AK19</f>
        <v>16452</v>
      </c>
      <c r="M21" s="306">
        <f>SUM(G19:M19)</f>
        <v>15510</v>
      </c>
      <c r="N21" s="306">
        <f t="shared" ref="N21:AJ21" si="2">SUM(H19:N19)</f>
        <v>14673</v>
      </c>
      <c r="O21" s="306">
        <f t="shared" si="2"/>
        <v>14153</v>
      </c>
      <c r="P21" s="306">
        <f t="shared" si="2"/>
        <v>13716</v>
      </c>
      <c r="Q21" s="306">
        <f t="shared" si="2"/>
        <v>13539</v>
      </c>
      <c r="R21" s="306">
        <f t="shared" si="2"/>
        <v>13179</v>
      </c>
      <c r="S21" s="306">
        <f t="shared" si="2"/>
        <v>12820</v>
      </c>
      <c r="T21" s="306">
        <f t="shared" si="2"/>
        <v>12390</v>
      </c>
      <c r="U21" s="306">
        <f t="shared" si="2"/>
        <v>11988</v>
      </c>
      <c r="V21" s="306">
        <f t="shared" si="2"/>
        <v>11420</v>
      </c>
      <c r="W21" s="306">
        <f t="shared" si="2"/>
        <v>10701</v>
      </c>
      <c r="X21" s="306">
        <f t="shared" si="2"/>
        <v>9951</v>
      </c>
      <c r="Y21" s="306">
        <f t="shared" si="2"/>
        <v>9089</v>
      </c>
      <c r="Z21" s="306">
        <f t="shared" si="2"/>
        <v>7917</v>
      </c>
      <c r="AA21" s="306">
        <f t="shared" si="2"/>
        <v>7053</v>
      </c>
      <c r="AB21" s="306">
        <f t="shared" si="2"/>
        <v>6437</v>
      </c>
      <c r="AC21" s="306">
        <f t="shared" si="2"/>
        <v>5973</v>
      </c>
      <c r="AD21" s="306">
        <f t="shared" si="2"/>
        <v>5132</v>
      </c>
      <c r="AE21" s="306">
        <f t="shared" si="2"/>
        <v>4626</v>
      </c>
      <c r="AF21" s="306">
        <f t="shared" si="2"/>
        <v>4739</v>
      </c>
      <c r="AG21" s="306">
        <f t="shared" si="2"/>
        <v>4610</v>
      </c>
      <c r="AH21" s="306">
        <f t="shared" si="2"/>
        <v>4229</v>
      </c>
      <c r="AI21" s="306">
        <f t="shared" si="2"/>
        <v>3646</v>
      </c>
      <c r="AJ21" s="306">
        <f t="shared" si="2"/>
        <v>3282</v>
      </c>
    </row>
    <row r="22" spans="2:36" ht="41.25" customHeight="1">
      <c r="D22" s="14" t="s">
        <v>5</v>
      </c>
      <c r="E22" s="2" t="s">
        <v>17</v>
      </c>
      <c r="F22" s="1" t="s">
        <v>50</v>
      </c>
      <c r="G22" s="306">
        <f>G21</f>
        <v>22047</v>
      </c>
      <c r="H22" s="306">
        <f t="shared" ref="H22:AJ22" si="3">H21</f>
        <v>20754</v>
      </c>
      <c r="I22" s="306">
        <f t="shared" si="3"/>
        <v>19393</v>
      </c>
      <c r="J22" s="306">
        <f t="shared" si="3"/>
        <v>18350</v>
      </c>
      <c r="K22" s="306">
        <f t="shared" si="3"/>
        <v>17985</v>
      </c>
      <c r="L22" s="306">
        <f t="shared" si="3"/>
        <v>16452</v>
      </c>
      <c r="M22" s="306">
        <f t="shared" si="3"/>
        <v>15510</v>
      </c>
      <c r="N22" s="306">
        <f t="shared" si="3"/>
        <v>14673</v>
      </c>
      <c r="O22" s="306">
        <f t="shared" si="3"/>
        <v>14153</v>
      </c>
      <c r="P22" s="306">
        <f t="shared" si="3"/>
        <v>13716</v>
      </c>
      <c r="Q22" s="306">
        <f t="shared" si="3"/>
        <v>13539</v>
      </c>
      <c r="R22" s="306">
        <f t="shared" si="3"/>
        <v>13179</v>
      </c>
      <c r="S22" s="306">
        <f t="shared" si="3"/>
        <v>12820</v>
      </c>
      <c r="T22" s="306">
        <f t="shared" si="3"/>
        <v>12390</v>
      </c>
      <c r="U22" s="306">
        <f t="shared" si="3"/>
        <v>11988</v>
      </c>
      <c r="V22" s="306">
        <f t="shared" si="3"/>
        <v>11420</v>
      </c>
      <c r="W22" s="306">
        <f t="shared" si="3"/>
        <v>10701</v>
      </c>
      <c r="X22" s="306">
        <f t="shared" si="3"/>
        <v>9951</v>
      </c>
      <c r="Y22" s="306">
        <f t="shared" si="3"/>
        <v>9089</v>
      </c>
      <c r="Z22" s="306">
        <f t="shared" si="3"/>
        <v>7917</v>
      </c>
      <c r="AA22" s="306">
        <f t="shared" si="3"/>
        <v>7053</v>
      </c>
      <c r="AB22" s="306">
        <f t="shared" si="3"/>
        <v>6437</v>
      </c>
      <c r="AC22" s="306">
        <f t="shared" si="3"/>
        <v>5973</v>
      </c>
      <c r="AD22" s="306">
        <f t="shared" si="3"/>
        <v>5132</v>
      </c>
      <c r="AE22" s="306">
        <f t="shared" si="3"/>
        <v>4626</v>
      </c>
      <c r="AF22" s="306">
        <f t="shared" si="3"/>
        <v>4739</v>
      </c>
      <c r="AG22" s="306">
        <f t="shared" si="3"/>
        <v>4610</v>
      </c>
      <c r="AH22" s="306">
        <f t="shared" si="3"/>
        <v>4229</v>
      </c>
      <c r="AI22" s="306">
        <f t="shared" si="3"/>
        <v>3646</v>
      </c>
      <c r="AJ22" s="306">
        <f t="shared" si="3"/>
        <v>3282</v>
      </c>
    </row>
    <row r="23" spans="2:36" ht="41.25" customHeight="1">
      <c r="D23" s="14" t="s">
        <v>6</v>
      </c>
      <c r="E23" s="2"/>
      <c r="F23" s="1" t="s">
        <v>49</v>
      </c>
      <c r="G23" s="306">
        <f>'R4-08（入力用）'!AE21</f>
        <v>30206</v>
      </c>
      <c r="H23" s="306">
        <f>'R4-08（入力用）'!AF21</f>
        <v>29248</v>
      </c>
      <c r="I23" s="306">
        <f>'R4-08（入力用）'!AG21</f>
        <v>28157</v>
      </c>
      <c r="J23" s="306">
        <f>'R4-08（入力用）'!AH21</f>
        <v>26722</v>
      </c>
      <c r="K23" s="306">
        <f>'R4-08（入力用）'!AI21</f>
        <v>25151</v>
      </c>
      <c r="L23" s="306">
        <f>'R4-08（入力用）'!AJ21</f>
        <v>24776</v>
      </c>
      <c r="M23" s="306">
        <f>'R4-08（入力用）'!AK21</f>
        <v>23158</v>
      </c>
      <c r="N23" s="306">
        <f>G22</f>
        <v>22047</v>
      </c>
      <c r="O23" s="306">
        <f t="shared" ref="O23:AJ23" si="4">H22</f>
        <v>20754</v>
      </c>
      <c r="P23" s="306">
        <f t="shared" si="4"/>
        <v>19393</v>
      </c>
      <c r="Q23" s="306">
        <f t="shared" si="4"/>
        <v>18350</v>
      </c>
      <c r="R23" s="306">
        <f t="shared" si="4"/>
        <v>17985</v>
      </c>
      <c r="S23" s="306">
        <f t="shared" si="4"/>
        <v>16452</v>
      </c>
      <c r="T23" s="306">
        <f t="shared" si="4"/>
        <v>15510</v>
      </c>
      <c r="U23" s="306">
        <f t="shared" si="4"/>
        <v>14673</v>
      </c>
      <c r="V23" s="306">
        <f t="shared" si="4"/>
        <v>14153</v>
      </c>
      <c r="W23" s="306">
        <f t="shared" si="4"/>
        <v>13716</v>
      </c>
      <c r="X23" s="306">
        <f t="shared" si="4"/>
        <v>13539</v>
      </c>
      <c r="Y23" s="306">
        <f t="shared" si="4"/>
        <v>13179</v>
      </c>
      <c r="Z23" s="306">
        <f t="shared" si="4"/>
        <v>12820</v>
      </c>
      <c r="AA23" s="306">
        <f t="shared" si="4"/>
        <v>12390</v>
      </c>
      <c r="AB23" s="306">
        <f t="shared" si="4"/>
        <v>11988</v>
      </c>
      <c r="AC23" s="306">
        <f t="shared" si="4"/>
        <v>11420</v>
      </c>
      <c r="AD23" s="306">
        <f t="shared" si="4"/>
        <v>10701</v>
      </c>
      <c r="AE23" s="306">
        <f t="shared" si="4"/>
        <v>9951</v>
      </c>
      <c r="AF23" s="306">
        <f t="shared" si="4"/>
        <v>9089</v>
      </c>
      <c r="AG23" s="306">
        <f t="shared" si="4"/>
        <v>7917</v>
      </c>
      <c r="AH23" s="306">
        <f t="shared" si="4"/>
        <v>7053</v>
      </c>
      <c r="AI23" s="306">
        <f t="shared" si="4"/>
        <v>6437</v>
      </c>
      <c r="AJ23" s="306">
        <f t="shared" si="4"/>
        <v>5973</v>
      </c>
    </row>
    <row r="24" spans="2:36" ht="41.25" customHeight="1">
      <c r="D24" s="14" t="s">
        <v>7</v>
      </c>
      <c r="E24" s="39" t="s">
        <v>16</v>
      </c>
      <c r="F24" s="29"/>
      <c r="G24" s="302">
        <v>1678</v>
      </c>
      <c r="H24" s="302">
        <v>1617</v>
      </c>
      <c r="I24" s="303">
        <v>1320</v>
      </c>
      <c r="J24" s="302">
        <v>1323</v>
      </c>
      <c r="K24" s="302">
        <v>744</v>
      </c>
      <c r="L24" s="302">
        <v>1504</v>
      </c>
      <c r="M24" s="302">
        <v>1304</v>
      </c>
      <c r="N24" s="303">
        <v>1249</v>
      </c>
      <c r="O24" s="302">
        <v>1117</v>
      </c>
      <c r="P24" s="302">
        <v>1342</v>
      </c>
      <c r="Q24" s="303">
        <v>1136</v>
      </c>
      <c r="R24" s="302">
        <v>625</v>
      </c>
      <c r="S24" s="302">
        <v>1302</v>
      </c>
      <c r="T24" s="302">
        <v>1234</v>
      </c>
      <c r="U24" s="302">
        <v>1012</v>
      </c>
      <c r="V24" s="303">
        <v>866</v>
      </c>
      <c r="W24" s="303">
        <v>778</v>
      </c>
      <c r="X24" s="302">
        <v>760</v>
      </c>
      <c r="Y24" s="302">
        <v>138</v>
      </c>
      <c r="Z24" s="351">
        <v>465</v>
      </c>
      <c r="AA24" s="352" t="s">
        <v>217</v>
      </c>
      <c r="AB24" s="352" t="s">
        <v>71</v>
      </c>
      <c r="AC24" s="352" t="s">
        <v>71</v>
      </c>
      <c r="AD24" s="352" t="s">
        <v>71</v>
      </c>
      <c r="AE24" s="352" t="s">
        <v>71</v>
      </c>
      <c r="AF24" s="352" t="s">
        <v>71</v>
      </c>
      <c r="AG24" s="352" t="s">
        <v>71</v>
      </c>
      <c r="AH24" s="352" t="s">
        <v>71</v>
      </c>
      <c r="AI24" s="352" t="s">
        <v>71</v>
      </c>
      <c r="AJ24" s="352" t="s">
        <v>71</v>
      </c>
    </row>
    <row r="25" spans="2:36" ht="41.25" customHeight="1">
      <c r="D25" s="14" t="s">
        <v>7</v>
      </c>
      <c r="E25" s="2" t="s">
        <v>17</v>
      </c>
      <c r="F25" s="1" t="s">
        <v>51</v>
      </c>
      <c r="G25" s="304">
        <f>G24+SUM('R4-08（入力用）'!AF24:AK24)</f>
        <v>15089</v>
      </c>
      <c r="H25" s="304">
        <f>SUM(G24:H24)+SUM('R4-08（入力用）'!AG24:AK24)</f>
        <v>14086</v>
      </c>
      <c r="I25" s="304">
        <f>SUM(G24:I24)+SUM('R4-08（入力用）'!AH24:AK24)</f>
        <v>12687</v>
      </c>
      <c r="J25" s="304">
        <f>SUM(G24:J24)+SUM('R4-08（入力用）'!AI24:AK24)</f>
        <v>11816</v>
      </c>
      <c r="K25" s="304">
        <f>SUM(G24:K24)+SUM('R4-08（入力用）'!AJ24:AK24)</f>
        <v>11340</v>
      </c>
      <c r="L25" s="304">
        <f>SUM(G24:L24)+'R4-08（入力用）'!AK24</f>
        <v>10411</v>
      </c>
      <c r="M25" s="304">
        <f>SUM(G24:M24)</f>
        <v>9490</v>
      </c>
      <c r="N25" s="304">
        <f t="shared" ref="N25:Z25" si="5">SUM(H24:N24)</f>
        <v>9061</v>
      </c>
      <c r="O25" s="304">
        <f t="shared" si="5"/>
        <v>8561</v>
      </c>
      <c r="P25" s="304">
        <f t="shared" si="5"/>
        <v>8583</v>
      </c>
      <c r="Q25" s="304">
        <f t="shared" si="5"/>
        <v>8396</v>
      </c>
      <c r="R25" s="304">
        <f t="shared" si="5"/>
        <v>8277</v>
      </c>
      <c r="S25" s="304">
        <f t="shared" si="5"/>
        <v>8075</v>
      </c>
      <c r="T25" s="304">
        <f t="shared" si="5"/>
        <v>8005</v>
      </c>
      <c r="U25" s="304">
        <f t="shared" si="5"/>
        <v>7768</v>
      </c>
      <c r="V25" s="304">
        <f t="shared" si="5"/>
        <v>7517</v>
      </c>
      <c r="W25" s="304">
        <f t="shared" si="5"/>
        <v>6953</v>
      </c>
      <c r="X25" s="304">
        <f t="shared" si="5"/>
        <v>6577</v>
      </c>
      <c r="Y25" s="304">
        <f t="shared" si="5"/>
        <v>6090</v>
      </c>
      <c r="Z25" s="304">
        <f t="shared" si="5"/>
        <v>5253</v>
      </c>
      <c r="AA25" s="352" t="s">
        <v>71</v>
      </c>
      <c r="AB25" s="352" t="s">
        <v>71</v>
      </c>
      <c r="AC25" s="352" t="s">
        <v>71</v>
      </c>
      <c r="AD25" s="352" t="s">
        <v>71</v>
      </c>
      <c r="AE25" s="352" t="s">
        <v>71</v>
      </c>
      <c r="AF25" s="352" t="s">
        <v>71</v>
      </c>
      <c r="AG25" s="352" t="s">
        <v>71</v>
      </c>
      <c r="AH25" s="352" t="s">
        <v>71</v>
      </c>
      <c r="AI25" s="352" t="s">
        <v>71</v>
      </c>
      <c r="AJ25" s="352" t="s">
        <v>71</v>
      </c>
    </row>
    <row r="26" spans="2:36" ht="30" customHeight="1">
      <c r="L26" s="60"/>
    </row>
    <row r="27" spans="2:36" ht="30" customHeight="1">
      <c r="D27" s="3"/>
      <c r="E27" s="4"/>
      <c r="F27" s="5"/>
      <c r="G27" s="26">
        <f t="shared" ref="G27:AJ27" si="6">G6</f>
        <v>44805</v>
      </c>
      <c r="H27" s="26">
        <f t="shared" si="6"/>
        <v>44806</v>
      </c>
      <c r="I27" s="26">
        <f t="shared" si="6"/>
        <v>44807</v>
      </c>
      <c r="J27" s="26">
        <f t="shared" si="6"/>
        <v>44808</v>
      </c>
      <c r="K27" s="26">
        <f t="shared" si="6"/>
        <v>44809</v>
      </c>
      <c r="L27" s="26">
        <f t="shared" si="6"/>
        <v>44810</v>
      </c>
      <c r="M27" s="26">
        <f t="shared" si="6"/>
        <v>44811</v>
      </c>
      <c r="N27" s="26">
        <f t="shared" si="6"/>
        <v>44812</v>
      </c>
      <c r="O27" s="26">
        <f t="shared" si="6"/>
        <v>44813</v>
      </c>
      <c r="P27" s="26">
        <f t="shared" si="6"/>
        <v>44814</v>
      </c>
      <c r="Q27" s="26">
        <f t="shared" si="6"/>
        <v>44815</v>
      </c>
      <c r="R27" s="26">
        <f t="shared" si="6"/>
        <v>44816</v>
      </c>
      <c r="S27" s="26">
        <f t="shared" si="6"/>
        <v>44817</v>
      </c>
      <c r="T27" s="26">
        <f t="shared" si="6"/>
        <v>44818</v>
      </c>
      <c r="U27" s="26">
        <f t="shared" si="6"/>
        <v>44819</v>
      </c>
      <c r="V27" s="26">
        <f t="shared" si="6"/>
        <v>44820</v>
      </c>
      <c r="W27" s="26">
        <f t="shared" si="6"/>
        <v>44821</v>
      </c>
      <c r="X27" s="26">
        <f t="shared" si="6"/>
        <v>44822</v>
      </c>
      <c r="Y27" s="26">
        <f t="shared" si="6"/>
        <v>44823</v>
      </c>
      <c r="Z27" s="26">
        <f t="shared" si="6"/>
        <v>44824</v>
      </c>
      <c r="AA27" s="26">
        <f t="shared" si="6"/>
        <v>44825</v>
      </c>
      <c r="AB27" s="26">
        <f t="shared" si="6"/>
        <v>44826</v>
      </c>
      <c r="AC27" s="26">
        <f t="shared" si="6"/>
        <v>44827</v>
      </c>
      <c r="AD27" s="26">
        <f t="shared" si="6"/>
        <v>44828</v>
      </c>
      <c r="AE27" s="26">
        <f t="shared" si="6"/>
        <v>44829</v>
      </c>
      <c r="AF27" s="26">
        <f t="shared" si="6"/>
        <v>44830</v>
      </c>
      <c r="AG27" s="26">
        <f t="shared" si="6"/>
        <v>44831</v>
      </c>
      <c r="AH27" s="26">
        <f t="shared" si="6"/>
        <v>44832</v>
      </c>
      <c r="AI27" s="26">
        <f t="shared" si="6"/>
        <v>44833</v>
      </c>
      <c r="AJ27" s="26">
        <f t="shared" si="6"/>
        <v>44834</v>
      </c>
    </row>
    <row r="28" spans="2:36" ht="30" customHeight="1">
      <c r="D28" s="6"/>
      <c r="E28" s="7"/>
      <c r="F28" s="8"/>
      <c r="G28" s="27" t="str">
        <f t="shared" ref="G28:AJ28" si="7">G7</f>
        <v>木</v>
      </c>
      <c r="H28" s="27" t="str">
        <f t="shared" si="7"/>
        <v>金</v>
      </c>
      <c r="I28" s="27" t="str">
        <f t="shared" si="7"/>
        <v>土</v>
      </c>
      <c r="J28" s="27" t="str">
        <f t="shared" si="7"/>
        <v>日</v>
      </c>
      <c r="K28" s="27" t="str">
        <f t="shared" si="7"/>
        <v>月</v>
      </c>
      <c r="L28" s="27" t="str">
        <f t="shared" si="7"/>
        <v>火</v>
      </c>
      <c r="M28" s="27" t="str">
        <f t="shared" si="7"/>
        <v>水</v>
      </c>
      <c r="N28" s="27" t="str">
        <f t="shared" si="7"/>
        <v>木</v>
      </c>
      <c r="O28" s="27" t="str">
        <f t="shared" si="7"/>
        <v>金</v>
      </c>
      <c r="P28" s="27" t="str">
        <f t="shared" si="7"/>
        <v>土</v>
      </c>
      <c r="Q28" s="27" t="str">
        <f t="shared" si="7"/>
        <v>日</v>
      </c>
      <c r="R28" s="27" t="str">
        <f t="shared" si="7"/>
        <v>月</v>
      </c>
      <c r="S28" s="27" t="str">
        <f t="shared" si="7"/>
        <v>火</v>
      </c>
      <c r="T28" s="27" t="str">
        <f t="shared" si="7"/>
        <v>水</v>
      </c>
      <c r="U28" s="27" t="str">
        <f t="shared" si="7"/>
        <v>木</v>
      </c>
      <c r="V28" s="27" t="str">
        <f t="shared" si="7"/>
        <v>金</v>
      </c>
      <c r="W28" s="27" t="str">
        <f t="shared" si="7"/>
        <v>土</v>
      </c>
      <c r="X28" s="27" t="str">
        <f t="shared" si="7"/>
        <v>日</v>
      </c>
      <c r="Y28" s="27" t="str">
        <f t="shared" si="7"/>
        <v>月</v>
      </c>
      <c r="Z28" s="27" t="str">
        <f t="shared" si="7"/>
        <v>火</v>
      </c>
      <c r="AA28" s="27" t="str">
        <f t="shared" si="7"/>
        <v>水</v>
      </c>
      <c r="AB28" s="27" t="str">
        <f t="shared" si="7"/>
        <v>木</v>
      </c>
      <c r="AC28" s="27" t="str">
        <f t="shared" si="7"/>
        <v>金</v>
      </c>
      <c r="AD28" s="27" t="str">
        <f t="shared" si="7"/>
        <v>土</v>
      </c>
      <c r="AE28" s="27" t="str">
        <f t="shared" si="7"/>
        <v>日</v>
      </c>
      <c r="AF28" s="27" t="str">
        <f t="shared" si="7"/>
        <v>月</v>
      </c>
      <c r="AG28" s="27" t="str">
        <f t="shared" si="7"/>
        <v>火</v>
      </c>
      <c r="AH28" s="27" t="str">
        <f t="shared" si="7"/>
        <v>水</v>
      </c>
      <c r="AI28" s="27" t="str">
        <f t="shared" si="7"/>
        <v>木</v>
      </c>
      <c r="AJ28" s="27" t="str">
        <f t="shared" si="7"/>
        <v>金</v>
      </c>
    </row>
    <row r="29" spans="2:36" ht="59.25" customHeight="1">
      <c r="B29" t="s">
        <v>61</v>
      </c>
      <c r="C29" s="406" t="s">
        <v>79</v>
      </c>
      <c r="D29" s="16" t="s">
        <v>52</v>
      </c>
      <c r="E29" s="2"/>
      <c r="F29" s="1"/>
      <c r="G29" s="346">
        <f>IFERROR(G12/G8,0)</f>
        <v>0.57854406130268199</v>
      </c>
      <c r="H29" s="346">
        <f>IFERROR(H12/H8,0)</f>
        <v>0.56449553001277142</v>
      </c>
      <c r="I29" s="346">
        <f t="shared" ref="I29:AJ29" si="8">IFERROR(I12/I8,0)</f>
        <v>0.56194125159642405</v>
      </c>
      <c r="J29" s="346">
        <f t="shared" si="8"/>
        <v>0.56066411238825031</v>
      </c>
      <c r="K29" s="346">
        <f t="shared" si="8"/>
        <v>0.52731893265565444</v>
      </c>
      <c r="L29" s="346">
        <f>IFERROR(L12/L8,0)</f>
        <v>0.50190597204574328</v>
      </c>
      <c r="M29" s="346">
        <f t="shared" si="8"/>
        <v>0.50190597204574328</v>
      </c>
      <c r="N29" s="346">
        <f t="shared" si="8"/>
        <v>0.45616264294790343</v>
      </c>
      <c r="O29" s="346">
        <f t="shared" si="8"/>
        <v>0.43202033036848791</v>
      </c>
      <c r="P29" s="346">
        <f t="shared" si="8"/>
        <v>0.41550190597204573</v>
      </c>
      <c r="Q29" s="346">
        <f t="shared" si="8"/>
        <v>0.44218551461245237</v>
      </c>
      <c r="R29" s="346">
        <f t="shared" si="8"/>
        <v>0.40176322418136018</v>
      </c>
      <c r="S29" s="346">
        <f t="shared" si="8"/>
        <v>0.38790931989924432</v>
      </c>
      <c r="T29" s="346">
        <f t="shared" si="8"/>
        <v>0.38161209068010077</v>
      </c>
      <c r="U29" s="346">
        <f t="shared" si="8"/>
        <v>0.37593984962406013</v>
      </c>
      <c r="V29" s="346">
        <f t="shared" si="8"/>
        <v>0.38504155124653738</v>
      </c>
      <c r="W29" s="346">
        <f t="shared" si="8"/>
        <v>0.37119113573407203</v>
      </c>
      <c r="X29" s="346">
        <f t="shared" si="8"/>
        <v>0.38642659279778391</v>
      </c>
      <c r="Y29" s="346">
        <f t="shared" si="8"/>
        <v>0.34072022160664822</v>
      </c>
      <c r="Z29" s="346">
        <f t="shared" si="8"/>
        <v>0.41135734072022162</v>
      </c>
      <c r="AA29" s="346">
        <f t="shared" si="8"/>
        <v>0.355281207133059</v>
      </c>
      <c r="AB29" s="346">
        <f t="shared" si="8"/>
        <v>0.3168724279835391</v>
      </c>
      <c r="AC29" s="346">
        <f t="shared" si="8"/>
        <v>0.29766803840877915</v>
      </c>
      <c r="AD29" s="346">
        <f t="shared" si="8"/>
        <v>0.27023319615912206</v>
      </c>
      <c r="AE29" s="346">
        <f t="shared" si="8"/>
        <v>0.26611796982167352</v>
      </c>
      <c r="AF29" s="346">
        <f t="shared" si="8"/>
        <v>0.26812585499316005</v>
      </c>
      <c r="AG29" s="346">
        <f t="shared" si="8"/>
        <v>0.25172890733056708</v>
      </c>
      <c r="AH29" s="346">
        <f t="shared" si="8"/>
        <v>0.2544951590594744</v>
      </c>
      <c r="AI29" s="346">
        <f t="shared" si="8"/>
        <v>0.28849270664505672</v>
      </c>
      <c r="AJ29" s="346">
        <f t="shared" si="8"/>
        <v>0.26904376012965964</v>
      </c>
    </row>
    <row r="30" spans="2:36" ht="59.25" customHeight="1">
      <c r="B30" t="s">
        <v>62</v>
      </c>
      <c r="C30" s="406"/>
      <c r="D30" s="17" t="s">
        <v>53</v>
      </c>
      <c r="E30" s="2"/>
      <c r="F30" s="1"/>
      <c r="G30" s="346">
        <f t="shared" ref="G30:AJ30" si="9">IFERROR(G12/G9,0)</f>
        <v>0.57854406130268199</v>
      </c>
      <c r="H30" s="346">
        <f t="shared" si="9"/>
        <v>0.56449553001277142</v>
      </c>
      <c r="I30" s="346">
        <f t="shared" si="9"/>
        <v>0.56194125159642405</v>
      </c>
      <c r="J30" s="346">
        <f t="shared" si="9"/>
        <v>0.56066411238825031</v>
      </c>
      <c r="K30" s="346">
        <f t="shared" si="9"/>
        <v>0.52731893265565444</v>
      </c>
      <c r="L30" s="346">
        <f t="shared" si="9"/>
        <v>0.50190597204574328</v>
      </c>
      <c r="M30" s="346">
        <f t="shared" si="9"/>
        <v>0.50190597204574328</v>
      </c>
      <c r="N30" s="346">
        <f t="shared" si="9"/>
        <v>0.45616264294790343</v>
      </c>
      <c r="O30" s="346">
        <f t="shared" si="9"/>
        <v>0.43202033036848791</v>
      </c>
      <c r="P30" s="346">
        <f t="shared" si="9"/>
        <v>0.41550190597204573</v>
      </c>
      <c r="Q30" s="346">
        <f t="shared" si="9"/>
        <v>0.44218551461245237</v>
      </c>
      <c r="R30" s="346">
        <f t="shared" si="9"/>
        <v>0.40176322418136018</v>
      </c>
      <c r="S30" s="346">
        <f t="shared" si="9"/>
        <v>0.38790931989924432</v>
      </c>
      <c r="T30" s="346">
        <f t="shared" si="9"/>
        <v>0.38161209068010077</v>
      </c>
      <c r="U30" s="346">
        <f t="shared" si="9"/>
        <v>0.37593984962406013</v>
      </c>
      <c r="V30" s="346">
        <f t="shared" si="9"/>
        <v>0.38504155124653738</v>
      </c>
      <c r="W30" s="346">
        <f t="shared" si="9"/>
        <v>0.37119113573407203</v>
      </c>
      <c r="X30" s="346">
        <f t="shared" si="9"/>
        <v>0.38642659279778391</v>
      </c>
      <c r="Y30" s="346">
        <f t="shared" si="9"/>
        <v>0.34072022160664822</v>
      </c>
      <c r="Z30" s="346">
        <f t="shared" si="9"/>
        <v>0.41135734072022162</v>
      </c>
      <c r="AA30" s="346">
        <f t="shared" si="9"/>
        <v>0.355281207133059</v>
      </c>
      <c r="AB30" s="346">
        <f t="shared" si="9"/>
        <v>0.3168724279835391</v>
      </c>
      <c r="AC30" s="346">
        <f t="shared" si="9"/>
        <v>0.29766803840877915</v>
      </c>
      <c r="AD30" s="346">
        <f t="shared" si="9"/>
        <v>0.27023319615912206</v>
      </c>
      <c r="AE30" s="346">
        <f t="shared" si="9"/>
        <v>0.26611796982167352</v>
      </c>
      <c r="AF30" s="346">
        <f t="shared" si="9"/>
        <v>0.26812585499316005</v>
      </c>
      <c r="AG30" s="346">
        <f t="shared" si="9"/>
        <v>0.25172890733056708</v>
      </c>
      <c r="AH30" s="346">
        <f t="shared" si="9"/>
        <v>0.2544951590594744</v>
      </c>
      <c r="AI30" s="346">
        <f t="shared" si="9"/>
        <v>0.28849270664505672</v>
      </c>
      <c r="AJ30" s="346">
        <f t="shared" si="9"/>
        <v>0.26904376012965964</v>
      </c>
    </row>
    <row r="31" spans="2:36" ht="59.25" customHeight="1">
      <c r="B31" t="s">
        <v>63</v>
      </c>
      <c r="C31" s="406"/>
      <c r="D31" s="17" t="s">
        <v>54</v>
      </c>
      <c r="E31" s="2"/>
      <c r="F31" s="1"/>
      <c r="G31" s="346">
        <f t="shared" ref="G31:AJ31" si="10">IFERROR(G13/G10,0)</f>
        <v>0.32500000000000001</v>
      </c>
      <c r="H31" s="346">
        <f t="shared" si="10"/>
        <v>0.25</v>
      </c>
      <c r="I31" s="346">
        <f t="shared" si="10"/>
        <v>0.3</v>
      </c>
      <c r="J31" s="346">
        <f t="shared" si="10"/>
        <v>0.27500000000000002</v>
      </c>
      <c r="K31" s="346">
        <f t="shared" si="10"/>
        <v>0.25</v>
      </c>
      <c r="L31" s="346">
        <f t="shared" si="10"/>
        <v>0.2</v>
      </c>
      <c r="M31" s="346">
        <f t="shared" si="10"/>
        <v>0.17499999999999999</v>
      </c>
      <c r="N31" s="346">
        <f t="shared" si="10"/>
        <v>0.2</v>
      </c>
      <c r="O31" s="346">
        <f t="shared" si="10"/>
        <v>0.2</v>
      </c>
      <c r="P31" s="346">
        <f t="shared" si="10"/>
        <v>0.22500000000000001</v>
      </c>
      <c r="Q31" s="346">
        <f t="shared" si="10"/>
        <v>0.17499999999999999</v>
      </c>
      <c r="R31" s="346">
        <f t="shared" si="10"/>
        <v>0.1</v>
      </c>
      <c r="S31" s="346">
        <f t="shared" si="10"/>
        <v>0.05</v>
      </c>
      <c r="T31" s="346">
        <f t="shared" si="10"/>
        <v>2.5000000000000001E-2</v>
      </c>
      <c r="U31" s="346">
        <f t="shared" si="10"/>
        <v>0.05</v>
      </c>
      <c r="V31" s="346">
        <f t="shared" si="10"/>
        <v>7.8947368421052627E-2</v>
      </c>
      <c r="W31" s="346">
        <f t="shared" si="10"/>
        <v>5.2631578947368418E-2</v>
      </c>
      <c r="X31" s="346">
        <f t="shared" si="10"/>
        <v>5.2631578947368418E-2</v>
      </c>
      <c r="Y31" s="346">
        <f t="shared" si="10"/>
        <v>5.2631578947368418E-2</v>
      </c>
      <c r="Z31" s="346">
        <f t="shared" si="10"/>
        <v>5.2631578947368418E-2</v>
      </c>
      <c r="AA31" s="346">
        <f t="shared" si="10"/>
        <v>7.8947368421052627E-2</v>
      </c>
      <c r="AB31" s="346">
        <f t="shared" si="10"/>
        <v>7.8947368421052627E-2</v>
      </c>
      <c r="AC31" s="346">
        <f t="shared" si="10"/>
        <v>5.2631578947368418E-2</v>
      </c>
      <c r="AD31" s="346">
        <f t="shared" si="10"/>
        <v>5.2631578947368418E-2</v>
      </c>
      <c r="AE31" s="346">
        <f t="shared" si="10"/>
        <v>2.6315789473684209E-2</v>
      </c>
      <c r="AF31" s="346">
        <f t="shared" si="10"/>
        <v>5.2631578947368418E-2</v>
      </c>
      <c r="AG31" s="346">
        <f t="shared" si="10"/>
        <v>5.4054054054054057E-2</v>
      </c>
      <c r="AH31" s="346">
        <f t="shared" si="10"/>
        <v>2.7027027027027029E-2</v>
      </c>
      <c r="AI31" s="346">
        <f t="shared" si="10"/>
        <v>3.0303030303030304E-2</v>
      </c>
      <c r="AJ31" s="346">
        <f t="shared" si="10"/>
        <v>0</v>
      </c>
    </row>
    <row r="32" spans="2:36" ht="59.25" customHeight="1">
      <c r="B32" t="s">
        <v>64</v>
      </c>
      <c r="C32" s="406"/>
      <c r="D32" s="17" t="s">
        <v>55</v>
      </c>
      <c r="E32" s="2"/>
      <c r="F32" s="1"/>
      <c r="G32" s="346">
        <f>IFERROR(G13/G11,0)</f>
        <v>0.32500000000000001</v>
      </c>
      <c r="H32" s="346">
        <f t="shared" ref="H32:AJ32" si="11">IFERROR(H13/H11,0)</f>
        <v>0.25</v>
      </c>
      <c r="I32" s="346">
        <f t="shared" si="11"/>
        <v>0.3</v>
      </c>
      <c r="J32" s="346">
        <f t="shared" si="11"/>
        <v>0.27500000000000002</v>
      </c>
      <c r="K32" s="346">
        <f t="shared" si="11"/>
        <v>0.25</v>
      </c>
      <c r="L32" s="346">
        <f t="shared" si="11"/>
        <v>0.2</v>
      </c>
      <c r="M32" s="346">
        <f t="shared" si="11"/>
        <v>0.17499999999999999</v>
      </c>
      <c r="N32" s="346">
        <f t="shared" si="11"/>
        <v>0.2</v>
      </c>
      <c r="O32" s="346">
        <f t="shared" si="11"/>
        <v>0.2</v>
      </c>
      <c r="P32" s="346">
        <f t="shared" si="11"/>
        <v>0.22500000000000001</v>
      </c>
      <c r="Q32" s="346">
        <f t="shared" si="11"/>
        <v>0.17499999999999999</v>
      </c>
      <c r="R32" s="346">
        <f t="shared" si="11"/>
        <v>0.1</v>
      </c>
      <c r="S32" s="346">
        <f t="shared" si="11"/>
        <v>0.05</v>
      </c>
      <c r="T32" s="346">
        <f t="shared" si="11"/>
        <v>2.5000000000000001E-2</v>
      </c>
      <c r="U32" s="346">
        <f t="shared" si="11"/>
        <v>0.05</v>
      </c>
      <c r="V32" s="346">
        <f t="shared" si="11"/>
        <v>7.8947368421052627E-2</v>
      </c>
      <c r="W32" s="346">
        <f t="shared" si="11"/>
        <v>5.2631578947368418E-2</v>
      </c>
      <c r="X32" s="346">
        <f t="shared" si="11"/>
        <v>5.2631578947368418E-2</v>
      </c>
      <c r="Y32" s="346">
        <f t="shared" si="11"/>
        <v>5.2631578947368418E-2</v>
      </c>
      <c r="Z32" s="346">
        <f t="shared" si="11"/>
        <v>5.2631578947368418E-2</v>
      </c>
      <c r="AA32" s="346">
        <f t="shared" si="11"/>
        <v>7.8947368421052627E-2</v>
      </c>
      <c r="AB32" s="346">
        <f t="shared" si="11"/>
        <v>7.8947368421052627E-2</v>
      </c>
      <c r="AC32" s="346">
        <f t="shared" si="11"/>
        <v>5.2631578947368418E-2</v>
      </c>
      <c r="AD32" s="346">
        <f t="shared" si="11"/>
        <v>5.2631578947368418E-2</v>
      </c>
      <c r="AE32" s="346">
        <f t="shared" si="11"/>
        <v>2.6315789473684209E-2</v>
      </c>
      <c r="AF32" s="346">
        <f t="shared" si="11"/>
        <v>5.2631578947368418E-2</v>
      </c>
      <c r="AG32" s="346">
        <f t="shared" si="11"/>
        <v>5.4054054054054057E-2</v>
      </c>
      <c r="AH32" s="346">
        <f t="shared" si="11"/>
        <v>2.7027027027027029E-2</v>
      </c>
      <c r="AI32" s="346">
        <f t="shared" si="11"/>
        <v>3.0303030303030304E-2</v>
      </c>
      <c r="AJ32" s="346">
        <f t="shared" si="11"/>
        <v>0</v>
      </c>
    </row>
    <row r="33" spans="2:36" ht="59.25" customHeight="1">
      <c r="B33" t="s">
        <v>18</v>
      </c>
      <c r="C33" s="406"/>
      <c r="D33" s="17" t="s">
        <v>177</v>
      </c>
      <c r="E33" s="2"/>
      <c r="F33" s="1"/>
      <c r="G33" s="342">
        <f t="shared" ref="G33:AJ33" si="12">IFERROR(G14*100000/1588256,0)</f>
        <v>1883.7643301835471</v>
      </c>
      <c r="H33" s="342">
        <f t="shared" si="12"/>
        <v>1739.5180625793323</v>
      </c>
      <c r="I33" s="342">
        <f t="shared" si="12"/>
        <v>1609.2493905264641</v>
      </c>
      <c r="J33" s="342">
        <f t="shared" si="12"/>
        <v>1495.8545725626095</v>
      </c>
      <c r="K33" s="342">
        <f t="shared" si="12"/>
        <v>1328.1863880885701</v>
      </c>
      <c r="L33" s="342">
        <f t="shared" si="12"/>
        <v>1258.8650696109444</v>
      </c>
      <c r="M33" s="342">
        <f t="shared" si="12"/>
        <v>796.21924928978706</v>
      </c>
      <c r="N33" s="342">
        <f t="shared" si="12"/>
        <v>697.43164829851105</v>
      </c>
      <c r="O33" s="342">
        <f t="shared" si="12"/>
        <v>708.89075816493062</v>
      </c>
      <c r="P33" s="342">
        <f t="shared" si="12"/>
        <v>640.07313682429026</v>
      </c>
      <c r="Q33" s="342">
        <f t="shared" si="12"/>
        <v>548.40025789293418</v>
      </c>
      <c r="R33" s="342">
        <f t="shared" si="12"/>
        <v>458.36439465678075</v>
      </c>
      <c r="S33" s="342">
        <f t="shared" si="12"/>
        <v>436.76837990852857</v>
      </c>
      <c r="T33" s="342">
        <f t="shared" si="12"/>
        <v>426.75739931094233</v>
      </c>
      <c r="U33" s="342">
        <f t="shared" si="12"/>
        <v>417.94269941369652</v>
      </c>
      <c r="V33" s="342">
        <f t="shared" si="12"/>
        <v>428.77218785888419</v>
      </c>
      <c r="W33" s="342">
        <f t="shared" si="12"/>
        <v>413.97608445993592</v>
      </c>
      <c r="X33" s="342">
        <f t="shared" si="12"/>
        <v>393.38746398565473</v>
      </c>
      <c r="Y33" s="342">
        <f t="shared" si="12"/>
        <v>351.70652590010678</v>
      </c>
      <c r="Z33" s="342">
        <f t="shared" si="12"/>
        <v>358.19162653879476</v>
      </c>
      <c r="AA33" s="342">
        <f t="shared" si="12"/>
        <v>303.16271432313181</v>
      </c>
      <c r="AB33" s="342">
        <f t="shared" si="12"/>
        <v>271.17794612455424</v>
      </c>
      <c r="AC33" s="342">
        <f t="shared" si="12"/>
        <v>257.07442628896098</v>
      </c>
      <c r="AD33" s="342">
        <f t="shared" si="12"/>
        <v>236.7376543831725</v>
      </c>
      <c r="AE33" s="342">
        <f t="shared" si="12"/>
        <v>194.17524630789998</v>
      </c>
      <c r="AF33" s="342">
        <f t="shared" si="12"/>
        <v>188.06791852195113</v>
      </c>
      <c r="AG33" s="342">
        <f t="shared" si="12"/>
        <v>191.46787419660308</v>
      </c>
      <c r="AH33" s="342">
        <f t="shared" si="12"/>
        <v>187.18644853222654</v>
      </c>
      <c r="AI33" s="342">
        <f t="shared" si="12"/>
        <v>172.26442084903189</v>
      </c>
      <c r="AJ33" s="342">
        <f t="shared" si="12"/>
        <v>158.16090101343863</v>
      </c>
    </row>
    <row r="34" spans="2:36" ht="59.25" customHeight="1">
      <c r="B34" t="s">
        <v>19</v>
      </c>
      <c r="C34" s="57" t="s">
        <v>80</v>
      </c>
      <c r="D34" s="17" t="s">
        <v>57</v>
      </c>
      <c r="E34" s="2" t="s">
        <v>17</v>
      </c>
      <c r="F34" s="1"/>
      <c r="G34" s="346">
        <f>IFERROR(G18/G16,0)</f>
        <v>0.73637524836786827</v>
      </c>
      <c r="H34" s="346">
        <f t="shared" ref="H34:AJ34" si="13">IFERROR(H18/H16,0)</f>
        <v>0.73639643060565785</v>
      </c>
      <c r="I34" s="346">
        <f t="shared" si="13"/>
        <v>0.73968074814575946</v>
      </c>
      <c r="J34" s="346">
        <f t="shared" si="13"/>
        <v>0.74198605553034369</v>
      </c>
      <c r="K34" s="346">
        <f t="shared" si="13"/>
        <v>0.74433334841424237</v>
      </c>
      <c r="L34" s="346">
        <f t="shared" si="13"/>
        <v>0.75360769641902725</v>
      </c>
      <c r="M34" s="346">
        <f t="shared" si="13"/>
        <v>0.74573083960154507</v>
      </c>
      <c r="N34" s="346">
        <f t="shared" si="13"/>
        <v>0.75842666523766145</v>
      </c>
      <c r="O34" s="346">
        <f t="shared" si="13"/>
        <v>0.75557759048091222</v>
      </c>
      <c r="P34" s="346">
        <f t="shared" si="13"/>
        <v>0.76023358975798749</v>
      </c>
      <c r="Q34" s="346">
        <f t="shared" si="13"/>
        <v>0.76038541426263562</v>
      </c>
      <c r="R34" s="346">
        <f t="shared" si="13"/>
        <v>0.75696740670760509</v>
      </c>
      <c r="S34" s="346">
        <f t="shared" si="13"/>
        <v>0.75279465370595378</v>
      </c>
      <c r="T34" s="346">
        <f t="shared" si="13"/>
        <v>0.75402515723270436</v>
      </c>
      <c r="U34" s="346">
        <f t="shared" si="13"/>
        <v>0.74980304621848737</v>
      </c>
      <c r="V34" s="346">
        <f t="shared" si="13"/>
        <v>0.74443516972732326</v>
      </c>
      <c r="W34" s="346">
        <f t="shared" si="13"/>
        <v>0.74003569303985728</v>
      </c>
      <c r="X34" s="346">
        <f t="shared" si="13"/>
        <v>0.72772396125210148</v>
      </c>
      <c r="Y34" s="346">
        <f t="shared" si="13"/>
        <v>0.72876208007363097</v>
      </c>
      <c r="Z34" s="346">
        <f t="shared" si="13"/>
        <v>0.73510718517720564</v>
      </c>
      <c r="AA34" s="346">
        <f t="shared" si="13"/>
        <v>0.72069854664791377</v>
      </c>
      <c r="AB34" s="346">
        <f t="shared" si="13"/>
        <v>0.71602116911234059</v>
      </c>
      <c r="AC34" s="346">
        <f t="shared" si="13"/>
        <v>0.71727144505705864</v>
      </c>
      <c r="AD34" s="346">
        <f t="shared" si="13"/>
        <v>0.70566593083149376</v>
      </c>
      <c r="AE34" s="346">
        <f t="shared" si="13"/>
        <v>0.70034843205574915</v>
      </c>
      <c r="AF34" s="346">
        <f t="shared" si="13"/>
        <v>0.68364108482400465</v>
      </c>
      <c r="AG34" s="346">
        <f t="shared" si="13"/>
        <v>0.65334467120181405</v>
      </c>
      <c r="AH34" s="346">
        <f t="shared" si="13"/>
        <v>0.64329175540006089</v>
      </c>
      <c r="AI34" s="346">
        <f t="shared" si="13"/>
        <v>0.62452894826995542</v>
      </c>
      <c r="AJ34" s="346">
        <f t="shared" si="13"/>
        <v>0.5882774690804804</v>
      </c>
    </row>
    <row r="35" spans="2:36" ht="59.25" customHeight="1">
      <c r="B35" t="s">
        <v>20</v>
      </c>
      <c r="C35" s="406" t="s">
        <v>81</v>
      </c>
      <c r="D35" s="17" t="s">
        <v>178</v>
      </c>
      <c r="E35" s="2" t="s">
        <v>17</v>
      </c>
      <c r="F35" s="1"/>
      <c r="G35" s="341">
        <f t="shared" ref="G35:AJ35" si="14">IFERROR(G21*100000/1588256,0)</f>
        <v>1388.1263473898414</v>
      </c>
      <c r="H35" s="341">
        <f t="shared" si="14"/>
        <v>1306.7162976245643</v>
      </c>
      <c r="I35" s="341">
        <f t="shared" si="14"/>
        <v>1221.0248221949107</v>
      </c>
      <c r="J35" s="341">
        <f t="shared" si="14"/>
        <v>1155.3553079604296</v>
      </c>
      <c r="K35" s="341">
        <f t="shared" si="14"/>
        <v>1132.3741260854674</v>
      </c>
      <c r="L35" s="341">
        <f t="shared" si="14"/>
        <v>1035.8531622106259</v>
      </c>
      <c r="M35" s="341">
        <f t="shared" si="14"/>
        <v>976.54282433058654</v>
      </c>
      <c r="N35" s="341">
        <f t="shared" si="14"/>
        <v>923.84351137348131</v>
      </c>
      <c r="O35" s="341">
        <f t="shared" si="14"/>
        <v>891.1031974694256</v>
      </c>
      <c r="P35" s="341">
        <f t="shared" si="14"/>
        <v>863.58874136159409</v>
      </c>
      <c r="Q35" s="341">
        <f t="shared" si="14"/>
        <v>852.44444220579055</v>
      </c>
      <c r="R35" s="341">
        <f t="shared" si="14"/>
        <v>829.77807104144415</v>
      </c>
      <c r="S35" s="341">
        <f t="shared" si="14"/>
        <v>807.17466201922105</v>
      </c>
      <c r="T35" s="341">
        <f t="shared" si="14"/>
        <v>780.10094090625194</v>
      </c>
      <c r="U35" s="341">
        <f t="shared" si="14"/>
        <v>754.79015977273184</v>
      </c>
      <c r="V35" s="341">
        <f t="shared" si="14"/>
        <v>719.02766304676322</v>
      </c>
      <c r="W35" s="341">
        <f t="shared" si="14"/>
        <v>673.75788286019383</v>
      </c>
      <c r="X35" s="341">
        <f t="shared" si="14"/>
        <v>626.53627626780565</v>
      </c>
      <c r="Y35" s="341">
        <f t="shared" si="14"/>
        <v>572.26290975762095</v>
      </c>
      <c r="Z35" s="341">
        <f t="shared" si="14"/>
        <v>498.47127918924906</v>
      </c>
      <c r="AA35" s="341">
        <f t="shared" si="14"/>
        <v>444.07198839481794</v>
      </c>
      <c r="AB35" s="341">
        <f t="shared" si="14"/>
        <v>405.28730884693653</v>
      </c>
      <c r="AC35" s="341">
        <f t="shared" si="14"/>
        <v>376.07287490177907</v>
      </c>
      <c r="AD35" s="341">
        <f t="shared" si="14"/>
        <v>323.12171337618116</v>
      </c>
      <c r="AE35" s="341">
        <f t="shared" si="14"/>
        <v>291.26286946184996</v>
      </c>
      <c r="AF35" s="341">
        <f t="shared" si="14"/>
        <v>298.37759152176977</v>
      </c>
      <c r="AG35" s="341">
        <f t="shared" si="14"/>
        <v>290.25547518787903</v>
      </c>
      <c r="AH35" s="341">
        <f t="shared" si="14"/>
        <v>266.26689903894584</v>
      </c>
      <c r="AI35" s="341">
        <f t="shared" si="14"/>
        <v>229.5599701811295</v>
      </c>
      <c r="AJ35" s="341">
        <f t="shared" si="14"/>
        <v>206.64175044829045</v>
      </c>
    </row>
    <row r="36" spans="2:36" ht="59.25" customHeight="1">
      <c r="B36" t="s">
        <v>21</v>
      </c>
      <c r="C36" s="406"/>
      <c r="D36" s="18" t="s">
        <v>59</v>
      </c>
      <c r="E36" s="2"/>
      <c r="F36" s="1"/>
      <c r="G36" s="194">
        <f>G22-G23</f>
        <v>-8159</v>
      </c>
      <c r="H36" s="194">
        <f t="shared" ref="H36:AJ36" si="15">H22-H23</f>
        <v>-8494</v>
      </c>
      <c r="I36" s="194">
        <f t="shared" si="15"/>
        <v>-8764</v>
      </c>
      <c r="J36" s="194">
        <f t="shared" si="15"/>
        <v>-8372</v>
      </c>
      <c r="K36" s="194">
        <f t="shared" si="15"/>
        <v>-7166</v>
      </c>
      <c r="L36" s="194">
        <f t="shared" si="15"/>
        <v>-8324</v>
      </c>
      <c r="M36" s="194">
        <f t="shared" si="15"/>
        <v>-7648</v>
      </c>
      <c r="N36" s="194">
        <f t="shared" si="15"/>
        <v>-7374</v>
      </c>
      <c r="O36" s="194">
        <f t="shared" si="15"/>
        <v>-6601</v>
      </c>
      <c r="P36" s="194">
        <f t="shared" si="15"/>
        <v>-5677</v>
      </c>
      <c r="Q36" s="194">
        <f t="shared" si="15"/>
        <v>-4811</v>
      </c>
      <c r="R36" s="194">
        <f t="shared" si="15"/>
        <v>-4806</v>
      </c>
      <c r="S36" s="194">
        <f t="shared" si="15"/>
        <v>-3632</v>
      </c>
      <c r="T36" s="194">
        <f t="shared" si="15"/>
        <v>-3120</v>
      </c>
      <c r="U36" s="194">
        <f t="shared" si="15"/>
        <v>-2685</v>
      </c>
      <c r="V36" s="194">
        <f t="shared" si="15"/>
        <v>-2733</v>
      </c>
      <c r="W36" s="194">
        <f t="shared" si="15"/>
        <v>-3015</v>
      </c>
      <c r="X36" s="194">
        <f t="shared" si="15"/>
        <v>-3588</v>
      </c>
      <c r="Y36" s="194">
        <f t="shared" si="15"/>
        <v>-4090</v>
      </c>
      <c r="Z36" s="194">
        <f t="shared" si="15"/>
        <v>-4903</v>
      </c>
      <c r="AA36" s="194">
        <f t="shared" si="15"/>
        <v>-5337</v>
      </c>
      <c r="AB36" s="194">
        <f t="shared" si="15"/>
        <v>-5551</v>
      </c>
      <c r="AC36" s="194">
        <f t="shared" si="15"/>
        <v>-5447</v>
      </c>
      <c r="AD36" s="194">
        <f t="shared" si="15"/>
        <v>-5569</v>
      </c>
      <c r="AE36" s="194">
        <f t="shared" si="15"/>
        <v>-5325</v>
      </c>
      <c r="AF36" s="194">
        <f t="shared" si="15"/>
        <v>-4350</v>
      </c>
      <c r="AG36" s="194">
        <f t="shared" si="15"/>
        <v>-3307</v>
      </c>
      <c r="AH36" s="194">
        <f t="shared" si="15"/>
        <v>-2824</v>
      </c>
      <c r="AI36" s="194">
        <f t="shared" si="15"/>
        <v>-2791</v>
      </c>
      <c r="AJ36" s="194">
        <f t="shared" si="15"/>
        <v>-2691</v>
      </c>
    </row>
    <row r="37" spans="2:36" ht="59.25" customHeight="1">
      <c r="C37" s="363"/>
      <c r="D37" s="18" t="s">
        <v>110</v>
      </c>
      <c r="E37" s="2"/>
      <c r="F37" s="1"/>
      <c r="G37" s="347">
        <f>IFERROR(G22/G23,0)</f>
        <v>0.72988810170164864</v>
      </c>
      <c r="H37" s="347">
        <f t="shared" ref="H37:AJ37" si="16">IFERROR(H22/H23,0)</f>
        <v>0.7095869803063457</v>
      </c>
      <c r="I37" s="347">
        <f t="shared" si="16"/>
        <v>0.6887452498490606</v>
      </c>
      <c r="J37" s="347">
        <f t="shared" si="16"/>
        <v>0.68670009729810644</v>
      </c>
      <c r="K37" s="347">
        <f t="shared" si="16"/>
        <v>0.71508091129577356</v>
      </c>
      <c r="L37" s="347">
        <f t="shared" si="16"/>
        <v>0.66402970616725865</v>
      </c>
      <c r="M37" s="347">
        <f t="shared" si="16"/>
        <v>0.6697469556956559</v>
      </c>
      <c r="N37" s="347">
        <f t="shared" si="16"/>
        <v>0.66553272554088994</v>
      </c>
      <c r="O37" s="347">
        <f t="shared" si="16"/>
        <v>0.68194083068324174</v>
      </c>
      <c r="P37" s="347">
        <f t="shared" si="16"/>
        <v>0.70726550817305212</v>
      </c>
      <c r="Q37" s="347">
        <f t="shared" si="16"/>
        <v>0.73782016348773838</v>
      </c>
      <c r="R37" s="347">
        <f t="shared" si="16"/>
        <v>0.73277731442869054</v>
      </c>
      <c r="S37" s="347">
        <f t="shared" si="16"/>
        <v>0.77923656698273769</v>
      </c>
      <c r="T37" s="347">
        <f t="shared" si="16"/>
        <v>0.79883945841392645</v>
      </c>
      <c r="U37" s="347">
        <f t="shared" si="16"/>
        <v>0.81701083622980986</v>
      </c>
      <c r="V37" s="347">
        <f t="shared" si="16"/>
        <v>0.80689606443863493</v>
      </c>
      <c r="W37" s="347">
        <f t="shared" si="16"/>
        <v>0.78018372703412076</v>
      </c>
      <c r="X37" s="347">
        <f t="shared" si="16"/>
        <v>0.73498781298471083</v>
      </c>
      <c r="Y37" s="347">
        <f t="shared" si="16"/>
        <v>0.68965778890659379</v>
      </c>
      <c r="Z37" s="347">
        <f t="shared" si="16"/>
        <v>0.61755070202808116</v>
      </c>
      <c r="AA37" s="347">
        <f t="shared" si="16"/>
        <v>0.56924939467312352</v>
      </c>
      <c r="AB37" s="347">
        <f t="shared" si="16"/>
        <v>0.53695362028695359</v>
      </c>
      <c r="AC37" s="347">
        <f t="shared" si="16"/>
        <v>0.52302977232924697</v>
      </c>
      <c r="AD37" s="347">
        <f t="shared" si="16"/>
        <v>0.47958134753761333</v>
      </c>
      <c r="AE37" s="347">
        <f t="shared" si="16"/>
        <v>0.46487790171842025</v>
      </c>
      <c r="AF37" s="347">
        <f t="shared" si="16"/>
        <v>0.52139949389371765</v>
      </c>
      <c r="AG37" s="347">
        <f t="shared" si="16"/>
        <v>0.58229127194644437</v>
      </c>
      <c r="AH37" s="347">
        <f t="shared" si="16"/>
        <v>0.5996030058131292</v>
      </c>
      <c r="AI37" s="347">
        <f t="shared" si="16"/>
        <v>0.5664129252757496</v>
      </c>
      <c r="AJ37" s="347">
        <f t="shared" si="16"/>
        <v>0.54947262682069309</v>
      </c>
    </row>
    <row r="38" spans="2:36" ht="59.25" customHeight="1">
      <c r="B38" t="s">
        <v>22</v>
      </c>
      <c r="C38" s="363"/>
      <c r="D38" s="17" t="s">
        <v>60</v>
      </c>
      <c r="E38" s="2" t="s">
        <v>17</v>
      </c>
      <c r="F38" s="1"/>
      <c r="G38" s="346">
        <f>IFERROR(G25/G22,0)</f>
        <v>0.68440150587381499</v>
      </c>
      <c r="H38" s="346">
        <f>IFERROR(H25/H22,0)</f>
        <v>0.67871253734219905</v>
      </c>
      <c r="I38" s="346">
        <f t="shared" ref="I38:Z38" si="17">IFERROR(I25/I22,0)</f>
        <v>0.65420512556076937</v>
      </c>
      <c r="J38" s="346">
        <f t="shared" si="17"/>
        <v>0.6439237057220708</v>
      </c>
      <c r="K38" s="346">
        <f t="shared" si="17"/>
        <v>0.63052543786488746</v>
      </c>
      <c r="L38" s="346">
        <f t="shared" si="17"/>
        <v>0.63281060053488936</v>
      </c>
      <c r="M38" s="346">
        <f t="shared" si="17"/>
        <v>0.6118633139909736</v>
      </c>
      <c r="N38" s="346">
        <f t="shared" si="17"/>
        <v>0.61752879438424313</v>
      </c>
      <c r="O38" s="346">
        <f t="shared" si="17"/>
        <v>0.6048894227372289</v>
      </c>
      <c r="P38" s="346">
        <f t="shared" si="17"/>
        <v>0.62576552930883644</v>
      </c>
      <c r="Q38" s="346">
        <f t="shared" si="17"/>
        <v>0.62013442647167438</v>
      </c>
      <c r="R38" s="346">
        <f t="shared" si="17"/>
        <v>0.6280446164352379</v>
      </c>
      <c r="S38" s="346">
        <f t="shared" si="17"/>
        <v>0.62987519500780031</v>
      </c>
      <c r="T38" s="346">
        <f t="shared" si="17"/>
        <v>0.64608555286521385</v>
      </c>
      <c r="U38" s="346">
        <f t="shared" si="17"/>
        <v>0.64798131464798137</v>
      </c>
      <c r="V38" s="346">
        <f t="shared" si="17"/>
        <v>0.65823117338003501</v>
      </c>
      <c r="W38" s="346">
        <f t="shared" si="17"/>
        <v>0.64975235959256139</v>
      </c>
      <c r="X38" s="346">
        <f t="shared" si="17"/>
        <v>0.66093859913576525</v>
      </c>
      <c r="Y38" s="346">
        <f t="shared" si="17"/>
        <v>0.67004070854879527</v>
      </c>
      <c r="Z38" s="346">
        <f t="shared" si="17"/>
        <v>0.66350890488821523</v>
      </c>
      <c r="AA38" s="346" t="s">
        <v>71</v>
      </c>
      <c r="AB38" s="346" t="s">
        <v>71</v>
      </c>
      <c r="AC38" s="346" t="s">
        <v>71</v>
      </c>
      <c r="AD38" s="346" t="s">
        <v>71</v>
      </c>
      <c r="AE38" s="346" t="s">
        <v>71</v>
      </c>
      <c r="AF38" s="346" t="s">
        <v>71</v>
      </c>
      <c r="AG38" s="346" t="s">
        <v>71</v>
      </c>
      <c r="AH38" s="346" t="s">
        <v>71</v>
      </c>
      <c r="AI38" s="346" t="s">
        <v>71</v>
      </c>
      <c r="AJ38" s="346" t="s">
        <v>71</v>
      </c>
    </row>
    <row r="39" spans="2:36" ht="59.25" customHeight="1">
      <c r="B39" s="113" t="s">
        <v>104</v>
      </c>
      <c r="C39" s="111"/>
      <c r="D39" s="17" t="s">
        <v>179</v>
      </c>
      <c r="E39" s="2" t="s">
        <v>17</v>
      </c>
      <c r="F39" s="1"/>
      <c r="G39" s="348">
        <f t="shared" ref="G39:Z39" si="18">IFERROR(G25*100000/1588256,0)</f>
        <v>950.03576249672597</v>
      </c>
      <c r="H39" s="348">
        <f t="shared" si="18"/>
        <v>886.88473394717221</v>
      </c>
      <c r="I39" s="348">
        <f t="shared" si="18"/>
        <v>798.80069711683757</v>
      </c>
      <c r="J39" s="348">
        <f t="shared" si="18"/>
        <v>743.96067132754422</v>
      </c>
      <c r="K39" s="348">
        <f t="shared" si="18"/>
        <v>713.99069167690845</v>
      </c>
      <c r="L39" s="348">
        <f t="shared" si="18"/>
        <v>655.49886164447037</v>
      </c>
      <c r="M39" s="348">
        <f t="shared" si="18"/>
        <v>597.51072874901774</v>
      </c>
      <c r="N39" s="348">
        <f t="shared" si="18"/>
        <v>570.49996977817182</v>
      </c>
      <c r="O39" s="348">
        <f t="shared" si="18"/>
        <v>539.01889871657966</v>
      </c>
      <c r="P39" s="348">
        <f t="shared" si="18"/>
        <v>540.4040658432898</v>
      </c>
      <c r="Q39" s="348">
        <f t="shared" si="18"/>
        <v>528.63014526625432</v>
      </c>
      <c r="R39" s="348">
        <f t="shared" si="18"/>
        <v>521.1376503535954</v>
      </c>
      <c r="S39" s="348">
        <f t="shared" si="18"/>
        <v>508.41929764471217</v>
      </c>
      <c r="T39" s="348">
        <f t="shared" si="18"/>
        <v>504.01194769608929</v>
      </c>
      <c r="U39" s="348">
        <f t="shared" si="18"/>
        <v>489.08992001289465</v>
      </c>
      <c r="V39" s="348">
        <f t="shared" si="18"/>
        <v>473.28642233997545</v>
      </c>
      <c r="W39" s="348">
        <f t="shared" si="18"/>
        <v>437.77577418249956</v>
      </c>
      <c r="X39" s="348">
        <f t="shared" si="18"/>
        <v>414.10200874418229</v>
      </c>
      <c r="Y39" s="348">
        <f t="shared" si="18"/>
        <v>383.43944553019162</v>
      </c>
      <c r="Z39" s="348">
        <f t="shared" si="18"/>
        <v>330.74013257308644</v>
      </c>
      <c r="AA39" s="348" t="s">
        <v>71</v>
      </c>
      <c r="AB39" s="348" t="s">
        <v>71</v>
      </c>
      <c r="AC39" s="348" t="s">
        <v>71</v>
      </c>
      <c r="AD39" s="348" t="s">
        <v>71</v>
      </c>
      <c r="AE39" s="348" t="s">
        <v>71</v>
      </c>
      <c r="AF39" s="348" t="s">
        <v>71</v>
      </c>
      <c r="AG39" s="348" t="s">
        <v>71</v>
      </c>
      <c r="AH39" s="348" t="s">
        <v>71</v>
      </c>
      <c r="AI39" s="348" t="s">
        <v>71</v>
      </c>
      <c r="AJ39" s="348" t="s">
        <v>71</v>
      </c>
    </row>
    <row r="40" spans="2:36" ht="59.25" customHeight="1">
      <c r="B40" s="113" t="s">
        <v>124</v>
      </c>
      <c r="C40" s="111"/>
      <c r="D40" s="17" t="s">
        <v>125</v>
      </c>
      <c r="E40" s="2"/>
      <c r="F40" s="1"/>
      <c r="G40" s="22">
        <f>IFERROR(G12/G14,0)</f>
        <v>1.5140880377017949E-2</v>
      </c>
      <c r="H40" s="22">
        <f>IFERROR(H12/H14,0)</f>
        <v>1.5998262632112351E-2</v>
      </c>
      <c r="I40" s="22">
        <f t="shared" ref="I40:AJ40" si="19">IFERROR(I12/I14,0)</f>
        <v>1.7215071012167925E-2</v>
      </c>
      <c r="J40" s="22">
        <f t="shared" si="19"/>
        <v>1.8477986362488426E-2</v>
      </c>
      <c r="K40" s="22">
        <f t="shared" si="19"/>
        <v>1.9672908272102396E-2</v>
      </c>
      <c r="L40" s="22">
        <f t="shared" si="19"/>
        <v>1.9755926778033409E-2</v>
      </c>
      <c r="M40" s="22">
        <f t="shared" si="19"/>
        <v>3.1235173177289261E-2</v>
      </c>
      <c r="N40" s="22">
        <f t="shared" si="19"/>
        <v>3.240949715626975E-2</v>
      </c>
      <c r="O40" s="22">
        <f t="shared" si="19"/>
        <v>3.0198063771205257E-2</v>
      </c>
      <c r="P40" s="22">
        <f t="shared" si="19"/>
        <v>3.2166043674995079E-2</v>
      </c>
      <c r="Q40" s="22">
        <f t="shared" si="19"/>
        <v>3.9954075774971294E-2</v>
      </c>
      <c r="R40" s="22">
        <f t="shared" si="19"/>
        <v>4.3818681318681316E-2</v>
      </c>
      <c r="S40" s="22">
        <f t="shared" si="19"/>
        <v>4.4399596367305755E-2</v>
      </c>
      <c r="T40" s="22">
        <f t="shared" si="19"/>
        <v>4.4703452345824728E-2</v>
      </c>
      <c r="U40" s="22">
        <f t="shared" si="19"/>
        <v>4.5194335643266047E-2</v>
      </c>
      <c r="V40" s="22">
        <f t="shared" si="19"/>
        <v>4.0822320117474303E-2</v>
      </c>
      <c r="W40" s="22">
        <f t="shared" si="19"/>
        <v>4.0760456273764262E-2</v>
      </c>
      <c r="X40" s="22">
        <f t="shared" si="19"/>
        <v>4.4654289372599229E-2</v>
      </c>
      <c r="Y40" s="22">
        <f t="shared" si="19"/>
        <v>4.4038668098818477E-2</v>
      </c>
      <c r="Z40" s="22">
        <f t="shared" si="19"/>
        <v>5.2206011601335908E-2</v>
      </c>
      <c r="AA40" s="22">
        <f t="shared" si="19"/>
        <v>5.3790238836967812E-2</v>
      </c>
      <c r="AB40" s="22">
        <f t="shared" si="19"/>
        <v>5.3633619688878573E-2</v>
      </c>
      <c r="AC40" s="22">
        <f t="shared" si="19"/>
        <v>5.3147195689444038E-2</v>
      </c>
      <c r="AD40" s="22">
        <f t="shared" si="19"/>
        <v>5.2393617021276595E-2</v>
      </c>
      <c r="AE40" s="22">
        <f t="shared" si="19"/>
        <v>6.2905317769130997E-2</v>
      </c>
      <c r="AF40" s="22">
        <f t="shared" si="19"/>
        <v>6.561767659859391E-2</v>
      </c>
      <c r="AG40" s="22">
        <f t="shared" si="19"/>
        <v>5.9848733969089116E-2</v>
      </c>
      <c r="AH40" s="22">
        <f t="shared" si="19"/>
        <v>6.1890346451395899E-2</v>
      </c>
      <c r="AI40" s="22">
        <f t="shared" si="19"/>
        <v>6.5058479532163746E-2</v>
      </c>
      <c r="AJ40" s="22">
        <f t="shared" si="19"/>
        <v>6.60828025477707E-2</v>
      </c>
    </row>
    <row r="41" spans="2:36" ht="59.25" customHeight="1">
      <c r="B41" s="68" t="s">
        <v>21</v>
      </c>
      <c r="C41" s="68"/>
      <c r="D41" s="18" t="s">
        <v>59</v>
      </c>
      <c r="E41" s="2"/>
      <c r="F41" s="1"/>
      <c r="G41" s="102" t="str">
        <f t="shared" ref="G41:AJ41" si="20">IF(G36=0,"同数",IF(G36&gt;0,"増加","減少"))</f>
        <v>減少</v>
      </c>
      <c r="H41" s="102" t="str">
        <f t="shared" si="20"/>
        <v>減少</v>
      </c>
      <c r="I41" s="102" t="str">
        <f t="shared" si="20"/>
        <v>減少</v>
      </c>
      <c r="J41" s="102" t="str">
        <f t="shared" si="20"/>
        <v>減少</v>
      </c>
      <c r="K41" s="102" t="str">
        <f t="shared" si="20"/>
        <v>減少</v>
      </c>
      <c r="L41" s="102" t="str">
        <f t="shared" si="20"/>
        <v>減少</v>
      </c>
      <c r="M41" s="102" t="str">
        <f t="shared" si="20"/>
        <v>減少</v>
      </c>
      <c r="N41" s="102" t="str">
        <f t="shared" si="20"/>
        <v>減少</v>
      </c>
      <c r="O41" s="102" t="str">
        <f t="shared" si="20"/>
        <v>減少</v>
      </c>
      <c r="P41" s="102" t="str">
        <f t="shared" si="20"/>
        <v>減少</v>
      </c>
      <c r="Q41" s="102" t="str">
        <f t="shared" si="20"/>
        <v>減少</v>
      </c>
      <c r="R41" s="102" t="str">
        <f t="shared" si="20"/>
        <v>減少</v>
      </c>
      <c r="S41" s="102" t="str">
        <f t="shared" si="20"/>
        <v>減少</v>
      </c>
      <c r="T41" s="102" t="str">
        <f t="shared" si="20"/>
        <v>減少</v>
      </c>
      <c r="U41" s="102" t="str">
        <f t="shared" si="20"/>
        <v>減少</v>
      </c>
      <c r="V41" s="102" t="str">
        <f t="shared" si="20"/>
        <v>減少</v>
      </c>
      <c r="W41" s="102" t="str">
        <f t="shared" si="20"/>
        <v>減少</v>
      </c>
      <c r="X41" s="102" t="str">
        <f t="shared" si="20"/>
        <v>減少</v>
      </c>
      <c r="Y41" s="102" t="str">
        <f t="shared" si="20"/>
        <v>減少</v>
      </c>
      <c r="Z41" s="102" t="str">
        <f t="shared" si="20"/>
        <v>減少</v>
      </c>
      <c r="AA41" s="102" t="str">
        <f t="shared" si="20"/>
        <v>減少</v>
      </c>
      <c r="AB41" s="102" t="str">
        <f t="shared" si="20"/>
        <v>減少</v>
      </c>
      <c r="AC41" s="102" t="str">
        <f t="shared" si="20"/>
        <v>減少</v>
      </c>
      <c r="AD41" s="102" t="str">
        <f t="shared" si="20"/>
        <v>減少</v>
      </c>
      <c r="AE41" s="102" t="str">
        <f t="shared" si="20"/>
        <v>減少</v>
      </c>
      <c r="AF41" s="102" t="str">
        <f t="shared" si="20"/>
        <v>減少</v>
      </c>
      <c r="AG41" s="102" t="str">
        <f t="shared" si="20"/>
        <v>減少</v>
      </c>
      <c r="AH41" s="102" t="str">
        <f t="shared" si="20"/>
        <v>減少</v>
      </c>
      <c r="AI41" s="102" t="str">
        <f t="shared" si="20"/>
        <v>減少</v>
      </c>
      <c r="AJ41" s="102" t="str">
        <f t="shared" si="20"/>
        <v>減少</v>
      </c>
    </row>
  </sheetData>
  <mergeCells count="2">
    <mergeCell ref="C29:C33"/>
    <mergeCell ref="C35:C38"/>
  </mergeCells>
  <phoneticPr fontId="1"/>
  <conditionalFormatting sqref="G40:AJ40">
    <cfRule type="cellIs" dxfId="375" priority="36" operator="greaterThanOrEqual">
      <formula>7.5</formula>
    </cfRule>
  </conditionalFormatting>
  <conditionalFormatting sqref="G40:AJ40">
    <cfRule type="cellIs" dxfId="374" priority="37" operator="greaterThanOrEqual">
      <formula>12.5</formula>
    </cfRule>
  </conditionalFormatting>
  <conditionalFormatting sqref="G12:AJ25">
    <cfRule type="containsBlanks" dxfId="373" priority="22">
      <formula>LEN(TRIM(G12))=0</formula>
    </cfRule>
  </conditionalFormatting>
  <conditionalFormatting sqref="G38:AJ38">
    <cfRule type="cellIs" dxfId="372" priority="19" operator="greaterThanOrEqual">
      <formula>0.5</formula>
    </cfRule>
  </conditionalFormatting>
  <conditionalFormatting sqref="G35:AJ35">
    <cfRule type="cellIs" dxfId="371" priority="17" operator="greaterThanOrEqual">
      <formula>25</formula>
    </cfRule>
    <cfRule type="cellIs" dxfId="370" priority="18" operator="greaterThanOrEqual">
      <formula>15</formula>
    </cfRule>
  </conditionalFormatting>
  <conditionalFormatting sqref="G34:AJ34">
    <cfRule type="cellIs" dxfId="369" priority="1" operator="greaterThan">
      <formula>0.1</formula>
    </cfRule>
    <cfRule type="cellIs" dxfId="368" priority="16" operator="greaterThanOrEqual">
      <formula>0.05</formula>
    </cfRule>
  </conditionalFormatting>
  <conditionalFormatting sqref="G33:AJ33">
    <cfRule type="cellIs" dxfId="367" priority="14" operator="greaterThanOrEqual">
      <formula>30</formula>
    </cfRule>
    <cfRule type="cellIs" dxfId="366" priority="15" operator="greaterThanOrEqual">
      <formula>20</formula>
    </cfRule>
  </conditionalFormatting>
  <conditionalFormatting sqref="G31:AJ31">
    <cfRule type="cellIs" dxfId="365" priority="12" operator="greaterThanOrEqual">
      <formula>0.5</formula>
    </cfRule>
    <cfRule type="cellIs" dxfId="364" priority="13" operator="greaterThanOrEqual">
      <formula>0.2</formula>
    </cfRule>
  </conditionalFormatting>
  <conditionalFormatting sqref="G29:AJ29">
    <cfRule type="cellIs" dxfId="363" priority="10" operator="greaterThanOrEqual">
      <formula>0.5</formula>
    </cfRule>
    <cfRule type="cellIs" dxfId="362" priority="11" operator="greaterThanOrEqual">
      <formula>0.2</formula>
    </cfRule>
  </conditionalFormatting>
  <conditionalFormatting sqref="G39:AJ39">
    <cfRule type="cellIs" dxfId="361" priority="8" operator="greaterThanOrEqual">
      <formula>7.5</formula>
    </cfRule>
  </conditionalFormatting>
  <conditionalFormatting sqref="G39:AJ39">
    <cfRule type="cellIs" dxfId="360" priority="9" operator="greaterThanOrEqual">
      <formula>12.5</formula>
    </cfRule>
  </conditionalFormatting>
  <conditionalFormatting sqref="G37:AJ37">
    <cfRule type="cellIs" dxfId="359" priority="7" operator="greaterThan">
      <formula>1</formula>
    </cfRule>
  </conditionalFormatting>
  <conditionalFormatting sqref="G36:AJ36">
    <cfRule type="cellIs" dxfId="358" priority="6" operator="greaterThanOrEqual">
      <formula>1</formula>
    </cfRule>
  </conditionalFormatting>
  <conditionalFormatting sqref="G30:AJ30">
    <cfRule type="cellIs" dxfId="357" priority="4" operator="greaterThanOrEqual">
      <formula>0.5</formula>
    </cfRule>
    <cfRule type="cellIs" dxfId="356" priority="5" operator="greaterThanOrEqual">
      <formula>0.2</formula>
    </cfRule>
  </conditionalFormatting>
  <conditionalFormatting sqref="G32:AJ32">
    <cfRule type="cellIs" dxfId="355" priority="2" operator="greaterThanOrEqual">
      <formula>0.5</formula>
    </cfRule>
    <cfRule type="cellIs" dxfId="354" priority="3" operator="greaterThanOrEqual">
      <formula>0.2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49" fitToWidth="0" orientation="landscape" cellComments="asDisplayed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B4:AK39"/>
  <sheetViews>
    <sheetView view="pageBreakPreview" topLeftCell="B4" zoomScale="85" zoomScaleNormal="100" zoomScaleSheetLayoutView="85" workbookViewId="0">
      <pane xSplit="5" ySplit="4" topLeftCell="AA20" activePane="bottomRight" state="frozen"/>
      <selection activeCell="J15" sqref="J15"/>
      <selection pane="topRight" activeCell="J15" sqref="J15"/>
      <selection pane="bottomLeft" activeCell="J15" sqref="J15"/>
      <selection pane="bottomRight" activeCell="D20" sqref="D20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7" width="10.6640625" customWidth="1"/>
  </cols>
  <sheetData>
    <row r="4" spans="4:37" ht="28.2">
      <c r="D4" s="10" t="s">
        <v>198</v>
      </c>
      <c r="T4" s="299" t="s">
        <v>224</v>
      </c>
      <c r="AA4" s="299" t="s">
        <v>242</v>
      </c>
      <c r="AI4" s="11"/>
      <c r="AJ4" s="12"/>
      <c r="AK4" s="13"/>
    </row>
    <row r="5" spans="4:37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99" t="s">
        <v>239</v>
      </c>
      <c r="S5" s="336"/>
      <c r="T5" s="299"/>
      <c r="U5" s="9"/>
      <c r="V5" s="9"/>
      <c r="W5" s="299" t="s">
        <v>240</v>
      </c>
      <c r="X5" s="9"/>
      <c r="Y5" s="9"/>
      <c r="Z5" s="9"/>
      <c r="AA5" s="9"/>
      <c r="AB5" s="9"/>
      <c r="AC5" s="9"/>
      <c r="AD5" s="299" t="s">
        <v>243</v>
      </c>
      <c r="AE5" s="9"/>
      <c r="AF5" s="9"/>
      <c r="AG5" s="9"/>
      <c r="AH5" s="9"/>
      <c r="AI5" s="9"/>
      <c r="AJ5" s="9"/>
      <c r="AK5" s="9"/>
    </row>
    <row r="6" spans="4:37" ht="30" customHeight="1">
      <c r="D6" s="3"/>
      <c r="E6" s="4"/>
      <c r="F6" s="5"/>
      <c r="G6" s="310">
        <v>44835</v>
      </c>
      <c r="H6" s="310">
        <v>44836</v>
      </c>
      <c r="I6" s="310">
        <v>44837</v>
      </c>
      <c r="J6" s="310">
        <v>44838</v>
      </c>
      <c r="K6" s="310">
        <v>44839</v>
      </c>
      <c r="L6" s="310">
        <v>44840</v>
      </c>
      <c r="M6" s="310">
        <v>44841</v>
      </c>
      <c r="N6" s="310">
        <v>44842</v>
      </c>
      <c r="O6" s="310">
        <v>44843</v>
      </c>
      <c r="P6" s="310">
        <v>44844</v>
      </c>
      <c r="Q6" s="310">
        <v>44845</v>
      </c>
      <c r="R6" s="310">
        <v>44846</v>
      </c>
      <c r="S6" s="310">
        <v>44847</v>
      </c>
      <c r="T6" s="310">
        <v>44848</v>
      </c>
      <c r="U6" s="310">
        <v>44849</v>
      </c>
      <c r="V6" s="310">
        <v>44850</v>
      </c>
      <c r="W6" s="310">
        <v>44851</v>
      </c>
      <c r="X6" s="310">
        <v>44852</v>
      </c>
      <c r="Y6" s="310">
        <v>44853</v>
      </c>
      <c r="Z6" s="310">
        <v>44854</v>
      </c>
      <c r="AA6" s="310">
        <v>44855</v>
      </c>
      <c r="AB6" s="310">
        <v>44856</v>
      </c>
      <c r="AC6" s="310">
        <v>44857</v>
      </c>
      <c r="AD6" s="310">
        <v>44858</v>
      </c>
      <c r="AE6" s="310">
        <v>44859</v>
      </c>
      <c r="AF6" s="310">
        <v>44860</v>
      </c>
      <c r="AG6" s="310">
        <v>44861</v>
      </c>
      <c r="AH6" s="310">
        <v>44862</v>
      </c>
      <c r="AI6" s="310">
        <v>44863</v>
      </c>
      <c r="AJ6" s="310">
        <v>44864</v>
      </c>
      <c r="AK6" s="310">
        <v>44865</v>
      </c>
    </row>
    <row r="7" spans="4:37" ht="30" customHeight="1">
      <c r="D7" s="6"/>
      <c r="E7" s="7"/>
      <c r="F7" s="8"/>
      <c r="G7" s="27" t="s">
        <v>26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  <c r="AJ7" s="27" t="s">
        <v>27</v>
      </c>
      <c r="AK7" s="27" t="s">
        <v>28</v>
      </c>
    </row>
    <row r="8" spans="4:37" ht="41.25" customHeight="1">
      <c r="D8" s="28" t="s">
        <v>43</v>
      </c>
      <c r="E8" s="2" t="s">
        <v>15</v>
      </c>
      <c r="F8" s="1" t="s">
        <v>9</v>
      </c>
      <c r="G8" s="302">
        <v>619</v>
      </c>
      <c r="H8" s="302">
        <v>619</v>
      </c>
      <c r="I8" s="302">
        <v>606</v>
      </c>
      <c r="J8" s="302">
        <v>606</v>
      </c>
      <c r="K8" s="302">
        <v>606</v>
      </c>
      <c r="L8" s="302">
        <v>606</v>
      </c>
      <c r="M8" s="302">
        <v>606</v>
      </c>
      <c r="N8" s="302">
        <v>606</v>
      </c>
      <c r="O8" s="302">
        <v>606</v>
      </c>
      <c r="P8" s="302">
        <v>606</v>
      </c>
      <c r="Q8" s="302">
        <v>606</v>
      </c>
      <c r="R8" s="302">
        <v>605</v>
      </c>
      <c r="S8" s="302">
        <v>605</v>
      </c>
      <c r="T8" s="302">
        <v>605</v>
      </c>
      <c r="U8" s="302">
        <v>605</v>
      </c>
      <c r="V8" s="302">
        <v>605</v>
      </c>
      <c r="W8" s="302">
        <v>583</v>
      </c>
      <c r="X8" s="302">
        <v>583</v>
      </c>
      <c r="Y8" s="302">
        <v>583</v>
      </c>
      <c r="Z8" s="302">
        <v>583</v>
      </c>
      <c r="AA8" s="302">
        <v>559</v>
      </c>
      <c r="AB8" s="302">
        <v>559</v>
      </c>
      <c r="AC8" s="302">
        <v>559</v>
      </c>
      <c r="AD8" s="302">
        <v>550</v>
      </c>
      <c r="AE8" s="302">
        <v>550</v>
      </c>
      <c r="AF8" s="302">
        <v>550</v>
      </c>
      <c r="AG8" s="302">
        <v>550</v>
      </c>
      <c r="AH8" s="302">
        <v>550</v>
      </c>
      <c r="AI8" s="302">
        <v>550</v>
      </c>
      <c r="AJ8" s="302">
        <v>550</v>
      </c>
      <c r="AK8" s="302">
        <v>550</v>
      </c>
    </row>
    <row r="9" spans="4:37" ht="41.25" customHeight="1">
      <c r="D9" s="28" t="s">
        <v>44</v>
      </c>
      <c r="E9" s="2" t="s">
        <v>15</v>
      </c>
      <c r="F9" s="1" t="s">
        <v>8</v>
      </c>
      <c r="G9" s="302">
        <v>619</v>
      </c>
      <c r="H9" s="302">
        <v>619</v>
      </c>
      <c r="I9" s="302">
        <v>606</v>
      </c>
      <c r="J9" s="302">
        <v>606</v>
      </c>
      <c r="K9" s="302">
        <v>606</v>
      </c>
      <c r="L9" s="302">
        <v>606</v>
      </c>
      <c r="M9" s="302">
        <v>606</v>
      </c>
      <c r="N9" s="302">
        <v>606</v>
      </c>
      <c r="O9" s="302">
        <v>606</v>
      </c>
      <c r="P9" s="302">
        <v>606</v>
      </c>
      <c r="Q9" s="302">
        <v>606</v>
      </c>
      <c r="R9" s="302">
        <v>605</v>
      </c>
      <c r="S9" s="302">
        <v>605</v>
      </c>
      <c r="T9" s="302">
        <v>605</v>
      </c>
      <c r="U9" s="302">
        <v>605</v>
      </c>
      <c r="V9" s="302">
        <v>605</v>
      </c>
      <c r="W9" s="302">
        <v>583</v>
      </c>
      <c r="X9" s="302">
        <v>583</v>
      </c>
      <c r="Y9" s="302">
        <v>583</v>
      </c>
      <c r="Z9" s="302">
        <v>583</v>
      </c>
      <c r="AA9" s="302">
        <v>559</v>
      </c>
      <c r="AB9" s="302">
        <v>559</v>
      </c>
      <c r="AC9" s="302">
        <v>559</v>
      </c>
      <c r="AD9" s="302">
        <v>550</v>
      </c>
      <c r="AE9" s="302">
        <v>550</v>
      </c>
      <c r="AF9" s="302">
        <v>550</v>
      </c>
      <c r="AG9" s="302">
        <v>550</v>
      </c>
      <c r="AH9" s="302">
        <v>550</v>
      </c>
      <c r="AI9" s="302">
        <v>550</v>
      </c>
      <c r="AJ9" s="302">
        <v>550</v>
      </c>
      <c r="AK9" s="302">
        <v>550</v>
      </c>
    </row>
    <row r="10" spans="4:37" ht="41.25" customHeight="1">
      <c r="D10" s="14" t="s">
        <v>45</v>
      </c>
      <c r="E10" s="2"/>
      <c r="F10" s="1" t="s">
        <v>47</v>
      </c>
      <c r="G10" s="349">
        <v>33</v>
      </c>
      <c r="H10" s="349">
        <v>33</v>
      </c>
      <c r="I10" s="349">
        <v>25</v>
      </c>
      <c r="J10" s="349">
        <v>25</v>
      </c>
      <c r="K10" s="349">
        <v>25</v>
      </c>
      <c r="L10" s="349">
        <v>25</v>
      </c>
      <c r="M10" s="349">
        <v>25</v>
      </c>
      <c r="N10" s="349">
        <v>25</v>
      </c>
      <c r="O10" s="349">
        <v>25</v>
      </c>
      <c r="P10" s="349">
        <v>25</v>
      </c>
      <c r="Q10" s="349">
        <v>25</v>
      </c>
      <c r="R10" s="349">
        <v>25</v>
      </c>
      <c r="S10" s="349">
        <v>25</v>
      </c>
      <c r="T10" s="349">
        <v>25</v>
      </c>
      <c r="U10" s="349">
        <v>25</v>
      </c>
      <c r="V10" s="349">
        <v>25</v>
      </c>
      <c r="W10" s="349">
        <v>25</v>
      </c>
      <c r="X10" s="349">
        <v>25</v>
      </c>
      <c r="Y10" s="349">
        <v>25</v>
      </c>
      <c r="Z10" s="349">
        <v>25</v>
      </c>
      <c r="AA10" s="349">
        <v>25</v>
      </c>
      <c r="AB10" s="349">
        <v>25</v>
      </c>
      <c r="AC10" s="349">
        <v>25</v>
      </c>
      <c r="AD10" s="349">
        <v>25</v>
      </c>
      <c r="AE10" s="349">
        <v>25</v>
      </c>
      <c r="AF10" s="349">
        <v>25</v>
      </c>
      <c r="AG10" s="349">
        <v>25</v>
      </c>
      <c r="AH10" s="349">
        <v>25</v>
      </c>
      <c r="AI10" s="349">
        <v>25</v>
      </c>
      <c r="AJ10" s="349">
        <v>25</v>
      </c>
      <c r="AK10" s="349">
        <v>25</v>
      </c>
    </row>
    <row r="11" spans="4:37" ht="41.25" customHeight="1">
      <c r="D11" s="14" t="s">
        <v>46</v>
      </c>
      <c r="E11" s="2"/>
      <c r="F11" s="1" t="s">
        <v>48</v>
      </c>
      <c r="G11" s="349">
        <v>33</v>
      </c>
      <c r="H11" s="349">
        <v>33</v>
      </c>
      <c r="I11" s="349">
        <v>25</v>
      </c>
      <c r="J11" s="349">
        <v>25</v>
      </c>
      <c r="K11" s="349">
        <v>25</v>
      </c>
      <c r="L11" s="349">
        <v>25</v>
      </c>
      <c r="M11" s="349">
        <v>25</v>
      </c>
      <c r="N11" s="349">
        <v>25</v>
      </c>
      <c r="O11" s="349">
        <v>25</v>
      </c>
      <c r="P11" s="349">
        <v>25</v>
      </c>
      <c r="Q11" s="349">
        <v>25</v>
      </c>
      <c r="R11" s="349">
        <v>25</v>
      </c>
      <c r="S11" s="349">
        <v>25</v>
      </c>
      <c r="T11" s="349">
        <v>25</v>
      </c>
      <c r="U11" s="349">
        <v>25</v>
      </c>
      <c r="V11" s="349">
        <v>25</v>
      </c>
      <c r="W11" s="349">
        <v>25</v>
      </c>
      <c r="X11" s="349">
        <v>25</v>
      </c>
      <c r="Y11" s="349">
        <v>25</v>
      </c>
      <c r="Z11" s="349">
        <v>25</v>
      </c>
      <c r="AA11" s="349">
        <v>25</v>
      </c>
      <c r="AB11" s="349">
        <v>25</v>
      </c>
      <c r="AC11" s="349">
        <v>25</v>
      </c>
      <c r="AD11" s="349">
        <v>25</v>
      </c>
      <c r="AE11" s="349">
        <v>25</v>
      </c>
      <c r="AF11" s="349">
        <v>25</v>
      </c>
      <c r="AG11" s="349">
        <v>25</v>
      </c>
      <c r="AH11" s="349">
        <v>25</v>
      </c>
      <c r="AI11" s="349">
        <v>25</v>
      </c>
      <c r="AJ11" s="349">
        <v>25</v>
      </c>
      <c r="AK11" s="349">
        <v>25</v>
      </c>
    </row>
    <row r="12" spans="4:37" ht="41.25" customHeight="1">
      <c r="D12" s="14" t="s">
        <v>0</v>
      </c>
      <c r="E12" s="39" t="s">
        <v>16</v>
      </c>
      <c r="F12" s="1" t="s">
        <v>24</v>
      </c>
      <c r="G12" s="302">
        <v>156</v>
      </c>
      <c r="H12" s="302">
        <v>149</v>
      </c>
      <c r="I12" s="302">
        <v>147</v>
      </c>
      <c r="J12" s="302">
        <v>139</v>
      </c>
      <c r="K12" s="302">
        <v>142</v>
      </c>
      <c r="L12" s="302">
        <v>140</v>
      </c>
      <c r="M12" s="302">
        <v>135</v>
      </c>
      <c r="N12" s="302">
        <v>125</v>
      </c>
      <c r="O12" s="302">
        <v>123</v>
      </c>
      <c r="P12" s="304">
        <v>120</v>
      </c>
      <c r="Q12" s="302">
        <v>131</v>
      </c>
      <c r="R12" s="302">
        <v>117</v>
      </c>
      <c r="S12" s="302">
        <v>121</v>
      </c>
      <c r="T12" s="302">
        <v>127</v>
      </c>
      <c r="U12" s="302">
        <v>119</v>
      </c>
      <c r="V12" s="302">
        <v>112</v>
      </c>
      <c r="W12" s="302">
        <v>119</v>
      </c>
      <c r="X12" s="302">
        <v>108</v>
      </c>
      <c r="Y12" s="302">
        <v>94</v>
      </c>
      <c r="Z12" s="302">
        <v>86</v>
      </c>
      <c r="AA12" s="302">
        <v>83</v>
      </c>
      <c r="AB12" s="302">
        <v>77</v>
      </c>
      <c r="AC12" s="302">
        <v>68</v>
      </c>
      <c r="AD12" s="302">
        <v>70</v>
      </c>
      <c r="AE12" s="302">
        <v>58</v>
      </c>
      <c r="AF12" s="302">
        <v>59</v>
      </c>
      <c r="AG12" s="302">
        <v>51</v>
      </c>
      <c r="AH12" s="302">
        <v>53</v>
      </c>
      <c r="AI12" s="302">
        <v>61</v>
      </c>
      <c r="AJ12" s="302">
        <v>63</v>
      </c>
      <c r="AK12" s="302">
        <v>64</v>
      </c>
    </row>
    <row r="13" spans="4:37" ht="41.25" customHeight="1">
      <c r="D13" s="14" t="s">
        <v>1</v>
      </c>
      <c r="E13" s="39" t="s">
        <v>16</v>
      </c>
      <c r="F13" s="1" t="s">
        <v>10</v>
      </c>
      <c r="G13" s="302">
        <v>0</v>
      </c>
      <c r="H13" s="302">
        <v>0</v>
      </c>
      <c r="I13" s="302">
        <v>0</v>
      </c>
      <c r="J13" s="302">
        <v>0</v>
      </c>
      <c r="K13" s="302">
        <v>0</v>
      </c>
      <c r="L13" s="302">
        <v>0</v>
      </c>
      <c r="M13" s="302">
        <v>0</v>
      </c>
      <c r="N13" s="302">
        <v>0</v>
      </c>
      <c r="O13" s="302">
        <v>0</v>
      </c>
      <c r="P13" s="302">
        <v>0</v>
      </c>
      <c r="Q13" s="302">
        <v>0</v>
      </c>
      <c r="R13" s="302">
        <v>0</v>
      </c>
      <c r="S13" s="302">
        <v>0</v>
      </c>
      <c r="T13" s="302">
        <v>0</v>
      </c>
      <c r="U13" s="302">
        <v>0</v>
      </c>
      <c r="V13" s="302">
        <v>0</v>
      </c>
      <c r="W13" s="302">
        <v>0</v>
      </c>
      <c r="X13" s="302">
        <v>0</v>
      </c>
      <c r="Y13" s="302">
        <v>0</v>
      </c>
      <c r="Z13" s="302">
        <v>0</v>
      </c>
      <c r="AA13" s="302">
        <v>0</v>
      </c>
      <c r="AB13" s="302">
        <v>0</v>
      </c>
      <c r="AC13" s="302">
        <v>0</v>
      </c>
      <c r="AD13" s="302">
        <v>0</v>
      </c>
      <c r="AE13" s="302">
        <v>0</v>
      </c>
      <c r="AF13" s="302">
        <v>0</v>
      </c>
      <c r="AG13" s="302">
        <v>0</v>
      </c>
      <c r="AH13" s="302">
        <v>0</v>
      </c>
      <c r="AI13" s="302">
        <v>0</v>
      </c>
      <c r="AJ13" s="302">
        <v>0</v>
      </c>
      <c r="AK13" s="302">
        <v>0</v>
      </c>
    </row>
    <row r="14" spans="4:37" ht="41.25" customHeight="1">
      <c r="D14" s="14" t="s">
        <v>23</v>
      </c>
      <c r="E14" s="39" t="s">
        <v>16</v>
      </c>
      <c r="F14" s="1" t="s">
        <v>11</v>
      </c>
      <c r="G14" s="302">
        <v>2423</v>
      </c>
      <c r="H14" s="302">
        <v>2234</v>
      </c>
      <c r="I14" s="302">
        <v>2059</v>
      </c>
      <c r="J14" s="302">
        <v>1915</v>
      </c>
      <c r="K14" s="302">
        <v>1765</v>
      </c>
      <c r="L14" s="302">
        <v>1671</v>
      </c>
      <c r="M14" s="302">
        <v>1625</v>
      </c>
      <c r="N14" s="302">
        <v>1569</v>
      </c>
      <c r="O14" s="302">
        <v>1571</v>
      </c>
      <c r="P14" s="302">
        <v>1475</v>
      </c>
      <c r="Q14" s="302">
        <v>1368</v>
      </c>
      <c r="R14" s="302">
        <v>1355</v>
      </c>
      <c r="S14" s="302">
        <v>1388</v>
      </c>
      <c r="T14" s="302">
        <v>1371</v>
      </c>
      <c r="U14" s="302">
        <v>1338</v>
      </c>
      <c r="V14" s="302">
        <v>1320</v>
      </c>
      <c r="W14" s="302">
        <v>1310</v>
      </c>
      <c r="X14" s="302">
        <v>1348</v>
      </c>
      <c r="Y14" s="302">
        <v>1291</v>
      </c>
      <c r="Z14" s="302">
        <v>1276</v>
      </c>
      <c r="AA14" s="302">
        <v>1178</v>
      </c>
      <c r="AB14" s="302">
        <v>1192</v>
      </c>
      <c r="AC14" s="302">
        <v>1124</v>
      </c>
      <c r="AD14" s="302">
        <v>1048</v>
      </c>
      <c r="AE14" s="302">
        <v>1009</v>
      </c>
      <c r="AF14" s="302">
        <v>1016</v>
      </c>
      <c r="AG14" s="302">
        <v>992</v>
      </c>
      <c r="AH14" s="302">
        <v>999</v>
      </c>
      <c r="AI14" s="302">
        <v>1041</v>
      </c>
      <c r="AJ14" s="302">
        <v>1054</v>
      </c>
      <c r="AK14" s="302">
        <v>1058</v>
      </c>
    </row>
    <row r="15" spans="4:37" ht="41.25" customHeight="1">
      <c r="D15" s="14" t="s">
        <v>2</v>
      </c>
      <c r="E15" s="39" t="s">
        <v>16</v>
      </c>
      <c r="F15" s="29"/>
      <c r="G15" s="302">
        <v>756</v>
      </c>
      <c r="H15" s="302">
        <v>632</v>
      </c>
      <c r="I15" s="302">
        <v>399</v>
      </c>
      <c r="J15" s="302">
        <v>749</v>
      </c>
      <c r="K15" s="302">
        <v>837</v>
      </c>
      <c r="L15" s="302">
        <v>661</v>
      </c>
      <c r="M15" s="302">
        <v>530</v>
      </c>
      <c r="N15" s="302">
        <v>624</v>
      </c>
      <c r="O15" s="302">
        <v>466</v>
      </c>
      <c r="P15" s="302">
        <v>251</v>
      </c>
      <c r="Q15" s="302">
        <v>234</v>
      </c>
      <c r="R15" s="302">
        <v>760</v>
      </c>
      <c r="S15" s="302">
        <v>661</v>
      </c>
      <c r="T15" s="302">
        <v>675</v>
      </c>
      <c r="U15" s="302">
        <v>700</v>
      </c>
      <c r="V15" s="302">
        <v>492</v>
      </c>
      <c r="W15" s="302">
        <v>220</v>
      </c>
      <c r="X15" s="302">
        <v>624</v>
      </c>
      <c r="Y15" s="302">
        <v>647</v>
      </c>
      <c r="Z15" s="302">
        <v>512</v>
      </c>
      <c r="AA15" s="302">
        <v>487</v>
      </c>
      <c r="AB15" s="302">
        <v>491</v>
      </c>
      <c r="AC15" s="302">
        <v>483</v>
      </c>
      <c r="AD15" s="302">
        <v>252</v>
      </c>
      <c r="AE15" s="302">
        <v>588</v>
      </c>
      <c r="AF15" s="302">
        <v>559</v>
      </c>
      <c r="AG15" s="302">
        <v>497</v>
      </c>
      <c r="AH15" s="302">
        <v>478</v>
      </c>
      <c r="AI15" s="302">
        <v>505</v>
      </c>
      <c r="AJ15" s="302">
        <v>503</v>
      </c>
      <c r="AK15" s="302">
        <v>209</v>
      </c>
    </row>
    <row r="16" spans="4:37" ht="41.25" customHeight="1">
      <c r="D16" s="14" t="s">
        <v>2</v>
      </c>
      <c r="E16" s="2" t="s">
        <v>17</v>
      </c>
      <c r="F16" s="1" t="s">
        <v>12</v>
      </c>
      <c r="G16" s="304">
        <f>G15+SUM('R4-09（入力用）'!AE15:AJ15)</f>
        <v>5785</v>
      </c>
      <c r="H16" s="304">
        <f>SUM(G15:H15)+SUM('R4-09（入力用）'!AF15:AJ15)</f>
        <v>5510</v>
      </c>
      <c r="I16" s="304">
        <f>SUM(G15:I15)+SUM('R4-09（入力用）'!AG15:AJ15)</f>
        <v>5510</v>
      </c>
      <c r="J16" s="304">
        <f>SUM(G15:J15)+SUM('R4-09（入力用）'!AH15:AJ15)</f>
        <v>5206</v>
      </c>
      <c r="K16" s="304">
        <f>SUM(G15:K15)+SUM('R4-09（入力用）'!AI15:AJ15)</f>
        <v>5029</v>
      </c>
      <c r="L16" s="304">
        <f>SUM(G15:L15)+'R4-09（入力用）'!AJ15</f>
        <v>4910</v>
      </c>
      <c r="M16" s="304">
        <f>SUM(G15:M15)</f>
        <v>4564</v>
      </c>
      <c r="N16" s="304">
        <f t="shared" ref="N16:AK16" si="0">SUM(H15:N15)</f>
        <v>4432</v>
      </c>
      <c r="O16" s="304">
        <f t="shared" si="0"/>
        <v>4266</v>
      </c>
      <c r="P16" s="304">
        <f t="shared" si="0"/>
        <v>4118</v>
      </c>
      <c r="Q16" s="304">
        <f t="shared" si="0"/>
        <v>3603</v>
      </c>
      <c r="R16" s="304">
        <f t="shared" si="0"/>
        <v>3526</v>
      </c>
      <c r="S16" s="304">
        <f t="shared" si="0"/>
        <v>3526</v>
      </c>
      <c r="T16" s="304">
        <f t="shared" si="0"/>
        <v>3671</v>
      </c>
      <c r="U16" s="304">
        <f t="shared" si="0"/>
        <v>3747</v>
      </c>
      <c r="V16" s="304">
        <f t="shared" si="0"/>
        <v>3773</v>
      </c>
      <c r="W16" s="304">
        <f t="shared" si="0"/>
        <v>3742</v>
      </c>
      <c r="X16" s="304">
        <f t="shared" si="0"/>
        <v>4132</v>
      </c>
      <c r="Y16" s="304">
        <f t="shared" si="0"/>
        <v>4019</v>
      </c>
      <c r="Z16" s="304">
        <f t="shared" si="0"/>
        <v>3870</v>
      </c>
      <c r="AA16" s="304">
        <f t="shared" si="0"/>
        <v>3682</v>
      </c>
      <c r="AB16" s="304">
        <f t="shared" si="0"/>
        <v>3473</v>
      </c>
      <c r="AC16" s="304">
        <f t="shared" si="0"/>
        <v>3464</v>
      </c>
      <c r="AD16" s="304">
        <f t="shared" si="0"/>
        <v>3496</v>
      </c>
      <c r="AE16" s="304">
        <f t="shared" si="0"/>
        <v>3460</v>
      </c>
      <c r="AF16" s="304">
        <f t="shared" si="0"/>
        <v>3372</v>
      </c>
      <c r="AG16" s="304">
        <f t="shared" si="0"/>
        <v>3357</v>
      </c>
      <c r="AH16" s="304">
        <f t="shared" si="0"/>
        <v>3348</v>
      </c>
      <c r="AI16" s="304">
        <f t="shared" si="0"/>
        <v>3362</v>
      </c>
      <c r="AJ16" s="304">
        <f t="shared" si="0"/>
        <v>3382</v>
      </c>
      <c r="AK16" s="304">
        <f t="shared" si="0"/>
        <v>3339</v>
      </c>
    </row>
    <row r="17" spans="2:37" ht="41.25" customHeight="1">
      <c r="D17" s="14" t="s">
        <v>3</v>
      </c>
      <c r="E17" s="39" t="s">
        <v>16</v>
      </c>
      <c r="F17" s="29"/>
      <c r="G17" s="302">
        <v>439</v>
      </c>
      <c r="H17" s="302">
        <v>309</v>
      </c>
      <c r="I17" s="302">
        <v>256</v>
      </c>
      <c r="J17" s="302">
        <v>436</v>
      </c>
      <c r="K17" s="302">
        <v>432</v>
      </c>
      <c r="L17" s="302">
        <v>359</v>
      </c>
      <c r="M17" s="302">
        <v>332</v>
      </c>
      <c r="N17" s="302">
        <v>360</v>
      </c>
      <c r="O17" s="302">
        <v>242</v>
      </c>
      <c r="P17" s="302">
        <v>181</v>
      </c>
      <c r="Q17" s="302">
        <v>144</v>
      </c>
      <c r="R17" s="302">
        <v>495</v>
      </c>
      <c r="S17" s="302">
        <v>394</v>
      </c>
      <c r="T17" s="302">
        <v>345</v>
      </c>
      <c r="U17" s="302">
        <v>367</v>
      </c>
      <c r="V17" s="302">
        <v>243</v>
      </c>
      <c r="W17" s="302">
        <v>138</v>
      </c>
      <c r="X17" s="302">
        <v>322</v>
      </c>
      <c r="Y17" s="302">
        <v>320</v>
      </c>
      <c r="Z17" s="302">
        <v>282</v>
      </c>
      <c r="AA17" s="302">
        <v>228</v>
      </c>
      <c r="AB17" s="302">
        <v>234</v>
      </c>
      <c r="AC17" s="302">
        <v>241</v>
      </c>
      <c r="AD17" s="302">
        <v>142</v>
      </c>
      <c r="AE17" s="302">
        <v>275</v>
      </c>
      <c r="AF17" s="302">
        <v>314</v>
      </c>
      <c r="AG17" s="302">
        <v>273</v>
      </c>
      <c r="AH17" s="302">
        <v>264</v>
      </c>
      <c r="AI17" s="302">
        <v>291</v>
      </c>
      <c r="AJ17" s="302">
        <v>290</v>
      </c>
      <c r="AK17" s="302">
        <v>141</v>
      </c>
    </row>
    <row r="18" spans="2:37" ht="41.25" customHeight="1">
      <c r="D18" s="14" t="s">
        <v>3</v>
      </c>
      <c r="E18" s="2" t="s">
        <v>17</v>
      </c>
      <c r="F18" s="1" t="s">
        <v>13</v>
      </c>
      <c r="G18" s="304">
        <f>G17+SUM('R4-09（入力用）'!AE17:AJ17)</f>
        <v>3423</v>
      </c>
      <c r="H18" s="304">
        <f>SUM(G17:H17)+SUM('R4-09（入力用）'!AF17:AJ17)</f>
        <v>3141</v>
      </c>
      <c r="I18" s="304">
        <f>SUM(G17:I17)+SUM('R4-09（入力用）'!AG17:AJ17)</f>
        <v>3124</v>
      </c>
      <c r="J18" s="304">
        <f>SUM(G17:J17)+SUM('R4-09（入力用）'!AH17:AJ17)</f>
        <v>2929</v>
      </c>
      <c r="K18" s="304">
        <f>SUM(G17:K17)+SUM('R4-09（入力用）'!AI17:AJ17)</f>
        <v>2753</v>
      </c>
      <c r="L18" s="304">
        <f>SUM(G17:L17)+'R4-09（入力用）'!AJ17</f>
        <v>2647</v>
      </c>
      <c r="M18" s="304">
        <f>SUM(G17:M17)</f>
        <v>2563</v>
      </c>
      <c r="N18" s="304">
        <f t="shared" ref="N18:AK18" si="1">SUM(H17:N17)</f>
        <v>2484</v>
      </c>
      <c r="O18" s="304">
        <f t="shared" si="1"/>
        <v>2417</v>
      </c>
      <c r="P18" s="304">
        <f t="shared" si="1"/>
        <v>2342</v>
      </c>
      <c r="Q18" s="304">
        <f t="shared" si="1"/>
        <v>2050</v>
      </c>
      <c r="R18" s="304">
        <f t="shared" si="1"/>
        <v>2113</v>
      </c>
      <c r="S18" s="304">
        <f t="shared" si="1"/>
        <v>2148</v>
      </c>
      <c r="T18" s="304">
        <f t="shared" si="1"/>
        <v>2161</v>
      </c>
      <c r="U18" s="304">
        <f t="shared" si="1"/>
        <v>2168</v>
      </c>
      <c r="V18" s="304">
        <f t="shared" si="1"/>
        <v>2169</v>
      </c>
      <c r="W18" s="304">
        <f t="shared" si="1"/>
        <v>2126</v>
      </c>
      <c r="X18" s="304">
        <f t="shared" si="1"/>
        <v>2304</v>
      </c>
      <c r="Y18" s="304">
        <f t="shared" si="1"/>
        <v>2129</v>
      </c>
      <c r="Z18" s="304">
        <f t="shared" si="1"/>
        <v>2017</v>
      </c>
      <c r="AA18" s="304">
        <f t="shared" si="1"/>
        <v>1900</v>
      </c>
      <c r="AB18" s="304">
        <f t="shared" si="1"/>
        <v>1767</v>
      </c>
      <c r="AC18" s="304">
        <f t="shared" si="1"/>
        <v>1765</v>
      </c>
      <c r="AD18" s="304">
        <f t="shared" si="1"/>
        <v>1769</v>
      </c>
      <c r="AE18" s="304">
        <f t="shared" si="1"/>
        <v>1722</v>
      </c>
      <c r="AF18" s="304">
        <f t="shared" si="1"/>
        <v>1716</v>
      </c>
      <c r="AG18" s="304">
        <f t="shared" si="1"/>
        <v>1707</v>
      </c>
      <c r="AH18" s="304">
        <f t="shared" si="1"/>
        <v>1743</v>
      </c>
      <c r="AI18" s="304">
        <f t="shared" si="1"/>
        <v>1800</v>
      </c>
      <c r="AJ18" s="304">
        <f t="shared" si="1"/>
        <v>1849</v>
      </c>
      <c r="AK18" s="304">
        <f t="shared" si="1"/>
        <v>1848</v>
      </c>
    </row>
    <row r="19" spans="2:37" ht="41.25" customHeight="1">
      <c r="D19" s="15" t="s">
        <v>4</v>
      </c>
      <c r="E19" s="39" t="s">
        <v>16</v>
      </c>
      <c r="F19" s="29"/>
      <c r="G19" s="302">
        <v>439</v>
      </c>
      <c r="H19" s="302">
        <v>309</v>
      </c>
      <c r="I19" s="302">
        <v>256</v>
      </c>
      <c r="J19" s="302">
        <v>436</v>
      </c>
      <c r="K19" s="302">
        <v>432</v>
      </c>
      <c r="L19" s="302">
        <v>359</v>
      </c>
      <c r="M19" s="302">
        <v>332</v>
      </c>
      <c r="N19" s="302">
        <v>360</v>
      </c>
      <c r="O19" s="302">
        <v>242</v>
      </c>
      <c r="P19" s="302">
        <v>181</v>
      </c>
      <c r="Q19" s="302">
        <v>144</v>
      </c>
      <c r="R19" s="302">
        <v>495</v>
      </c>
      <c r="S19" s="302">
        <v>394</v>
      </c>
      <c r="T19" s="302">
        <v>345</v>
      </c>
      <c r="U19" s="302">
        <v>367</v>
      </c>
      <c r="V19" s="302">
        <v>243</v>
      </c>
      <c r="W19" s="302">
        <v>138</v>
      </c>
      <c r="X19" s="302">
        <v>322</v>
      </c>
      <c r="Y19" s="302">
        <v>320</v>
      </c>
      <c r="Z19" s="302">
        <v>282</v>
      </c>
      <c r="AA19" s="302">
        <v>228</v>
      </c>
      <c r="AB19" s="302">
        <v>234</v>
      </c>
      <c r="AC19" s="302">
        <v>241</v>
      </c>
      <c r="AD19" s="302">
        <v>142</v>
      </c>
      <c r="AE19" s="302">
        <v>275</v>
      </c>
      <c r="AF19" s="302">
        <v>314</v>
      </c>
      <c r="AG19" s="302">
        <v>273</v>
      </c>
      <c r="AH19" s="302">
        <v>264</v>
      </c>
      <c r="AI19" s="302">
        <v>291</v>
      </c>
      <c r="AJ19" s="302">
        <v>290</v>
      </c>
      <c r="AK19" s="302">
        <v>141</v>
      </c>
    </row>
    <row r="20" spans="2:37" ht="41.25" customHeight="1">
      <c r="D20" s="15" t="s">
        <v>277</v>
      </c>
      <c r="E20" s="39" t="s">
        <v>16</v>
      </c>
      <c r="F20" s="1"/>
      <c r="G20" s="302">
        <v>0</v>
      </c>
      <c r="H20" s="302">
        <v>0</v>
      </c>
      <c r="I20" s="302">
        <v>3</v>
      </c>
      <c r="J20" s="302">
        <v>0</v>
      </c>
      <c r="K20" s="302">
        <v>1</v>
      </c>
      <c r="L20" s="302">
        <v>2</v>
      </c>
      <c r="M20" s="302">
        <v>1</v>
      </c>
      <c r="N20" s="302">
        <v>1</v>
      </c>
      <c r="O20" s="302">
        <v>1</v>
      </c>
      <c r="P20" s="302">
        <v>1</v>
      </c>
      <c r="Q20" s="302">
        <v>1</v>
      </c>
      <c r="R20" s="302">
        <v>1</v>
      </c>
      <c r="S20" s="302">
        <v>0</v>
      </c>
      <c r="T20" s="302">
        <v>0</v>
      </c>
      <c r="U20" s="302">
        <v>1</v>
      </c>
      <c r="V20" s="302">
        <v>2</v>
      </c>
      <c r="W20" s="302">
        <v>0</v>
      </c>
      <c r="X20" s="302">
        <v>0</v>
      </c>
      <c r="Y20" s="302">
        <v>1</v>
      </c>
      <c r="Z20" s="302">
        <v>0</v>
      </c>
      <c r="AA20" s="302">
        <v>0</v>
      </c>
      <c r="AB20" s="302">
        <v>0</v>
      </c>
      <c r="AC20" s="302">
        <v>0</v>
      </c>
      <c r="AD20" s="302">
        <v>0</v>
      </c>
      <c r="AE20" s="302">
        <v>0</v>
      </c>
      <c r="AF20" s="302">
        <v>0</v>
      </c>
      <c r="AG20" s="302">
        <v>0</v>
      </c>
      <c r="AH20" s="302">
        <v>0</v>
      </c>
      <c r="AI20" s="302">
        <v>0</v>
      </c>
      <c r="AJ20" s="302">
        <v>0</v>
      </c>
      <c r="AK20" s="302">
        <v>0</v>
      </c>
    </row>
    <row r="21" spans="2:37" ht="41.25" customHeight="1">
      <c r="D21" s="15" t="s">
        <v>4</v>
      </c>
      <c r="E21" s="2" t="s">
        <v>17</v>
      </c>
      <c r="F21" s="1" t="s">
        <v>14</v>
      </c>
      <c r="G21" s="306">
        <f>G19+SUM('R4-09（入力用）'!AE19:AJ19)</f>
        <v>3423</v>
      </c>
      <c r="H21" s="306">
        <f>SUM(G19:H19)+SUM('R4-09（入力用）'!AF19:AJ19)</f>
        <v>3141</v>
      </c>
      <c r="I21" s="306">
        <f>SUM(G19:I19)+SUM('R4-09（入力用）'!AG19:AJ19)</f>
        <v>3124</v>
      </c>
      <c r="J21" s="306">
        <f>SUM(G19:J19)+SUM('R4-09（入力用）'!AH19:AJ19)</f>
        <v>2929</v>
      </c>
      <c r="K21" s="306">
        <f>SUM(G19:K19)+SUM('R4-09（入力用）'!AI19:AJ19)</f>
        <v>2753</v>
      </c>
      <c r="L21" s="306">
        <f>SUM(G19:L19)+'R4-09（入力用）'!AJ19</f>
        <v>2647</v>
      </c>
      <c r="M21" s="306">
        <f>SUM(G19:M19)</f>
        <v>2563</v>
      </c>
      <c r="N21" s="306">
        <f t="shared" ref="N21:AK21" si="2">SUM(H19:N19)</f>
        <v>2484</v>
      </c>
      <c r="O21" s="306">
        <f t="shared" si="2"/>
        <v>2417</v>
      </c>
      <c r="P21" s="306">
        <f t="shared" si="2"/>
        <v>2342</v>
      </c>
      <c r="Q21" s="306">
        <f t="shared" si="2"/>
        <v>2050</v>
      </c>
      <c r="R21" s="306">
        <f t="shared" si="2"/>
        <v>2113</v>
      </c>
      <c r="S21" s="306">
        <f t="shared" si="2"/>
        <v>2148</v>
      </c>
      <c r="T21" s="306">
        <f t="shared" si="2"/>
        <v>2161</v>
      </c>
      <c r="U21" s="306">
        <f t="shared" si="2"/>
        <v>2168</v>
      </c>
      <c r="V21" s="306">
        <f t="shared" si="2"/>
        <v>2169</v>
      </c>
      <c r="W21" s="306">
        <f t="shared" si="2"/>
        <v>2126</v>
      </c>
      <c r="X21" s="306">
        <f t="shared" si="2"/>
        <v>2304</v>
      </c>
      <c r="Y21" s="306">
        <f t="shared" si="2"/>
        <v>2129</v>
      </c>
      <c r="Z21" s="306">
        <f t="shared" si="2"/>
        <v>2017</v>
      </c>
      <c r="AA21" s="306">
        <f t="shared" si="2"/>
        <v>1900</v>
      </c>
      <c r="AB21" s="306">
        <f t="shared" si="2"/>
        <v>1767</v>
      </c>
      <c r="AC21" s="306">
        <f t="shared" si="2"/>
        <v>1765</v>
      </c>
      <c r="AD21" s="306">
        <f t="shared" si="2"/>
        <v>1769</v>
      </c>
      <c r="AE21" s="306">
        <f t="shared" si="2"/>
        <v>1722</v>
      </c>
      <c r="AF21" s="306">
        <f t="shared" si="2"/>
        <v>1716</v>
      </c>
      <c r="AG21" s="306">
        <f t="shared" si="2"/>
        <v>1707</v>
      </c>
      <c r="AH21" s="306">
        <f t="shared" si="2"/>
        <v>1743</v>
      </c>
      <c r="AI21" s="306">
        <f t="shared" si="2"/>
        <v>1800</v>
      </c>
      <c r="AJ21" s="306">
        <f t="shared" si="2"/>
        <v>1849</v>
      </c>
      <c r="AK21" s="306">
        <f t="shared" si="2"/>
        <v>1848</v>
      </c>
    </row>
    <row r="22" spans="2:37" ht="41.25" customHeight="1">
      <c r="D22" s="14" t="s">
        <v>5</v>
      </c>
      <c r="E22" s="2" t="s">
        <v>17</v>
      </c>
      <c r="F22" s="1" t="s">
        <v>50</v>
      </c>
      <c r="G22" s="306">
        <f>G21</f>
        <v>3423</v>
      </c>
      <c r="H22" s="306">
        <f t="shared" ref="H22:AK22" si="3">H21</f>
        <v>3141</v>
      </c>
      <c r="I22" s="306">
        <f t="shared" si="3"/>
        <v>3124</v>
      </c>
      <c r="J22" s="306">
        <f t="shared" si="3"/>
        <v>2929</v>
      </c>
      <c r="K22" s="306">
        <f t="shared" si="3"/>
        <v>2753</v>
      </c>
      <c r="L22" s="306">
        <f t="shared" si="3"/>
        <v>2647</v>
      </c>
      <c r="M22" s="306">
        <f t="shared" si="3"/>
        <v>2563</v>
      </c>
      <c r="N22" s="306">
        <f t="shared" si="3"/>
        <v>2484</v>
      </c>
      <c r="O22" s="306">
        <f t="shared" si="3"/>
        <v>2417</v>
      </c>
      <c r="P22" s="306">
        <f t="shared" si="3"/>
        <v>2342</v>
      </c>
      <c r="Q22" s="306">
        <f t="shared" si="3"/>
        <v>2050</v>
      </c>
      <c r="R22" s="306">
        <f t="shared" si="3"/>
        <v>2113</v>
      </c>
      <c r="S22" s="306">
        <f t="shared" si="3"/>
        <v>2148</v>
      </c>
      <c r="T22" s="306">
        <f t="shared" si="3"/>
        <v>2161</v>
      </c>
      <c r="U22" s="306">
        <f t="shared" si="3"/>
        <v>2168</v>
      </c>
      <c r="V22" s="306">
        <f t="shared" si="3"/>
        <v>2169</v>
      </c>
      <c r="W22" s="306">
        <f t="shared" si="3"/>
        <v>2126</v>
      </c>
      <c r="X22" s="306">
        <f t="shared" si="3"/>
        <v>2304</v>
      </c>
      <c r="Y22" s="306">
        <f t="shared" si="3"/>
        <v>2129</v>
      </c>
      <c r="Z22" s="306">
        <f t="shared" si="3"/>
        <v>2017</v>
      </c>
      <c r="AA22" s="306">
        <f t="shared" si="3"/>
        <v>1900</v>
      </c>
      <c r="AB22" s="306">
        <f t="shared" si="3"/>
        <v>1767</v>
      </c>
      <c r="AC22" s="306">
        <f t="shared" si="3"/>
        <v>1765</v>
      </c>
      <c r="AD22" s="306">
        <f t="shared" si="3"/>
        <v>1769</v>
      </c>
      <c r="AE22" s="306">
        <f t="shared" si="3"/>
        <v>1722</v>
      </c>
      <c r="AF22" s="306">
        <f t="shared" si="3"/>
        <v>1716</v>
      </c>
      <c r="AG22" s="306">
        <f t="shared" si="3"/>
        <v>1707</v>
      </c>
      <c r="AH22" s="306">
        <f t="shared" si="3"/>
        <v>1743</v>
      </c>
      <c r="AI22" s="306">
        <f t="shared" si="3"/>
        <v>1800</v>
      </c>
      <c r="AJ22" s="306">
        <f t="shared" si="3"/>
        <v>1849</v>
      </c>
      <c r="AK22" s="306">
        <f t="shared" si="3"/>
        <v>1848</v>
      </c>
    </row>
    <row r="23" spans="2:37" ht="41.25" customHeight="1">
      <c r="D23" s="14" t="s">
        <v>6</v>
      </c>
      <c r="E23" s="2"/>
      <c r="F23" s="1" t="s">
        <v>49</v>
      </c>
      <c r="G23" s="306">
        <f>'R4-09（入力用）'!AD21</f>
        <v>5132</v>
      </c>
      <c r="H23" s="306">
        <f>'R4-09（入力用）'!AE21</f>
        <v>4626</v>
      </c>
      <c r="I23" s="306">
        <f>'R4-09（入力用）'!AF21</f>
        <v>4739</v>
      </c>
      <c r="J23" s="306">
        <f>'R4-09（入力用）'!AG21</f>
        <v>4610</v>
      </c>
      <c r="K23" s="306">
        <f>'R4-09（入力用）'!AH21</f>
        <v>4229</v>
      </c>
      <c r="L23" s="306">
        <f>'R4-09（入力用）'!AI21</f>
        <v>3646</v>
      </c>
      <c r="M23" s="306">
        <f>'R4-09（入力用）'!AJ21</f>
        <v>3282</v>
      </c>
      <c r="N23" s="306">
        <f>G22</f>
        <v>3423</v>
      </c>
      <c r="O23" s="306">
        <f t="shared" ref="O23:AK23" si="4">H22</f>
        <v>3141</v>
      </c>
      <c r="P23" s="306">
        <f t="shared" si="4"/>
        <v>3124</v>
      </c>
      <c r="Q23" s="306">
        <f t="shared" si="4"/>
        <v>2929</v>
      </c>
      <c r="R23" s="306">
        <f t="shared" si="4"/>
        <v>2753</v>
      </c>
      <c r="S23" s="306">
        <f t="shared" si="4"/>
        <v>2647</v>
      </c>
      <c r="T23" s="306">
        <f t="shared" si="4"/>
        <v>2563</v>
      </c>
      <c r="U23" s="306">
        <f t="shared" si="4"/>
        <v>2484</v>
      </c>
      <c r="V23" s="306">
        <f t="shared" si="4"/>
        <v>2417</v>
      </c>
      <c r="W23" s="306">
        <f t="shared" si="4"/>
        <v>2342</v>
      </c>
      <c r="X23" s="306">
        <f t="shared" si="4"/>
        <v>2050</v>
      </c>
      <c r="Y23" s="306">
        <f t="shared" si="4"/>
        <v>2113</v>
      </c>
      <c r="Z23" s="306">
        <f t="shared" si="4"/>
        <v>2148</v>
      </c>
      <c r="AA23" s="306">
        <f t="shared" si="4"/>
        <v>2161</v>
      </c>
      <c r="AB23" s="306">
        <f t="shared" si="4"/>
        <v>2168</v>
      </c>
      <c r="AC23" s="306">
        <f t="shared" si="4"/>
        <v>2169</v>
      </c>
      <c r="AD23" s="306">
        <f t="shared" si="4"/>
        <v>2126</v>
      </c>
      <c r="AE23" s="306">
        <f t="shared" si="4"/>
        <v>2304</v>
      </c>
      <c r="AF23" s="306">
        <f t="shared" si="4"/>
        <v>2129</v>
      </c>
      <c r="AG23" s="306">
        <f t="shared" si="4"/>
        <v>2017</v>
      </c>
      <c r="AH23" s="306">
        <f t="shared" si="4"/>
        <v>1900</v>
      </c>
      <c r="AI23" s="306">
        <f t="shared" si="4"/>
        <v>1767</v>
      </c>
      <c r="AJ23" s="306">
        <f t="shared" si="4"/>
        <v>1765</v>
      </c>
      <c r="AK23" s="306">
        <f t="shared" si="4"/>
        <v>1769</v>
      </c>
    </row>
    <row r="24" spans="2:37" ht="41.25" customHeight="1">
      <c r="D24" s="14" t="s">
        <v>223</v>
      </c>
      <c r="E24" s="39" t="s">
        <v>16</v>
      </c>
      <c r="F24" s="29"/>
      <c r="G24" s="302">
        <v>0</v>
      </c>
      <c r="H24" s="302">
        <v>0</v>
      </c>
      <c r="I24" s="302">
        <v>0</v>
      </c>
      <c r="J24" s="302">
        <v>0</v>
      </c>
      <c r="K24" s="302">
        <v>0</v>
      </c>
      <c r="L24" s="302">
        <v>0</v>
      </c>
      <c r="M24" s="302">
        <v>0</v>
      </c>
      <c r="N24" s="302">
        <v>0</v>
      </c>
      <c r="O24" s="302">
        <v>0</v>
      </c>
      <c r="P24" s="302">
        <v>0</v>
      </c>
      <c r="Q24" s="302">
        <v>0</v>
      </c>
      <c r="R24" s="302">
        <v>0</v>
      </c>
      <c r="S24" s="302">
        <v>0</v>
      </c>
      <c r="T24" s="302">
        <v>0</v>
      </c>
      <c r="U24" s="302">
        <v>0</v>
      </c>
      <c r="V24" s="302">
        <v>0</v>
      </c>
      <c r="W24" s="302">
        <v>0</v>
      </c>
      <c r="X24" s="302">
        <v>0</v>
      </c>
      <c r="Y24" s="302">
        <v>0</v>
      </c>
      <c r="Z24" s="302">
        <v>0</v>
      </c>
      <c r="AA24" s="302">
        <v>0</v>
      </c>
      <c r="AB24" s="302">
        <v>0</v>
      </c>
      <c r="AC24" s="302">
        <v>0</v>
      </c>
      <c r="AD24" s="302">
        <v>0</v>
      </c>
      <c r="AE24" s="302">
        <v>0</v>
      </c>
      <c r="AF24" s="302">
        <v>0</v>
      </c>
      <c r="AG24" s="302">
        <v>0</v>
      </c>
      <c r="AH24" s="302">
        <v>0</v>
      </c>
      <c r="AI24" s="302">
        <v>0</v>
      </c>
      <c r="AJ24" s="302">
        <v>0</v>
      </c>
      <c r="AK24" s="302">
        <v>0</v>
      </c>
    </row>
    <row r="25" spans="2:37" ht="41.25" customHeight="1">
      <c r="D25" s="14" t="s">
        <v>221</v>
      </c>
      <c r="E25" s="39" t="s">
        <v>16</v>
      </c>
      <c r="F25" s="1"/>
      <c r="G25" s="304">
        <v>12</v>
      </c>
      <c r="H25" s="304">
        <v>12</v>
      </c>
      <c r="I25" s="304">
        <v>14</v>
      </c>
      <c r="J25" s="304">
        <v>18</v>
      </c>
      <c r="K25" s="304">
        <v>19</v>
      </c>
      <c r="L25" s="304">
        <v>20</v>
      </c>
      <c r="M25" s="304">
        <v>18</v>
      </c>
      <c r="N25" s="304">
        <v>19</v>
      </c>
      <c r="O25" s="304">
        <v>19</v>
      </c>
      <c r="P25" s="304">
        <v>21</v>
      </c>
      <c r="Q25" s="304">
        <v>18</v>
      </c>
      <c r="R25" s="304">
        <v>18</v>
      </c>
      <c r="S25" s="302">
        <v>16</v>
      </c>
      <c r="T25" s="302">
        <v>19</v>
      </c>
      <c r="U25" s="302">
        <v>21</v>
      </c>
      <c r="V25" s="302">
        <v>20</v>
      </c>
      <c r="W25" s="302">
        <v>22</v>
      </c>
      <c r="X25" s="302">
        <v>22</v>
      </c>
      <c r="Y25" s="302">
        <v>19</v>
      </c>
      <c r="Z25" s="302">
        <v>19</v>
      </c>
      <c r="AA25" s="302">
        <v>14</v>
      </c>
      <c r="AB25" s="302">
        <v>12</v>
      </c>
      <c r="AC25" s="302">
        <v>13</v>
      </c>
      <c r="AD25" s="302">
        <v>9</v>
      </c>
      <c r="AE25" s="302">
        <v>7</v>
      </c>
      <c r="AF25" s="302">
        <v>7</v>
      </c>
      <c r="AG25" s="302">
        <v>6</v>
      </c>
      <c r="AH25" s="302">
        <v>8</v>
      </c>
      <c r="AI25" s="302">
        <v>8</v>
      </c>
      <c r="AJ25" s="302">
        <v>10</v>
      </c>
      <c r="AK25" s="302">
        <v>12</v>
      </c>
    </row>
    <row r="26" spans="2:37" ht="30" customHeight="1">
      <c r="L26" s="60"/>
    </row>
    <row r="27" spans="2:37" ht="30" customHeight="1">
      <c r="D27" s="3"/>
      <c r="E27" s="4"/>
      <c r="F27" s="5"/>
      <c r="G27" s="26">
        <f t="shared" ref="G27:AK27" si="5">G6</f>
        <v>44835</v>
      </c>
      <c r="H27" s="26">
        <f t="shared" si="5"/>
        <v>44836</v>
      </c>
      <c r="I27" s="26">
        <f t="shared" si="5"/>
        <v>44837</v>
      </c>
      <c r="J27" s="26">
        <f t="shared" si="5"/>
        <v>44838</v>
      </c>
      <c r="K27" s="26">
        <f t="shared" si="5"/>
        <v>44839</v>
      </c>
      <c r="L27" s="26">
        <f t="shared" si="5"/>
        <v>44840</v>
      </c>
      <c r="M27" s="26">
        <f t="shared" si="5"/>
        <v>44841</v>
      </c>
      <c r="N27" s="26">
        <f t="shared" si="5"/>
        <v>44842</v>
      </c>
      <c r="O27" s="26">
        <f t="shared" si="5"/>
        <v>44843</v>
      </c>
      <c r="P27" s="26">
        <f t="shared" si="5"/>
        <v>44844</v>
      </c>
      <c r="Q27" s="26">
        <f t="shared" si="5"/>
        <v>44845</v>
      </c>
      <c r="R27" s="26">
        <f t="shared" si="5"/>
        <v>44846</v>
      </c>
      <c r="S27" s="26">
        <f t="shared" si="5"/>
        <v>44847</v>
      </c>
      <c r="T27" s="26">
        <f t="shared" si="5"/>
        <v>44848</v>
      </c>
      <c r="U27" s="26">
        <f t="shared" si="5"/>
        <v>44849</v>
      </c>
      <c r="V27" s="26">
        <f t="shared" si="5"/>
        <v>44850</v>
      </c>
      <c r="W27" s="26">
        <f t="shared" si="5"/>
        <v>44851</v>
      </c>
      <c r="X27" s="26">
        <f t="shared" si="5"/>
        <v>44852</v>
      </c>
      <c r="Y27" s="26">
        <f t="shared" si="5"/>
        <v>44853</v>
      </c>
      <c r="Z27" s="26">
        <f t="shared" si="5"/>
        <v>44854</v>
      </c>
      <c r="AA27" s="26">
        <f t="shared" si="5"/>
        <v>44855</v>
      </c>
      <c r="AB27" s="26">
        <f t="shared" si="5"/>
        <v>44856</v>
      </c>
      <c r="AC27" s="26">
        <f t="shared" si="5"/>
        <v>44857</v>
      </c>
      <c r="AD27" s="26">
        <f t="shared" si="5"/>
        <v>44858</v>
      </c>
      <c r="AE27" s="26">
        <f t="shared" si="5"/>
        <v>44859</v>
      </c>
      <c r="AF27" s="26">
        <f t="shared" si="5"/>
        <v>44860</v>
      </c>
      <c r="AG27" s="26">
        <f t="shared" si="5"/>
        <v>44861</v>
      </c>
      <c r="AH27" s="26">
        <f t="shared" si="5"/>
        <v>44862</v>
      </c>
      <c r="AI27" s="26">
        <f t="shared" si="5"/>
        <v>44863</v>
      </c>
      <c r="AJ27" s="26">
        <f t="shared" si="5"/>
        <v>44864</v>
      </c>
      <c r="AK27" s="26">
        <f t="shared" si="5"/>
        <v>44865</v>
      </c>
    </row>
    <row r="28" spans="2:37" ht="30" customHeight="1">
      <c r="D28" s="6"/>
      <c r="E28" s="7"/>
      <c r="F28" s="8"/>
      <c r="G28" s="27" t="str">
        <f t="shared" ref="G28:AK28" si="6">G7</f>
        <v>土</v>
      </c>
      <c r="H28" s="27" t="str">
        <f t="shared" si="6"/>
        <v>日</v>
      </c>
      <c r="I28" s="27" t="str">
        <f t="shared" si="6"/>
        <v>月</v>
      </c>
      <c r="J28" s="27" t="str">
        <f t="shared" si="6"/>
        <v>火</v>
      </c>
      <c r="K28" s="27" t="str">
        <f t="shared" si="6"/>
        <v>水</v>
      </c>
      <c r="L28" s="27" t="str">
        <f t="shared" si="6"/>
        <v>木</v>
      </c>
      <c r="M28" s="27" t="str">
        <f t="shared" si="6"/>
        <v>金</v>
      </c>
      <c r="N28" s="27" t="str">
        <f t="shared" si="6"/>
        <v>土</v>
      </c>
      <c r="O28" s="27" t="str">
        <f t="shared" si="6"/>
        <v>日</v>
      </c>
      <c r="P28" s="27" t="str">
        <f t="shared" si="6"/>
        <v>月</v>
      </c>
      <c r="Q28" s="27" t="str">
        <f t="shared" si="6"/>
        <v>火</v>
      </c>
      <c r="R28" s="27" t="str">
        <f t="shared" si="6"/>
        <v>水</v>
      </c>
      <c r="S28" s="27" t="str">
        <f t="shared" si="6"/>
        <v>木</v>
      </c>
      <c r="T28" s="27" t="str">
        <f t="shared" si="6"/>
        <v>金</v>
      </c>
      <c r="U28" s="27" t="str">
        <f t="shared" si="6"/>
        <v>土</v>
      </c>
      <c r="V28" s="27" t="str">
        <f t="shared" si="6"/>
        <v>日</v>
      </c>
      <c r="W28" s="27" t="str">
        <f t="shared" si="6"/>
        <v>月</v>
      </c>
      <c r="X28" s="27" t="str">
        <f t="shared" si="6"/>
        <v>火</v>
      </c>
      <c r="Y28" s="27" t="str">
        <f t="shared" si="6"/>
        <v>水</v>
      </c>
      <c r="Z28" s="27" t="str">
        <f t="shared" si="6"/>
        <v>木</v>
      </c>
      <c r="AA28" s="27" t="str">
        <f t="shared" si="6"/>
        <v>金</v>
      </c>
      <c r="AB28" s="27" t="str">
        <f t="shared" si="6"/>
        <v>土</v>
      </c>
      <c r="AC28" s="27" t="str">
        <f t="shared" si="6"/>
        <v>日</v>
      </c>
      <c r="AD28" s="27" t="str">
        <f t="shared" si="6"/>
        <v>月</v>
      </c>
      <c r="AE28" s="27" t="str">
        <f t="shared" si="6"/>
        <v>火</v>
      </c>
      <c r="AF28" s="27" t="str">
        <f t="shared" si="6"/>
        <v>水</v>
      </c>
      <c r="AG28" s="27" t="str">
        <f t="shared" si="6"/>
        <v>木</v>
      </c>
      <c r="AH28" s="27" t="str">
        <f t="shared" si="6"/>
        <v>金</v>
      </c>
      <c r="AI28" s="27" t="str">
        <f t="shared" si="6"/>
        <v>土</v>
      </c>
      <c r="AJ28" s="27" t="str">
        <f t="shared" si="6"/>
        <v>日</v>
      </c>
      <c r="AK28" s="27" t="str">
        <f t="shared" si="6"/>
        <v>月</v>
      </c>
    </row>
    <row r="29" spans="2:37" ht="59.25" customHeight="1">
      <c r="B29" t="s">
        <v>61</v>
      </c>
      <c r="C29" s="406" t="s">
        <v>79</v>
      </c>
      <c r="D29" s="16" t="s">
        <v>52</v>
      </c>
      <c r="E29" s="2"/>
      <c r="F29" s="1"/>
      <c r="G29" s="346">
        <f>IFERROR(G12/G8,0)</f>
        <v>0.25201938610662361</v>
      </c>
      <c r="H29" s="346">
        <f t="shared" ref="H29:AK29" si="7">IFERROR(H12/H8,0)</f>
        <v>0.2407108239095315</v>
      </c>
      <c r="I29" s="346">
        <f t="shared" si="7"/>
        <v>0.24257425742574257</v>
      </c>
      <c r="J29" s="346">
        <f t="shared" si="7"/>
        <v>0.22937293729372937</v>
      </c>
      <c r="K29" s="346">
        <f t="shared" si="7"/>
        <v>0.23432343234323433</v>
      </c>
      <c r="L29" s="346">
        <f t="shared" si="7"/>
        <v>0.23102310231023102</v>
      </c>
      <c r="M29" s="346">
        <f t="shared" si="7"/>
        <v>0.22277227722772278</v>
      </c>
      <c r="N29" s="346">
        <f t="shared" si="7"/>
        <v>0.20627062706270627</v>
      </c>
      <c r="O29" s="346">
        <f t="shared" si="7"/>
        <v>0.20297029702970298</v>
      </c>
      <c r="P29" s="346">
        <f t="shared" si="7"/>
        <v>0.19801980198019803</v>
      </c>
      <c r="Q29" s="346">
        <f t="shared" si="7"/>
        <v>0.21617161716171618</v>
      </c>
      <c r="R29" s="346">
        <f t="shared" si="7"/>
        <v>0.1933884297520661</v>
      </c>
      <c r="S29" s="346">
        <f t="shared" si="7"/>
        <v>0.2</v>
      </c>
      <c r="T29" s="346">
        <f t="shared" si="7"/>
        <v>0.20991735537190082</v>
      </c>
      <c r="U29" s="346">
        <f t="shared" si="7"/>
        <v>0.19669421487603306</v>
      </c>
      <c r="V29" s="346">
        <f t="shared" si="7"/>
        <v>0.18512396694214875</v>
      </c>
      <c r="W29" s="346">
        <f t="shared" si="7"/>
        <v>0.20411663807890223</v>
      </c>
      <c r="X29" s="346">
        <f t="shared" si="7"/>
        <v>0.18524871355060035</v>
      </c>
      <c r="Y29" s="346">
        <f t="shared" si="7"/>
        <v>0.16123499142367068</v>
      </c>
      <c r="Z29" s="346">
        <f t="shared" si="7"/>
        <v>0.14751286449399656</v>
      </c>
      <c r="AA29" s="346">
        <f t="shared" si="7"/>
        <v>0.14847942754919499</v>
      </c>
      <c r="AB29" s="346">
        <f t="shared" si="7"/>
        <v>0.13774597495527727</v>
      </c>
      <c r="AC29" s="346">
        <f t="shared" si="7"/>
        <v>0.12164579606440072</v>
      </c>
      <c r="AD29" s="346">
        <f t="shared" si="7"/>
        <v>0.12727272727272726</v>
      </c>
      <c r="AE29" s="346">
        <f t="shared" si="7"/>
        <v>0.10545454545454545</v>
      </c>
      <c r="AF29" s="346">
        <f t="shared" si="7"/>
        <v>0.10727272727272727</v>
      </c>
      <c r="AG29" s="346">
        <f t="shared" si="7"/>
        <v>9.2727272727272728E-2</v>
      </c>
      <c r="AH29" s="346">
        <f t="shared" si="7"/>
        <v>9.636363636363636E-2</v>
      </c>
      <c r="AI29" s="346">
        <f t="shared" si="7"/>
        <v>0.11090909090909092</v>
      </c>
      <c r="AJ29" s="346">
        <f t="shared" si="7"/>
        <v>0.11454545454545455</v>
      </c>
      <c r="AK29" s="346">
        <f t="shared" si="7"/>
        <v>0.11636363636363636</v>
      </c>
    </row>
    <row r="30" spans="2:37" ht="59.25" customHeight="1">
      <c r="B30" t="s">
        <v>62</v>
      </c>
      <c r="C30" s="406"/>
      <c r="D30" s="17" t="s">
        <v>53</v>
      </c>
      <c r="E30" s="2"/>
      <c r="F30" s="1"/>
      <c r="G30" s="346">
        <f t="shared" ref="G30:AK30" si="8">IFERROR(G12/G9,0)</f>
        <v>0.25201938610662361</v>
      </c>
      <c r="H30" s="346">
        <f t="shared" si="8"/>
        <v>0.2407108239095315</v>
      </c>
      <c r="I30" s="346">
        <f t="shared" si="8"/>
        <v>0.24257425742574257</v>
      </c>
      <c r="J30" s="346">
        <f t="shared" si="8"/>
        <v>0.22937293729372937</v>
      </c>
      <c r="K30" s="346">
        <f t="shared" si="8"/>
        <v>0.23432343234323433</v>
      </c>
      <c r="L30" s="346">
        <f t="shared" si="8"/>
        <v>0.23102310231023102</v>
      </c>
      <c r="M30" s="346">
        <f t="shared" si="8"/>
        <v>0.22277227722772278</v>
      </c>
      <c r="N30" s="346">
        <f t="shared" si="8"/>
        <v>0.20627062706270627</v>
      </c>
      <c r="O30" s="346">
        <f t="shared" si="8"/>
        <v>0.20297029702970298</v>
      </c>
      <c r="P30" s="346">
        <f t="shared" si="8"/>
        <v>0.19801980198019803</v>
      </c>
      <c r="Q30" s="346">
        <f t="shared" si="8"/>
        <v>0.21617161716171618</v>
      </c>
      <c r="R30" s="346">
        <f t="shared" si="8"/>
        <v>0.1933884297520661</v>
      </c>
      <c r="S30" s="346">
        <f t="shared" si="8"/>
        <v>0.2</v>
      </c>
      <c r="T30" s="346">
        <f t="shared" si="8"/>
        <v>0.20991735537190082</v>
      </c>
      <c r="U30" s="346">
        <f t="shared" si="8"/>
        <v>0.19669421487603306</v>
      </c>
      <c r="V30" s="346">
        <f t="shared" si="8"/>
        <v>0.18512396694214875</v>
      </c>
      <c r="W30" s="346">
        <f t="shared" si="8"/>
        <v>0.20411663807890223</v>
      </c>
      <c r="X30" s="346">
        <f t="shared" si="8"/>
        <v>0.18524871355060035</v>
      </c>
      <c r="Y30" s="346">
        <f t="shared" si="8"/>
        <v>0.16123499142367068</v>
      </c>
      <c r="Z30" s="346">
        <f t="shared" si="8"/>
        <v>0.14751286449399656</v>
      </c>
      <c r="AA30" s="346">
        <f t="shared" si="8"/>
        <v>0.14847942754919499</v>
      </c>
      <c r="AB30" s="346">
        <f t="shared" si="8"/>
        <v>0.13774597495527727</v>
      </c>
      <c r="AC30" s="346">
        <f t="shared" si="8"/>
        <v>0.12164579606440072</v>
      </c>
      <c r="AD30" s="346">
        <f t="shared" si="8"/>
        <v>0.12727272727272726</v>
      </c>
      <c r="AE30" s="346">
        <f t="shared" si="8"/>
        <v>0.10545454545454545</v>
      </c>
      <c r="AF30" s="346">
        <f t="shared" si="8"/>
        <v>0.10727272727272727</v>
      </c>
      <c r="AG30" s="346">
        <f t="shared" si="8"/>
        <v>9.2727272727272728E-2</v>
      </c>
      <c r="AH30" s="346">
        <f t="shared" si="8"/>
        <v>9.636363636363636E-2</v>
      </c>
      <c r="AI30" s="346">
        <f t="shared" si="8"/>
        <v>0.11090909090909092</v>
      </c>
      <c r="AJ30" s="346">
        <f t="shared" si="8"/>
        <v>0.11454545454545455</v>
      </c>
      <c r="AK30" s="346">
        <f t="shared" si="8"/>
        <v>0.11636363636363636</v>
      </c>
    </row>
    <row r="31" spans="2:37" ht="59.25" customHeight="1">
      <c r="B31" t="s">
        <v>63</v>
      </c>
      <c r="C31" s="406"/>
      <c r="D31" s="17" t="s">
        <v>54</v>
      </c>
      <c r="E31" s="2"/>
      <c r="F31" s="1"/>
      <c r="G31" s="346">
        <f t="shared" ref="G31:AK31" si="9">IFERROR(G13/G10,0)</f>
        <v>0</v>
      </c>
      <c r="H31" s="346">
        <f t="shared" si="9"/>
        <v>0</v>
      </c>
      <c r="I31" s="346">
        <f t="shared" si="9"/>
        <v>0</v>
      </c>
      <c r="J31" s="346">
        <f t="shared" si="9"/>
        <v>0</v>
      </c>
      <c r="K31" s="346">
        <f t="shared" si="9"/>
        <v>0</v>
      </c>
      <c r="L31" s="346">
        <f t="shared" si="9"/>
        <v>0</v>
      </c>
      <c r="M31" s="346">
        <f t="shared" si="9"/>
        <v>0</v>
      </c>
      <c r="N31" s="346">
        <f t="shared" si="9"/>
        <v>0</v>
      </c>
      <c r="O31" s="346">
        <f t="shared" si="9"/>
        <v>0</v>
      </c>
      <c r="P31" s="346">
        <f t="shared" si="9"/>
        <v>0</v>
      </c>
      <c r="Q31" s="346">
        <f t="shared" si="9"/>
        <v>0</v>
      </c>
      <c r="R31" s="346">
        <f t="shared" si="9"/>
        <v>0</v>
      </c>
      <c r="S31" s="346">
        <f t="shared" si="9"/>
        <v>0</v>
      </c>
      <c r="T31" s="346">
        <f t="shared" si="9"/>
        <v>0</v>
      </c>
      <c r="U31" s="346">
        <f t="shared" si="9"/>
        <v>0</v>
      </c>
      <c r="V31" s="346">
        <f t="shared" si="9"/>
        <v>0</v>
      </c>
      <c r="W31" s="346">
        <f t="shared" si="9"/>
        <v>0</v>
      </c>
      <c r="X31" s="346">
        <f t="shared" si="9"/>
        <v>0</v>
      </c>
      <c r="Y31" s="346">
        <f t="shared" si="9"/>
        <v>0</v>
      </c>
      <c r="Z31" s="346">
        <f t="shared" si="9"/>
        <v>0</v>
      </c>
      <c r="AA31" s="346">
        <f t="shared" si="9"/>
        <v>0</v>
      </c>
      <c r="AB31" s="346">
        <f t="shared" si="9"/>
        <v>0</v>
      </c>
      <c r="AC31" s="346">
        <f t="shared" si="9"/>
        <v>0</v>
      </c>
      <c r="AD31" s="346">
        <f t="shared" si="9"/>
        <v>0</v>
      </c>
      <c r="AE31" s="346">
        <f t="shared" si="9"/>
        <v>0</v>
      </c>
      <c r="AF31" s="346">
        <f t="shared" si="9"/>
        <v>0</v>
      </c>
      <c r="AG31" s="346">
        <f t="shared" si="9"/>
        <v>0</v>
      </c>
      <c r="AH31" s="346">
        <f t="shared" si="9"/>
        <v>0</v>
      </c>
      <c r="AI31" s="346">
        <f t="shared" si="9"/>
        <v>0</v>
      </c>
      <c r="AJ31" s="346">
        <f t="shared" si="9"/>
        <v>0</v>
      </c>
      <c r="AK31" s="346">
        <f t="shared" si="9"/>
        <v>0</v>
      </c>
    </row>
    <row r="32" spans="2:37" ht="59.25" customHeight="1">
      <c r="B32" t="s">
        <v>64</v>
      </c>
      <c r="C32" s="406"/>
      <c r="D32" s="17" t="s">
        <v>55</v>
      </c>
      <c r="E32" s="2"/>
      <c r="F32" s="1"/>
      <c r="G32" s="346">
        <f>IFERROR(G13/G11,0)</f>
        <v>0</v>
      </c>
      <c r="H32" s="346">
        <f t="shared" ref="H32:AK32" si="10">IFERROR(H13/H11,0)</f>
        <v>0</v>
      </c>
      <c r="I32" s="346">
        <f t="shared" si="10"/>
        <v>0</v>
      </c>
      <c r="J32" s="346">
        <f t="shared" si="10"/>
        <v>0</v>
      </c>
      <c r="K32" s="346">
        <f t="shared" si="10"/>
        <v>0</v>
      </c>
      <c r="L32" s="346">
        <f t="shared" si="10"/>
        <v>0</v>
      </c>
      <c r="M32" s="346">
        <f t="shared" si="10"/>
        <v>0</v>
      </c>
      <c r="N32" s="346">
        <f t="shared" si="10"/>
        <v>0</v>
      </c>
      <c r="O32" s="346">
        <f t="shared" si="10"/>
        <v>0</v>
      </c>
      <c r="P32" s="346">
        <f t="shared" si="10"/>
        <v>0</v>
      </c>
      <c r="Q32" s="346">
        <f t="shared" si="10"/>
        <v>0</v>
      </c>
      <c r="R32" s="346">
        <f t="shared" si="10"/>
        <v>0</v>
      </c>
      <c r="S32" s="346">
        <f t="shared" si="10"/>
        <v>0</v>
      </c>
      <c r="T32" s="346">
        <f t="shared" si="10"/>
        <v>0</v>
      </c>
      <c r="U32" s="346">
        <f t="shared" si="10"/>
        <v>0</v>
      </c>
      <c r="V32" s="346">
        <f t="shared" si="10"/>
        <v>0</v>
      </c>
      <c r="W32" s="346">
        <f t="shared" si="10"/>
        <v>0</v>
      </c>
      <c r="X32" s="346">
        <f t="shared" si="10"/>
        <v>0</v>
      </c>
      <c r="Y32" s="346">
        <f t="shared" si="10"/>
        <v>0</v>
      </c>
      <c r="Z32" s="346">
        <f t="shared" si="10"/>
        <v>0</v>
      </c>
      <c r="AA32" s="346">
        <f t="shared" si="10"/>
        <v>0</v>
      </c>
      <c r="AB32" s="346">
        <f t="shared" si="10"/>
        <v>0</v>
      </c>
      <c r="AC32" s="346">
        <f t="shared" si="10"/>
        <v>0</v>
      </c>
      <c r="AD32" s="346">
        <f t="shared" si="10"/>
        <v>0</v>
      </c>
      <c r="AE32" s="346">
        <f t="shared" si="10"/>
        <v>0</v>
      </c>
      <c r="AF32" s="346">
        <f t="shared" si="10"/>
        <v>0</v>
      </c>
      <c r="AG32" s="346">
        <f t="shared" si="10"/>
        <v>0</v>
      </c>
      <c r="AH32" s="346">
        <f t="shared" si="10"/>
        <v>0</v>
      </c>
      <c r="AI32" s="346">
        <f t="shared" si="10"/>
        <v>0</v>
      </c>
      <c r="AJ32" s="346">
        <f t="shared" si="10"/>
        <v>0</v>
      </c>
      <c r="AK32" s="346">
        <f t="shared" si="10"/>
        <v>0</v>
      </c>
    </row>
    <row r="33" spans="2:37" ht="59.25" customHeight="1">
      <c r="B33" t="s">
        <v>18</v>
      </c>
      <c r="C33" s="406"/>
      <c r="D33" s="17" t="s">
        <v>177</v>
      </c>
      <c r="E33" s="2"/>
      <c r="F33" s="1"/>
      <c r="G33" s="342">
        <f t="shared" ref="G33:AK33" si="11">IFERROR(G14*100000/1588256,0)</f>
        <v>152.55727036447524</v>
      </c>
      <c r="H33" s="342">
        <f t="shared" si="11"/>
        <v>140.65742550319345</v>
      </c>
      <c r="I33" s="342">
        <f t="shared" si="11"/>
        <v>129.63905063163622</v>
      </c>
      <c r="J33" s="342">
        <f t="shared" si="11"/>
        <v>120.57250216589769</v>
      </c>
      <c r="K33" s="342">
        <f t="shared" si="11"/>
        <v>111.12818084742007</v>
      </c>
      <c r="L33" s="342">
        <f t="shared" si="11"/>
        <v>105.20973948784075</v>
      </c>
      <c r="M33" s="342">
        <f t="shared" si="11"/>
        <v>102.31348095017428</v>
      </c>
      <c r="N33" s="342">
        <f t="shared" si="11"/>
        <v>98.787600991275966</v>
      </c>
      <c r="O33" s="342">
        <f t="shared" si="11"/>
        <v>98.913525275522332</v>
      </c>
      <c r="P33" s="342">
        <f t="shared" si="11"/>
        <v>92.869159631696647</v>
      </c>
      <c r="Q33" s="342">
        <f t="shared" si="11"/>
        <v>86.132210424515947</v>
      </c>
      <c r="R33" s="342">
        <f t="shared" si="11"/>
        <v>85.313702576914551</v>
      </c>
      <c r="S33" s="342">
        <f t="shared" si="11"/>
        <v>87.391453266979624</v>
      </c>
      <c r="T33" s="342">
        <f t="shared" si="11"/>
        <v>86.321096850885496</v>
      </c>
      <c r="U33" s="342">
        <f t="shared" si="11"/>
        <v>84.243346160820423</v>
      </c>
      <c r="V33" s="342">
        <f t="shared" si="11"/>
        <v>83.110027602603111</v>
      </c>
      <c r="W33" s="342">
        <f t="shared" si="11"/>
        <v>82.480406181371265</v>
      </c>
      <c r="X33" s="342">
        <f t="shared" si="11"/>
        <v>84.872967582052269</v>
      </c>
      <c r="Y33" s="342">
        <f t="shared" si="11"/>
        <v>81.28412548103077</v>
      </c>
      <c r="Z33" s="342">
        <f t="shared" si="11"/>
        <v>80.339693349183008</v>
      </c>
      <c r="AA33" s="342">
        <f t="shared" si="11"/>
        <v>74.169403421110957</v>
      </c>
      <c r="AB33" s="342">
        <f t="shared" si="11"/>
        <v>75.050873410835536</v>
      </c>
      <c r="AC33" s="342">
        <f t="shared" si="11"/>
        <v>70.769447746459008</v>
      </c>
      <c r="AD33" s="342">
        <f t="shared" si="11"/>
        <v>65.984324945097015</v>
      </c>
      <c r="AE33" s="342">
        <f t="shared" si="11"/>
        <v>63.528801402292828</v>
      </c>
      <c r="AF33" s="342">
        <f t="shared" si="11"/>
        <v>63.969536397155117</v>
      </c>
      <c r="AG33" s="342">
        <f t="shared" si="11"/>
        <v>62.4584449861987</v>
      </c>
      <c r="AH33" s="342">
        <f t="shared" si="11"/>
        <v>62.899179981060989</v>
      </c>
      <c r="AI33" s="342">
        <f t="shared" si="11"/>
        <v>65.543589950234718</v>
      </c>
      <c r="AJ33" s="342">
        <f t="shared" si="11"/>
        <v>66.362097797836114</v>
      </c>
      <c r="AK33" s="342">
        <f t="shared" si="11"/>
        <v>66.613946366328847</v>
      </c>
    </row>
    <row r="34" spans="2:37" ht="59.25" customHeight="1">
      <c r="B34" t="s">
        <v>19</v>
      </c>
      <c r="C34" s="57" t="s">
        <v>80</v>
      </c>
      <c r="D34" s="17" t="s">
        <v>57</v>
      </c>
      <c r="E34" s="2" t="s">
        <v>17</v>
      </c>
      <c r="F34" s="1"/>
      <c r="G34" s="346">
        <f>IFERROR(G18/G16,0)</f>
        <v>0.59170267934312881</v>
      </c>
      <c r="H34" s="346">
        <f t="shared" ref="H34:AK34" si="12">IFERROR(H18/H16,0)</f>
        <v>0.57005444646098002</v>
      </c>
      <c r="I34" s="346">
        <f t="shared" si="12"/>
        <v>0.56696914700544465</v>
      </c>
      <c r="J34" s="346">
        <f t="shared" si="12"/>
        <v>0.5626200537840953</v>
      </c>
      <c r="K34" s="346">
        <f t="shared" si="12"/>
        <v>0.54742493537482606</v>
      </c>
      <c r="L34" s="346">
        <f t="shared" si="12"/>
        <v>0.53910386965376778</v>
      </c>
      <c r="M34" s="346">
        <f t="shared" si="12"/>
        <v>0.56156879929886061</v>
      </c>
      <c r="N34" s="346">
        <f t="shared" si="12"/>
        <v>0.56046931407942235</v>
      </c>
      <c r="O34" s="346">
        <f t="shared" si="12"/>
        <v>0.56657290201594002</v>
      </c>
      <c r="P34" s="346">
        <f t="shared" si="12"/>
        <v>0.56872268091306455</v>
      </c>
      <c r="Q34" s="346">
        <f t="shared" si="12"/>
        <v>0.56897030252567304</v>
      </c>
      <c r="R34" s="346">
        <f t="shared" si="12"/>
        <v>0.59926262053318202</v>
      </c>
      <c r="S34" s="346">
        <f t="shared" si="12"/>
        <v>0.60918888258650028</v>
      </c>
      <c r="T34" s="346">
        <f t="shared" si="12"/>
        <v>0.58866793789158267</v>
      </c>
      <c r="U34" s="346">
        <f t="shared" si="12"/>
        <v>0.5785962103015746</v>
      </c>
      <c r="V34" s="346">
        <f t="shared" si="12"/>
        <v>0.57487410548635043</v>
      </c>
      <c r="W34" s="346">
        <f t="shared" si="12"/>
        <v>0.56814537680384825</v>
      </c>
      <c r="X34" s="346">
        <f t="shared" si="12"/>
        <v>0.55759922555663122</v>
      </c>
      <c r="Y34" s="346">
        <f t="shared" si="12"/>
        <v>0.52973376461806421</v>
      </c>
      <c r="Z34" s="346">
        <f t="shared" si="12"/>
        <v>0.5211886304909561</v>
      </c>
      <c r="AA34" s="346">
        <f t="shared" si="12"/>
        <v>0.51602390005431831</v>
      </c>
      <c r="AB34" s="346">
        <f t="shared" si="12"/>
        <v>0.50878203282464729</v>
      </c>
      <c r="AC34" s="346">
        <f t="shared" si="12"/>
        <v>0.50952655889145493</v>
      </c>
      <c r="AD34" s="346">
        <f t="shared" si="12"/>
        <v>0.5060068649885584</v>
      </c>
      <c r="AE34" s="346">
        <f t="shared" si="12"/>
        <v>0.4976878612716763</v>
      </c>
      <c r="AF34" s="346">
        <f t="shared" si="12"/>
        <v>0.50889679715302494</v>
      </c>
      <c r="AG34" s="346">
        <f t="shared" si="12"/>
        <v>0.50848972296693473</v>
      </c>
      <c r="AH34" s="346">
        <f t="shared" si="12"/>
        <v>0.52060931899641572</v>
      </c>
      <c r="AI34" s="346">
        <f t="shared" si="12"/>
        <v>0.53539559785841762</v>
      </c>
      <c r="AJ34" s="346">
        <f t="shared" si="12"/>
        <v>0.54671791839148431</v>
      </c>
      <c r="AK34" s="346">
        <f t="shared" si="12"/>
        <v>0.55345911949685533</v>
      </c>
    </row>
    <row r="35" spans="2:37" ht="59.25" customHeight="1">
      <c r="B35" t="s">
        <v>20</v>
      </c>
      <c r="C35" s="406" t="s">
        <v>81</v>
      </c>
      <c r="D35" s="17" t="s">
        <v>178</v>
      </c>
      <c r="E35" s="2" t="s">
        <v>17</v>
      </c>
      <c r="F35" s="1"/>
      <c r="G35" s="341">
        <f t="shared" ref="G35:AK35" si="13">IFERROR(G21*100000/1588256,0)</f>
        <v>215.51941248765942</v>
      </c>
      <c r="H35" s="341">
        <f t="shared" si="13"/>
        <v>197.76408840892148</v>
      </c>
      <c r="I35" s="341">
        <f t="shared" si="13"/>
        <v>196.69373199282737</v>
      </c>
      <c r="J35" s="341">
        <f t="shared" si="13"/>
        <v>184.41611427880645</v>
      </c>
      <c r="K35" s="341">
        <f t="shared" si="13"/>
        <v>173.33477726512604</v>
      </c>
      <c r="L35" s="341">
        <f t="shared" si="13"/>
        <v>166.6607902000685</v>
      </c>
      <c r="M35" s="341">
        <f t="shared" si="13"/>
        <v>161.37197026172103</v>
      </c>
      <c r="N35" s="341">
        <f t="shared" si="13"/>
        <v>156.39796103398947</v>
      </c>
      <c r="O35" s="341">
        <f t="shared" si="13"/>
        <v>152.17949751173614</v>
      </c>
      <c r="P35" s="341">
        <f t="shared" si="13"/>
        <v>147.45733685249732</v>
      </c>
      <c r="Q35" s="341">
        <f t="shared" si="13"/>
        <v>129.07239135252755</v>
      </c>
      <c r="R35" s="341">
        <f t="shared" si="13"/>
        <v>133.03900630628814</v>
      </c>
      <c r="S35" s="341">
        <f t="shared" si="13"/>
        <v>135.24268128059961</v>
      </c>
      <c r="T35" s="341">
        <f t="shared" si="13"/>
        <v>136.06118912820099</v>
      </c>
      <c r="U35" s="341">
        <f t="shared" si="13"/>
        <v>136.50192412306328</v>
      </c>
      <c r="V35" s="341">
        <f t="shared" si="13"/>
        <v>136.56488626518646</v>
      </c>
      <c r="W35" s="341">
        <f t="shared" si="13"/>
        <v>133.85751415388955</v>
      </c>
      <c r="X35" s="341">
        <f t="shared" si="13"/>
        <v>145.06477545181633</v>
      </c>
      <c r="Y35" s="341">
        <f t="shared" si="13"/>
        <v>134.0464005802591</v>
      </c>
      <c r="Z35" s="341">
        <f t="shared" si="13"/>
        <v>126.99464066246247</v>
      </c>
      <c r="AA35" s="341">
        <f t="shared" si="13"/>
        <v>119.62807003404993</v>
      </c>
      <c r="AB35" s="341">
        <f t="shared" si="13"/>
        <v>111.25410513166644</v>
      </c>
      <c r="AC35" s="341">
        <f t="shared" si="13"/>
        <v>111.12818084742007</v>
      </c>
      <c r="AD35" s="341">
        <f t="shared" si="13"/>
        <v>111.3800294159128</v>
      </c>
      <c r="AE35" s="341">
        <f t="shared" si="13"/>
        <v>108.42080873612315</v>
      </c>
      <c r="AF35" s="341">
        <f t="shared" si="13"/>
        <v>108.04303588338404</v>
      </c>
      <c r="AG35" s="341">
        <f t="shared" si="13"/>
        <v>107.47637660427539</v>
      </c>
      <c r="AH35" s="341">
        <f t="shared" si="13"/>
        <v>109.74301372071001</v>
      </c>
      <c r="AI35" s="341">
        <f t="shared" si="13"/>
        <v>113.33185582173151</v>
      </c>
      <c r="AJ35" s="341">
        <f t="shared" si="13"/>
        <v>116.41700078576753</v>
      </c>
      <c r="AK35" s="341">
        <f t="shared" si="13"/>
        <v>116.35403864364434</v>
      </c>
    </row>
    <row r="36" spans="2:37" ht="59.25" customHeight="1">
      <c r="B36" t="s">
        <v>21</v>
      </c>
      <c r="C36" s="406"/>
      <c r="D36" s="18" t="s">
        <v>59</v>
      </c>
      <c r="E36" s="2"/>
      <c r="F36" s="1"/>
      <c r="G36" s="194">
        <f>G22-G23</f>
        <v>-1709</v>
      </c>
      <c r="H36" s="194">
        <f t="shared" ref="H36:AK36" si="14">H22-H23</f>
        <v>-1485</v>
      </c>
      <c r="I36" s="194">
        <f t="shared" si="14"/>
        <v>-1615</v>
      </c>
      <c r="J36" s="194">
        <f t="shared" si="14"/>
        <v>-1681</v>
      </c>
      <c r="K36" s="194">
        <f t="shared" si="14"/>
        <v>-1476</v>
      </c>
      <c r="L36" s="194">
        <f t="shared" si="14"/>
        <v>-999</v>
      </c>
      <c r="M36" s="194">
        <f t="shared" si="14"/>
        <v>-719</v>
      </c>
      <c r="N36" s="194">
        <f t="shared" si="14"/>
        <v>-939</v>
      </c>
      <c r="O36" s="194">
        <f t="shared" si="14"/>
        <v>-724</v>
      </c>
      <c r="P36" s="194">
        <f t="shared" si="14"/>
        <v>-782</v>
      </c>
      <c r="Q36" s="194">
        <f t="shared" si="14"/>
        <v>-879</v>
      </c>
      <c r="R36" s="194">
        <f t="shared" si="14"/>
        <v>-640</v>
      </c>
      <c r="S36" s="194">
        <f t="shared" si="14"/>
        <v>-499</v>
      </c>
      <c r="T36" s="194">
        <f t="shared" si="14"/>
        <v>-402</v>
      </c>
      <c r="U36" s="194">
        <f t="shared" si="14"/>
        <v>-316</v>
      </c>
      <c r="V36" s="194">
        <f t="shared" si="14"/>
        <v>-248</v>
      </c>
      <c r="W36" s="194">
        <f t="shared" si="14"/>
        <v>-216</v>
      </c>
      <c r="X36" s="194">
        <f t="shared" si="14"/>
        <v>254</v>
      </c>
      <c r="Y36" s="194">
        <f t="shared" si="14"/>
        <v>16</v>
      </c>
      <c r="Z36" s="194">
        <f t="shared" si="14"/>
        <v>-131</v>
      </c>
      <c r="AA36" s="194">
        <f t="shared" si="14"/>
        <v>-261</v>
      </c>
      <c r="AB36" s="194">
        <f t="shared" si="14"/>
        <v>-401</v>
      </c>
      <c r="AC36" s="194">
        <f t="shared" si="14"/>
        <v>-404</v>
      </c>
      <c r="AD36" s="194">
        <f t="shared" si="14"/>
        <v>-357</v>
      </c>
      <c r="AE36" s="194">
        <f t="shared" si="14"/>
        <v>-582</v>
      </c>
      <c r="AF36" s="194">
        <f t="shared" si="14"/>
        <v>-413</v>
      </c>
      <c r="AG36" s="194">
        <f t="shared" si="14"/>
        <v>-310</v>
      </c>
      <c r="AH36" s="194">
        <f t="shared" si="14"/>
        <v>-157</v>
      </c>
      <c r="AI36" s="194">
        <f t="shared" si="14"/>
        <v>33</v>
      </c>
      <c r="AJ36" s="194">
        <f t="shared" si="14"/>
        <v>84</v>
      </c>
      <c r="AK36" s="194">
        <f t="shared" si="14"/>
        <v>79</v>
      </c>
    </row>
    <row r="37" spans="2:37" ht="59.25" customHeight="1">
      <c r="C37" s="363"/>
      <c r="D37" s="18" t="s">
        <v>110</v>
      </c>
      <c r="E37" s="2"/>
      <c r="F37" s="1"/>
      <c r="G37" s="347">
        <f>IFERROR(G22/G23,0)</f>
        <v>0.66699142634450503</v>
      </c>
      <c r="H37" s="347">
        <f t="shared" ref="H37:AK37" si="15">IFERROR(H22/H23,0)</f>
        <v>0.67898832684824906</v>
      </c>
      <c r="I37" s="347">
        <f t="shared" si="15"/>
        <v>0.65921080396708165</v>
      </c>
      <c r="J37" s="347">
        <f t="shared" si="15"/>
        <v>0.63535791757049886</v>
      </c>
      <c r="K37" s="347">
        <f t="shared" si="15"/>
        <v>0.65098131946086546</v>
      </c>
      <c r="L37" s="347">
        <f t="shared" si="15"/>
        <v>0.72600109709270433</v>
      </c>
      <c r="M37" s="347">
        <f t="shared" si="15"/>
        <v>0.78092626447288238</v>
      </c>
      <c r="N37" s="347">
        <f t="shared" si="15"/>
        <v>0.72567922874671342</v>
      </c>
      <c r="O37" s="347">
        <f t="shared" si="15"/>
        <v>0.76950015918497294</v>
      </c>
      <c r="P37" s="347">
        <f t="shared" si="15"/>
        <v>0.74967989756722153</v>
      </c>
      <c r="Q37" s="347">
        <f t="shared" si="15"/>
        <v>0.69989757596449298</v>
      </c>
      <c r="R37" s="347">
        <f t="shared" si="15"/>
        <v>0.76752633490737376</v>
      </c>
      <c r="S37" s="347">
        <f t="shared" si="15"/>
        <v>0.81148469965999248</v>
      </c>
      <c r="T37" s="347">
        <f t="shared" si="15"/>
        <v>0.84315255559890756</v>
      </c>
      <c r="U37" s="347">
        <f t="shared" si="15"/>
        <v>0.87278582930756843</v>
      </c>
      <c r="V37" s="347">
        <f t="shared" si="15"/>
        <v>0.89739346297062472</v>
      </c>
      <c r="W37" s="347">
        <f t="shared" si="15"/>
        <v>0.90777113578138346</v>
      </c>
      <c r="X37" s="347">
        <f t="shared" si="15"/>
        <v>1.1239024390243904</v>
      </c>
      <c r="Y37" s="347">
        <f t="shared" si="15"/>
        <v>1.0075721722669191</v>
      </c>
      <c r="Z37" s="347">
        <f t="shared" si="15"/>
        <v>0.93901303538175052</v>
      </c>
      <c r="AA37" s="347">
        <f t="shared" si="15"/>
        <v>0.87922258213789917</v>
      </c>
      <c r="AB37" s="347">
        <f t="shared" si="15"/>
        <v>0.81503690036900367</v>
      </c>
      <c r="AC37" s="347">
        <f t="shared" si="15"/>
        <v>0.81373905025357307</v>
      </c>
      <c r="AD37" s="347">
        <f t="shared" si="15"/>
        <v>0.83207902163687675</v>
      </c>
      <c r="AE37" s="347">
        <f t="shared" si="15"/>
        <v>0.74739583333333337</v>
      </c>
      <c r="AF37" s="347">
        <f t="shared" si="15"/>
        <v>0.80601221230624709</v>
      </c>
      <c r="AG37" s="347">
        <f t="shared" si="15"/>
        <v>0.84630639563708476</v>
      </c>
      <c r="AH37" s="347">
        <f t="shared" si="15"/>
        <v>0.91736842105263161</v>
      </c>
      <c r="AI37" s="347">
        <f t="shared" si="15"/>
        <v>1.0186757215619695</v>
      </c>
      <c r="AJ37" s="347">
        <f t="shared" si="15"/>
        <v>1.0475920679886686</v>
      </c>
      <c r="AK37" s="347">
        <f t="shared" si="15"/>
        <v>1.0446579988694178</v>
      </c>
    </row>
    <row r="38" spans="2:37" ht="59.25" customHeight="1">
      <c r="B38" s="113" t="s">
        <v>124</v>
      </c>
      <c r="C38" s="111"/>
      <c r="D38" s="17" t="s">
        <v>125</v>
      </c>
      <c r="E38" s="2"/>
      <c r="F38" s="1"/>
      <c r="G38" s="22">
        <f>IFERROR(G12/G14,0)</f>
        <v>6.4382996285596364E-2</v>
      </c>
      <c r="H38" s="22">
        <f>IFERROR(H12/H14,0)</f>
        <v>6.669650850492391E-2</v>
      </c>
      <c r="I38" s="22">
        <f t="shared" ref="I38:AK38" si="16">IFERROR(I12/I14,0)</f>
        <v>7.1393880524526471E-2</v>
      </c>
      <c r="J38" s="22">
        <f t="shared" si="16"/>
        <v>7.2584856396866834E-2</v>
      </c>
      <c r="K38" s="22">
        <f t="shared" si="16"/>
        <v>8.0453257790368271E-2</v>
      </c>
      <c r="L38" s="22">
        <f t="shared" si="16"/>
        <v>8.3782166367444649E-2</v>
      </c>
      <c r="M38" s="22">
        <f t="shared" si="16"/>
        <v>8.3076923076923076E-2</v>
      </c>
      <c r="N38" s="22">
        <f t="shared" si="16"/>
        <v>7.9668578712555768E-2</v>
      </c>
      <c r="O38" s="22">
        <f t="shared" si="16"/>
        <v>7.8294080203691913E-2</v>
      </c>
      <c r="P38" s="22">
        <f t="shared" si="16"/>
        <v>8.1355932203389825E-2</v>
      </c>
      <c r="Q38" s="22">
        <f t="shared" si="16"/>
        <v>9.5760233918128657E-2</v>
      </c>
      <c r="R38" s="22">
        <f t="shared" si="16"/>
        <v>8.6346863468634683E-2</v>
      </c>
      <c r="S38" s="22">
        <f t="shared" si="16"/>
        <v>8.7175792507204614E-2</v>
      </c>
      <c r="T38" s="22">
        <f t="shared" si="16"/>
        <v>9.2633114514952583E-2</v>
      </c>
      <c r="U38" s="22">
        <f t="shared" si="16"/>
        <v>8.8938714499252614E-2</v>
      </c>
      <c r="V38" s="22">
        <f t="shared" si="16"/>
        <v>8.4848484848484854E-2</v>
      </c>
      <c r="W38" s="22">
        <f t="shared" si="16"/>
        <v>9.0839694656488543E-2</v>
      </c>
      <c r="X38" s="22">
        <f t="shared" si="16"/>
        <v>8.0118694362017809E-2</v>
      </c>
      <c r="Y38" s="22">
        <f t="shared" si="16"/>
        <v>7.2811773818745165E-2</v>
      </c>
      <c r="Z38" s="22">
        <f t="shared" si="16"/>
        <v>6.7398119122257058E-2</v>
      </c>
      <c r="AA38" s="22">
        <f t="shared" si="16"/>
        <v>7.0458404074702885E-2</v>
      </c>
      <c r="AB38" s="22">
        <f t="shared" si="16"/>
        <v>6.4597315436241615E-2</v>
      </c>
      <c r="AC38" s="22">
        <f t="shared" si="16"/>
        <v>6.0498220640569395E-2</v>
      </c>
      <c r="AD38" s="22">
        <f t="shared" si="16"/>
        <v>6.6793893129770993E-2</v>
      </c>
      <c r="AE38" s="22">
        <f t="shared" si="16"/>
        <v>5.7482656095143705E-2</v>
      </c>
      <c r="AF38" s="22">
        <f t="shared" si="16"/>
        <v>5.8070866141732284E-2</v>
      </c>
      <c r="AG38" s="22">
        <f t="shared" si="16"/>
        <v>5.1411290322580648E-2</v>
      </c>
      <c r="AH38" s="22">
        <f t="shared" si="16"/>
        <v>5.3053053053053051E-2</v>
      </c>
      <c r="AI38" s="22">
        <f t="shared" si="16"/>
        <v>5.8597502401536987E-2</v>
      </c>
      <c r="AJ38" s="22">
        <f t="shared" si="16"/>
        <v>5.9772296015180262E-2</v>
      </c>
      <c r="AK38" s="22">
        <f t="shared" si="16"/>
        <v>6.0491493383742913E-2</v>
      </c>
    </row>
    <row r="39" spans="2:37" ht="59.25" customHeight="1">
      <c r="B39" s="68" t="s">
        <v>21</v>
      </c>
      <c r="C39" s="68"/>
      <c r="D39" s="18" t="s">
        <v>59</v>
      </c>
      <c r="E39" s="2"/>
      <c r="F39" s="1"/>
      <c r="G39" s="102" t="str">
        <f t="shared" ref="G39:AK39" si="17">IF(G36=0,"同数",IF(G36&gt;0,"増加","減少"))</f>
        <v>減少</v>
      </c>
      <c r="H39" s="102" t="str">
        <f t="shared" si="17"/>
        <v>減少</v>
      </c>
      <c r="I39" s="102" t="str">
        <f t="shared" si="17"/>
        <v>減少</v>
      </c>
      <c r="J39" s="102" t="str">
        <f t="shared" si="17"/>
        <v>減少</v>
      </c>
      <c r="K39" s="102" t="str">
        <f t="shared" si="17"/>
        <v>減少</v>
      </c>
      <c r="L39" s="102" t="str">
        <f t="shared" si="17"/>
        <v>減少</v>
      </c>
      <c r="M39" s="102" t="str">
        <f t="shared" si="17"/>
        <v>減少</v>
      </c>
      <c r="N39" s="102" t="str">
        <f t="shared" si="17"/>
        <v>減少</v>
      </c>
      <c r="O39" s="102" t="str">
        <f t="shared" si="17"/>
        <v>減少</v>
      </c>
      <c r="P39" s="102" t="str">
        <f t="shared" si="17"/>
        <v>減少</v>
      </c>
      <c r="Q39" s="102" t="str">
        <f t="shared" si="17"/>
        <v>減少</v>
      </c>
      <c r="R39" s="102" t="str">
        <f t="shared" si="17"/>
        <v>減少</v>
      </c>
      <c r="S39" s="102" t="str">
        <f t="shared" si="17"/>
        <v>減少</v>
      </c>
      <c r="T39" s="102" t="str">
        <f t="shared" si="17"/>
        <v>減少</v>
      </c>
      <c r="U39" s="102" t="str">
        <f t="shared" si="17"/>
        <v>減少</v>
      </c>
      <c r="V39" s="102" t="str">
        <f t="shared" si="17"/>
        <v>減少</v>
      </c>
      <c r="W39" s="102" t="str">
        <f t="shared" si="17"/>
        <v>減少</v>
      </c>
      <c r="X39" s="102" t="str">
        <f t="shared" si="17"/>
        <v>増加</v>
      </c>
      <c r="Y39" s="102" t="str">
        <f t="shared" si="17"/>
        <v>増加</v>
      </c>
      <c r="Z39" s="102" t="str">
        <f t="shared" si="17"/>
        <v>減少</v>
      </c>
      <c r="AA39" s="102" t="str">
        <f t="shared" si="17"/>
        <v>減少</v>
      </c>
      <c r="AB39" s="102" t="str">
        <f t="shared" si="17"/>
        <v>減少</v>
      </c>
      <c r="AC39" s="102" t="str">
        <f t="shared" si="17"/>
        <v>減少</v>
      </c>
      <c r="AD39" s="102" t="str">
        <f t="shared" si="17"/>
        <v>減少</v>
      </c>
      <c r="AE39" s="102" t="str">
        <f t="shared" si="17"/>
        <v>減少</v>
      </c>
      <c r="AF39" s="102" t="str">
        <f t="shared" si="17"/>
        <v>減少</v>
      </c>
      <c r="AG39" s="102" t="str">
        <f t="shared" si="17"/>
        <v>減少</v>
      </c>
      <c r="AH39" s="102" t="str">
        <f t="shared" si="17"/>
        <v>減少</v>
      </c>
      <c r="AI39" s="102" t="str">
        <f t="shared" si="17"/>
        <v>増加</v>
      </c>
      <c r="AJ39" s="102" t="str">
        <f t="shared" si="17"/>
        <v>増加</v>
      </c>
      <c r="AK39" s="102" t="str">
        <f t="shared" si="17"/>
        <v>増加</v>
      </c>
    </row>
  </sheetData>
  <mergeCells count="2">
    <mergeCell ref="C29:C33"/>
    <mergeCell ref="C35:C37"/>
  </mergeCells>
  <phoneticPr fontId="1"/>
  <conditionalFormatting sqref="G38:AK38">
    <cfRule type="cellIs" dxfId="353" priority="55" operator="greaterThanOrEqual">
      <formula>7.5</formula>
    </cfRule>
  </conditionalFormatting>
  <conditionalFormatting sqref="G38:AK38">
    <cfRule type="cellIs" dxfId="352" priority="56" operator="greaterThanOrEqual">
      <formula>12.5</formula>
    </cfRule>
  </conditionalFormatting>
  <conditionalFormatting sqref="G12:AK23 G24 L24:AK24">
    <cfRule type="containsBlanks" dxfId="351" priority="41">
      <formula>LEN(TRIM(G12))=0</formula>
    </cfRule>
  </conditionalFormatting>
  <conditionalFormatting sqref="G35:AJ35">
    <cfRule type="cellIs" dxfId="350" priority="38" operator="greaterThanOrEqual">
      <formula>25</formula>
    </cfRule>
    <cfRule type="cellIs" dxfId="349" priority="39" operator="greaterThanOrEqual">
      <formula>15</formula>
    </cfRule>
  </conditionalFormatting>
  <conditionalFormatting sqref="G34:AJ34">
    <cfRule type="cellIs" dxfId="348" priority="22" operator="greaterThan">
      <formula>0.1</formula>
    </cfRule>
    <cfRule type="cellIs" dxfId="347" priority="37" operator="greaterThanOrEqual">
      <formula>0.05</formula>
    </cfRule>
  </conditionalFormatting>
  <conditionalFormatting sqref="G33:AJ33">
    <cfRule type="cellIs" dxfId="346" priority="35" operator="greaterThanOrEqual">
      <formula>30</formula>
    </cfRule>
    <cfRule type="cellIs" dxfId="345" priority="36" operator="greaterThanOrEqual">
      <formula>20</formula>
    </cfRule>
  </conditionalFormatting>
  <conditionalFormatting sqref="G31:AJ31">
    <cfRule type="cellIs" dxfId="344" priority="33" operator="greaterThanOrEqual">
      <formula>0.5</formula>
    </cfRule>
    <cfRule type="cellIs" dxfId="343" priority="34" operator="greaterThanOrEqual">
      <formula>0.2</formula>
    </cfRule>
  </conditionalFormatting>
  <conditionalFormatting sqref="G29:AJ29">
    <cfRule type="cellIs" dxfId="342" priority="31" operator="greaterThanOrEqual">
      <formula>0.5</formula>
    </cfRule>
    <cfRule type="cellIs" dxfId="341" priority="32" operator="greaterThanOrEqual">
      <formula>0.2</formula>
    </cfRule>
  </conditionalFormatting>
  <conditionalFormatting sqref="G37:AJ37">
    <cfRule type="cellIs" dxfId="340" priority="28" operator="greaterThan">
      <formula>1</formula>
    </cfRule>
  </conditionalFormatting>
  <conditionalFormatting sqref="G36:AJ36">
    <cfRule type="cellIs" dxfId="339" priority="27" operator="greaterThanOrEqual">
      <formula>1</formula>
    </cfRule>
  </conditionalFormatting>
  <conditionalFormatting sqref="G30:AJ30">
    <cfRule type="cellIs" dxfId="338" priority="25" operator="greaterThanOrEqual">
      <formula>0.5</formula>
    </cfRule>
    <cfRule type="cellIs" dxfId="337" priority="26" operator="greaterThanOrEqual">
      <formula>0.2</formula>
    </cfRule>
  </conditionalFormatting>
  <conditionalFormatting sqref="G32:AJ32">
    <cfRule type="cellIs" dxfId="336" priority="23" operator="greaterThanOrEqual">
      <formula>0.5</formula>
    </cfRule>
    <cfRule type="cellIs" dxfId="335" priority="24" operator="greaterThanOrEqual">
      <formula>0.2</formula>
    </cfRule>
  </conditionalFormatting>
  <conditionalFormatting sqref="AK35">
    <cfRule type="cellIs" dxfId="334" priority="19" operator="greaterThanOrEqual">
      <formula>25</formula>
    </cfRule>
    <cfRule type="cellIs" dxfId="333" priority="20" operator="greaterThanOrEqual">
      <formula>15</formula>
    </cfRule>
  </conditionalFormatting>
  <conditionalFormatting sqref="AK34">
    <cfRule type="cellIs" dxfId="332" priority="3" operator="greaterThan">
      <formula>0.1</formula>
    </cfRule>
    <cfRule type="cellIs" dxfId="331" priority="18" operator="greaterThanOrEqual">
      <formula>0.05</formula>
    </cfRule>
  </conditionalFormatting>
  <conditionalFormatting sqref="AK33">
    <cfRule type="cellIs" dxfId="330" priority="16" operator="greaterThanOrEqual">
      <formula>30</formula>
    </cfRule>
    <cfRule type="cellIs" dxfId="329" priority="17" operator="greaterThanOrEqual">
      <formula>20</formula>
    </cfRule>
  </conditionalFormatting>
  <conditionalFormatting sqref="AK31">
    <cfRule type="cellIs" dxfId="328" priority="14" operator="greaterThanOrEqual">
      <formula>0.5</formula>
    </cfRule>
    <cfRule type="cellIs" dxfId="327" priority="15" operator="greaterThanOrEqual">
      <formula>0.2</formula>
    </cfRule>
  </conditionalFormatting>
  <conditionalFormatting sqref="AK29">
    <cfRule type="cellIs" dxfId="326" priority="12" operator="greaterThanOrEqual">
      <formula>0.5</formula>
    </cfRule>
    <cfRule type="cellIs" dxfId="325" priority="13" operator="greaterThanOrEqual">
      <formula>0.2</formula>
    </cfRule>
  </conditionalFormatting>
  <conditionalFormatting sqref="AK37">
    <cfRule type="cellIs" dxfId="324" priority="9" operator="greaterThan">
      <formula>1</formula>
    </cfRule>
  </conditionalFormatting>
  <conditionalFormatting sqref="AK36">
    <cfRule type="cellIs" dxfId="323" priority="8" operator="greaterThanOrEqual">
      <formula>1</formula>
    </cfRule>
  </conditionalFormatting>
  <conditionalFormatting sqref="AK30">
    <cfRule type="cellIs" dxfId="322" priority="6" operator="greaterThanOrEqual">
      <formula>0.5</formula>
    </cfRule>
    <cfRule type="cellIs" dxfId="321" priority="7" operator="greaterThanOrEqual">
      <formula>0.2</formula>
    </cfRule>
  </conditionalFormatting>
  <conditionalFormatting sqref="AK32">
    <cfRule type="cellIs" dxfId="320" priority="4" operator="greaterThanOrEqual">
      <formula>0.5</formula>
    </cfRule>
    <cfRule type="cellIs" dxfId="319" priority="5" operator="greaterThanOrEqual">
      <formula>0.2</formula>
    </cfRule>
  </conditionalFormatting>
  <conditionalFormatting sqref="H24:K24">
    <cfRule type="containsBlanks" dxfId="318" priority="2">
      <formula>LEN(TRIM(H24))=0</formula>
    </cfRule>
  </conditionalFormatting>
  <conditionalFormatting sqref="S25:AK25">
    <cfRule type="containsBlanks" dxfId="317" priority="1">
      <formula>LEN(TRIM(S25))=0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48" orientation="landscape" cellComments="asDisplayed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pageSetUpPr fitToPage="1"/>
  </sheetPr>
  <dimension ref="B4:AJ39"/>
  <sheetViews>
    <sheetView view="pageBreakPreview" topLeftCell="B4" zoomScale="80" zoomScaleNormal="100" zoomScaleSheetLayoutView="80" workbookViewId="0">
      <pane xSplit="5" ySplit="4" topLeftCell="Y20" activePane="bottomRight" state="frozen"/>
      <selection activeCell="J15" sqref="J15"/>
      <selection pane="topRight" activeCell="J15" sqref="J15"/>
      <selection pane="bottomLeft" activeCell="J15" sqref="J15"/>
      <selection pane="bottomRight" activeCell="D21" sqref="D21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7" max="36" width="10.6640625" customWidth="1"/>
  </cols>
  <sheetData>
    <row r="4" spans="4:36" ht="28.2">
      <c r="D4" s="10" t="s">
        <v>197</v>
      </c>
      <c r="AI4" s="11"/>
      <c r="AJ4" s="12"/>
    </row>
    <row r="5" spans="4:36" ht="41.25" customHeight="1">
      <c r="G5" s="299" t="s">
        <v>245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299" t="s">
        <v>246</v>
      </c>
      <c r="W5" s="181"/>
      <c r="X5" s="9"/>
      <c r="Y5" s="9"/>
      <c r="Z5" s="9"/>
      <c r="AA5" s="299" t="s">
        <v>247</v>
      </c>
      <c r="AB5" s="9"/>
      <c r="AC5" s="9"/>
      <c r="AD5" s="9"/>
      <c r="AE5" s="9"/>
      <c r="AF5" s="9"/>
      <c r="AG5" s="9"/>
      <c r="AH5" s="9"/>
      <c r="AI5" s="9"/>
      <c r="AJ5" s="181"/>
    </row>
    <row r="6" spans="4:36" ht="30" customHeight="1">
      <c r="D6" s="3"/>
      <c r="E6" s="4"/>
      <c r="F6" s="5"/>
      <c r="G6" s="310">
        <v>44866</v>
      </c>
      <c r="H6" s="310">
        <v>44867</v>
      </c>
      <c r="I6" s="310">
        <v>44868</v>
      </c>
      <c r="J6" s="310">
        <v>44869</v>
      </c>
      <c r="K6" s="310">
        <v>44870</v>
      </c>
      <c r="L6" s="310">
        <v>44871</v>
      </c>
      <c r="M6" s="310">
        <v>44872</v>
      </c>
      <c r="N6" s="310">
        <v>44873</v>
      </c>
      <c r="O6" s="310">
        <v>44874</v>
      </c>
      <c r="P6" s="310">
        <v>44875</v>
      </c>
      <c r="Q6" s="310">
        <v>44876</v>
      </c>
      <c r="R6" s="310">
        <v>44877</v>
      </c>
      <c r="S6" s="310">
        <v>44878</v>
      </c>
      <c r="T6" s="310">
        <v>44879</v>
      </c>
      <c r="U6" s="310">
        <v>44880</v>
      </c>
      <c r="V6" s="310">
        <v>44881</v>
      </c>
      <c r="W6" s="310">
        <v>44882</v>
      </c>
      <c r="X6" s="310">
        <v>44883</v>
      </c>
      <c r="Y6" s="310">
        <v>44884</v>
      </c>
      <c r="Z6" s="310">
        <v>44885</v>
      </c>
      <c r="AA6" s="310">
        <v>44886</v>
      </c>
      <c r="AB6" s="310">
        <v>44887</v>
      </c>
      <c r="AC6" s="310">
        <v>44888</v>
      </c>
      <c r="AD6" s="310">
        <v>44889</v>
      </c>
      <c r="AE6" s="310">
        <v>44890</v>
      </c>
      <c r="AF6" s="310">
        <v>44891</v>
      </c>
      <c r="AG6" s="310">
        <v>44892</v>
      </c>
      <c r="AH6" s="310">
        <v>44893</v>
      </c>
      <c r="AI6" s="310">
        <v>44894</v>
      </c>
      <c r="AJ6" s="310">
        <v>44895</v>
      </c>
    </row>
    <row r="7" spans="4:36" ht="30" customHeight="1">
      <c r="D7" s="6"/>
      <c r="E7" s="7"/>
      <c r="F7" s="8"/>
      <c r="G7" s="27" t="s">
        <v>41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</row>
    <row r="8" spans="4:36" ht="41.25" customHeight="1">
      <c r="D8" s="28" t="s">
        <v>43</v>
      </c>
      <c r="E8" s="2" t="s">
        <v>15</v>
      </c>
      <c r="F8" s="1" t="s">
        <v>9</v>
      </c>
      <c r="G8" s="302">
        <v>531</v>
      </c>
      <c r="H8" s="302">
        <v>531</v>
      </c>
      <c r="I8" s="302">
        <v>531</v>
      </c>
      <c r="J8" s="302">
        <v>531</v>
      </c>
      <c r="K8" s="302">
        <v>531</v>
      </c>
      <c r="L8" s="302">
        <v>531</v>
      </c>
      <c r="M8" s="302">
        <v>531</v>
      </c>
      <c r="N8" s="302">
        <v>531</v>
      </c>
      <c r="O8" s="302">
        <v>531</v>
      </c>
      <c r="P8" s="302">
        <v>531</v>
      </c>
      <c r="Q8" s="302">
        <v>531</v>
      </c>
      <c r="R8" s="302">
        <v>531</v>
      </c>
      <c r="S8" s="302">
        <v>531</v>
      </c>
      <c r="T8" s="302">
        <v>531</v>
      </c>
      <c r="U8" s="302">
        <v>531</v>
      </c>
      <c r="V8" s="302">
        <v>530</v>
      </c>
      <c r="W8" s="302">
        <v>530</v>
      </c>
      <c r="X8" s="302">
        <v>530</v>
      </c>
      <c r="Y8" s="302">
        <v>530</v>
      </c>
      <c r="Z8" s="302">
        <v>530</v>
      </c>
      <c r="AA8" s="302">
        <v>501</v>
      </c>
      <c r="AB8" s="302">
        <v>501</v>
      </c>
      <c r="AC8" s="302">
        <v>501</v>
      </c>
      <c r="AD8" s="302">
        <v>501</v>
      </c>
      <c r="AE8" s="302">
        <v>501</v>
      </c>
      <c r="AF8" s="302">
        <v>501</v>
      </c>
      <c r="AG8" s="302">
        <v>501</v>
      </c>
      <c r="AH8" s="302">
        <v>501</v>
      </c>
      <c r="AI8" s="302">
        <v>501</v>
      </c>
      <c r="AJ8" s="302">
        <v>501</v>
      </c>
    </row>
    <row r="9" spans="4:36" ht="41.25" customHeight="1">
      <c r="D9" s="28" t="s">
        <v>44</v>
      </c>
      <c r="E9" s="2" t="s">
        <v>15</v>
      </c>
      <c r="F9" s="1" t="s">
        <v>8</v>
      </c>
      <c r="G9" s="302">
        <v>531</v>
      </c>
      <c r="H9" s="302">
        <v>531</v>
      </c>
      <c r="I9" s="302">
        <v>531</v>
      </c>
      <c r="J9" s="302">
        <v>531</v>
      </c>
      <c r="K9" s="302">
        <v>531</v>
      </c>
      <c r="L9" s="302">
        <v>531</v>
      </c>
      <c r="M9" s="302">
        <v>531</v>
      </c>
      <c r="N9" s="302">
        <v>531</v>
      </c>
      <c r="O9" s="302">
        <v>531</v>
      </c>
      <c r="P9" s="302">
        <v>531</v>
      </c>
      <c r="Q9" s="302">
        <v>531</v>
      </c>
      <c r="R9" s="302">
        <v>531</v>
      </c>
      <c r="S9" s="302">
        <v>531</v>
      </c>
      <c r="T9" s="302">
        <v>531</v>
      </c>
      <c r="U9" s="302">
        <v>531</v>
      </c>
      <c r="V9" s="302">
        <v>530</v>
      </c>
      <c r="W9" s="302">
        <v>530</v>
      </c>
      <c r="X9" s="302">
        <v>530</v>
      </c>
      <c r="Y9" s="302">
        <v>530</v>
      </c>
      <c r="Z9" s="302">
        <v>530</v>
      </c>
      <c r="AA9" s="302">
        <v>501</v>
      </c>
      <c r="AB9" s="302">
        <v>501</v>
      </c>
      <c r="AC9" s="302">
        <v>501</v>
      </c>
      <c r="AD9" s="302">
        <v>501</v>
      </c>
      <c r="AE9" s="302">
        <v>501</v>
      </c>
      <c r="AF9" s="302">
        <v>501</v>
      </c>
      <c r="AG9" s="302">
        <v>501</v>
      </c>
      <c r="AH9" s="302">
        <v>501</v>
      </c>
      <c r="AI9" s="302">
        <v>501</v>
      </c>
      <c r="AJ9" s="302">
        <v>501</v>
      </c>
    </row>
    <row r="10" spans="4:36" ht="41.25" customHeight="1">
      <c r="D10" s="14" t="s">
        <v>45</v>
      </c>
      <c r="E10" s="2"/>
      <c r="F10" s="1" t="s">
        <v>47</v>
      </c>
      <c r="G10" s="349">
        <v>25</v>
      </c>
      <c r="H10" s="349">
        <v>25</v>
      </c>
      <c r="I10" s="349">
        <v>25</v>
      </c>
      <c r="J10" s="349">
        <v>25</v>
      </c>
      <c r="K10" s="349">
        <v>25</v>
      </c>
      <c r="L10" s="349">
        <v>25</v>
      </c>
      <c r="M10" s="349">
        <v>25</v>
      </c>
      <c r="N10" s="349">
        <v>25</v>
      </c>
      <c r="O10" s="349">
        <v>25</v>
      </c>
      <c r="P10" s="349">
        <v>25</v>
      </c>
      <c r="Q10" s="349">
        <v>25</v>
      </c>
      <c r="R10" s="349">
        <v>25</v>
      </c>
      <c r="S10" s="349">
        <v>25</v>
      </c>
      <c r="T10" s="349">
        <v>25</v>
      </c>
      <c r="U10" s="349">
        <v>25</v>
      </c>
      <c r="V10" s="349">
        <v>25</v>
      </c>
      <c r="W10" s="349">
        <v>25</v>
      </c>
      <c r="X10" s="349">
        <v>25</v>
      </c>
      <c r="Y10" s="349">
        <v>25</v>
      </c>
      <c r="Z10" s="349">
        <v>25</v>
      </c>
      <c r="AA10" s="349">
        <v>25</v>
      </c>
      <c r="AB10" s="349">
        <v>25</v>
      </c>
      <c r="AC10" s="349">
        <v>25</v>
      </c>
      <c r="AD10" s="349">
        <v>25</v>
      </c>
      <c r="AE10" s="349">
        <v>25</v>
      </c>
      <c r="AF10" s="349">
        <v>25</v>
      </c>
      <c r="AG10" s="349">
        <v>25</v>
      </c>
      <c r="AH10" s="349">
        <v>25</v>
      </c>
      <c r="AI10" s="349">
        <v>25</v>
      </c>
      <c r="AJ10" s="349">
        <v>25</v>
      </c>
    </row>
    <row r="11" spans="4:36" ht="41.25" customHeight="1">
      <c r="D11" s="14" t="s">
        <v>46</v>
      </c>
      <c r="E11" s="2"/>
      <c r="F11" s="1" t="s">
        <v>48</v>
      </c>
      <c r="G11" s="349">
        <v>25</v>
      </c>
      <c r="H11" s="349">
        <v>25</v>
      </c>
      <c r="I11" s="349">
        <v>25</v>
      </c>
      <c r="J11" s="349">
        <v>25</v>
      </c>
      <c r="K11" s="349">
        <v>25</v>
      </c>
      <c r="L11" s="349">
        <v>25</v>
      </c>
      <c r="M11" s="349">
        <v>25</v>
      </c>
      <c r="N11" s="349">
        <v>25</v>
      </c>
      <c r="O11" s="349">
        <v>25</v>
      </c>
      <c r="P11" s="349">
        <v>25</v>
      </c>
      <c r="Q11" s="349">
        <v>25</v>
      </c>
      <c r="R11" s="349">
        <v>25</v>
      </c>
      <c r="S11" s="349">
        <v>25</v>
      </c>
      <c r="T11" s="349">
        <v>25</v>
      </c>
      <c r="U11" s="349">
        <v>25</v>
      </c>
      <c r="V11" s="349">
        <v>25</v>
      </c>
      <c r="W11" s="349">
        <v>25</v>
      </c>
      <c r="X11" s="349">
        <v>25</v>
      </c>
      <c r="Y11" s="349">
        <v>25</v>
      </c>
      <c r="Z11" s="349">
        <v>25</v>
      </c>
      <c r="AA11" s="349">
        <v>25</v>
      </c>
      <c r="AB11" s="349">
        <v>25</v>
      </c>
      <c r="AC11" s="349">
        <v>25</v>
      </c>
      <c r="AD11" s="349">
        <v>25</v>
      </c>
      <c r="AE11" s="349">
        <v>25</v>
      </c>
      <c r="AF11" s="349">
        <v>25</v>
      </c>
      <c r="AG11" s="349">
        <v>25</v>
      </c>
      <c r="AH11" s="349">
        <v>25</v>
      </c>
      <c r="AI11" s="349">
        <v>25</v>
      </c>
      <c r="AJ11" s="349">
        <v>25</v>
      </c>
    </row>
    <row r="12" spans="4:36" ht="41.25" customHeight="1">
      <c r="D12" s="14" t="s">
        <v>0</v>
      </c>
      <c r="E12" s="39" t="s">
        <v>16</v>
      </c>
      <c r="F12" s="1" t="s">
        <v>24</v>
      </c>
      <c r="G12" s="302">
        <v>65</v>
      </c>
      <c r="H12" s="302">
        <v>69</v>
      </c>
      <c r="I12" s="302">
        <v>68</v>
      </c>
      <c r="J12" s="302">
        <v>74</v>
      </c>
      <c r="K12" s="302">
        <v>71</v>
      </c>
      <c r="L12" s="302">
        <v>76</v>
      </c>
      <c r="M12" s="302">
        <v>78</v>
      </c>
      <c r="N12" s="302">
        <v>83</v>
      </c>
      <c r="O12" s="302">
        <v>92</v>
      </c>
      <c r="P12" s="302">
        <v>104</v>
      </c>
      <c r="Q12" s="302">
        <v>109</v>
      </c>
      <c r="R12" s="302">
        <v>119</v>
      </c>
      <c r="S12" s="302">
        <v>127</v>
      </c>
      <c r="T12" s="302">
        <v>134</v>
      </c>
      <c r="U12" s="302">
        <v>143</v>
      </c>
      <c r="V12" s="302">
        <v>147</v>
      </c>
      <c r="W12" s="302">
        <v>150</v>
      </c>
      <c r="X12" s="302">
        <v>145</v>
      </c>
      <c r="Y12" s="302">
        <v>138</v>
      </c>
      <c r="Z12" s="302">
        <v>140</v>
      </c>
      <c r="AA12" s="302">
        <v>145</v>
      </c>
      <c r="AB12" s="302">
        <v>144</v>
      </c>
      <c r="AC12" s="302">
        <v>142</v>
      </c>
      <c r="AD12" s="302">
        <v>130</v>
      </c>
      <c r="AE12" s="302">
        <v>133</v>
      </c>
      <c r="AF12" s="302">
        <v>134</v>
      </c>
      <c r="AG12" s="302">
        <v>147</v>
      </c>
      <c r="AH12" s="302">
        <v>155</v>
      </c>
      <c r="AI12" s="302">
        <v>164</v>
      </c>
      <c r="AJ12" s="302">
        <v>157</v>
      </c>
    </row>
    <row r="13" spans="4:36" ht="41.25" customHeight="1">
      <c r="D13" s="14" t="s">
        <v>1</v>
      </c>
      <c r="E13" s="39" t="s">
        <v>16</v>
      </c>
      <c r="F13" s="1" t="s">
        <v>10</v>
      </c>
      <c r="G13" s="302">
        <v>1</v>
      </c>
      <c r="H13" s="302">
        <v>0</v>
      </c>
      <c r="I13" s="302">
        <v>0</v>
      </c>
      <c r="J13" s="302">
        <v>0</v>
      </c>
      <c r="K13" s="302">
        <v>0</v>
      </c>
      <c r="L13" s="302">
        <v>0</v>
      </c>
      <c r="M13" s="302">
        <v>0</v>
      </c>
      <c r="N13" s="302">
        <v>0</v>
      </c>
      <c r="O13" s="302">
        <v>0</v>
      </c>
      <c r="P13" s="302">
        <v>0</v>
      </c>
      <c r="Q13" s="302">
        <v>2</v>
      </c>
      <c r="R13" s="302">
        <v>2</v>
      </c>
      <c r="S13" s="302">
        <v>2</v>
      </c>
      <c r="T13" s="302">
        <v>2</v>
      </c>
      <c r="U13" s="302">
        <v>1</v>
      </c>
      <c r="V13" s="302">
        <v>1</v>
      </c>
      <c r="W13" s="302">
        <v>2</v>
      </c>
      <c r="X13" s="302">
        <v>2</v>
      </c>
      <c r="Y13" s="302">
        <v>1</v>
      </c>
      <c r="Z13" s="302">
        <v>1</v>
      </c>
      <c r="AA13" s="302">
        <v>1</v>
      </c>
      <c r="AB13" s="302">
        <v>2</v>
      </c>
      <c r="AC13" s="302">
        <v>3</v>
      </c>
      <c r="AD13" s="302">
        <v>2</v>
      </c>
      <c r="AE13" s="302">
        <v>2</v>
      </c>
      <c r="AF13" s="302">
        <v>1</v>
      </c>
      <c r="AG13" s="302">
        <v>1</v>
      </c>
      <c r="AH13" s="302">
        <v>1</v>
      </c>
      <c r="AI13" s="302">
        <v>1</v>
      </c>
      <c r="AJ13" s="302">
        <v>1</v>
      </c>
    </row>
    <row r="14" spans="4:36" ht="41.25" customHeight="1">
      <c r="D14" s="14" t="s">
        <v>23</v>
      </c>
      <c r="E14" s="39" t="s">
        <v>16</v>
      </c>
      <c r="F14" s="1" t="s">
        <v>11</v>
      </c>
      <c r="G14" s="302">
        <v>1138</v>
      </c>
      <c r="H14" s="302">
        <v>1185</v>
      </c>
      <c r="I14" s="302">
        <v>1237</v>
      </c>
      <c r="J14" s="302">
        <v>1174</v>
      </c>
      <c r="K14" s="303">
        <v>1222</v>
      </c>
      <c r="L14" s="302">
        <v>1261</v>
      </c>
      <c r="M14" s="302">
        <v>1219</v>
      </c>
      <c r="N14" s="302">
        <v>1229</v>
      </c>
      <c r="O14" s="302">
        <v>1254</v>
      </c>
      <c r="P14" s="302">
        <v>1278</v>
      </c>
      <c r="Q14" s="302">
        <v>1392</v>
      </c>
      <c r="R14" s="302">
        <v>1390</v>
      </c>
      <c r="S14" s="302">
        <v>1478</v>
      </c>
      <c r="T14" s="302">
        <v>1513</v>
      </c>
      <c r="U14" s="302">
        <v>1594</v>
      </c>
      <c r="V14" s="302">
        <v>1682</v>
      </c>
      <c r="W14" s="302">
        <v>1717</v>
      </c>
      <c r="X14" s="302">
        <v>1742</v>
      </c>
      <c r="Y14" s="302">
        <v>1757</v>
      </c>
      <c r="Z14" s="302">
        <v>1741</v>
      </c>
      <c r="AA14" s="302">
        <v>1711</v>
      </c>
      <c r="AB14" s="302">
        <v>1829</v>
      </c>
      <c r="AC14" s="302">
        <v>1898</v>
      </c>
      <c r="AD14" s="302">
        <v>1858</v>
      </c>
      <c r="AE14" s="302">
        <v>1921</v>
      </c>
      <c r="AF14" s="302">
        <v>1978</v>
      </c>
      <c r="AG14" s="302">
        <v>1983</v>
      </c>
      <c r="AH14" s="302">
        <v>2003</v>
      </c>
      <c r="AI14" s="302">
        <v>2071</v>
      </c>
      <c r="AJ14" s="302">
        <v>2142</v>
      </c>
    </row>
    <row r="15" spans="4:36" ht="41.25" customHeight="1">
      <c r="D15" s="14" t="s">
        <v>2</v>
      </c>
      <c r="E15" s="39" t="s">
        <v>16</v>
      </c>
      <c r="F15" s="29"/>
      <c r="G15" s="302">
        <v>646</v>
      </c>
      <c r="H15" s="302">
        <v>651</v>
      </c>
      <c r="I15" s="302">
        <v>562</v>
      </c>
      <c r="J15" s="302">
        <v>342</v>
      </c>
      <c r="K15" s="302">
        <v>622</v>
      </c>
      <c r="L15" s="302">
        <v>555</v>
      </c>
      <c r="M15" s="302">
        <v>210</v>
      </c>
      <c r="N15" s="302">
        <v>819</v>
      </c>
      <c r="O15" s="302">
        <v>799</v>
      </c>
      <c r="P15" s="302">
        <v>630</v>
      </c>
      <c r="Q15" s="303">
        <v>622</v>
      </c>
      <c r="R15" s="302">
        <v>735</v>
      </c>
      <c r="S15" s="302">
        <v>640</v>
      </c>
      <c r="T15" s="302">
        <v>312</v>
      </c>
      <c r="U15" s="302">
        <v>913</v>
      </c>
      <c r="V15" s="302">
        <v>848</v>
      </c>
      <c r="W15" s="302">
        <v>733</v>
      </c>
      <c r="X15" s="302">
        <v>714</v>
      </c>
      <c r="Y15" s="302">
        <v>708</v>
      </c>
      <c r="Z15" s="302">
        <v>678</v>
      </c>
      <c r="AA15" s="302">
        <v>325</v>
      </c>
      <c r="AB15" s="302">
        <v>927</v>
      </c>
      <c r="AC15" s="302">
        <v>969</v>
      </c>
      <c r="AD15" s="302">
        <v>630</v>
      </c>
      <c r="AE15" s="302">
        <v>1008</v>
      </c>
      <c r="AF15" s="302">
        <v>977</v>
      </c>
      <c r="AG15" s="302">
        <v>755</v>
      </c>
      <c r="AH15" s="302">
        <v>345</v>
      </c>
      <c r="AI15" s="302">
        <v>1013</v>
      </c>
      <c r="AJ15" s="302">
        <v>1124</v>
      </c>
    </row>
    <row r="16" spans="4:36" ht="41.25" customHeight="1">
      <c r="D16" s="14" t="s">
        <v>2</v>
      </c>
      <c r="E16" s="2" t="s">
        <v>17</v>
      </c>
      <c r="F16" s="1" t="s">
        <v>12</v>
      </c>
      <c r="G16" s="304">
        <f>G15+SUM('R4-10（入力用）'!AF15:AK15)</f>
        <v>3397</v>
      </c>
      <c r="H16" s="304">
        <f>SUM(G15:H15)+SUM('R4-10（入力用）'!AG15:AK15)</f>
        <v>3489</v>
      </c>
      <c r="I16" s="304">
        <f>SUM(G15:I15)+SUM('R4-10（入力用）'!AH15:AK15)</f>
        <v>3554</v>
      </c>
      <c r="J16" s="304">
        <f>SUM(G15:J15)+SUM('R4-10（入力用）'!AI15:AK15)</f>
        <v>3418</v>
      </c>
      <c r="K16" s="304">
        <f>SUM(G15:K15)+SUM('R4-10（入力用）'!AJ15:AK15)</f>
        <v>3535</v>
      </c>
      <c r="L16" s="304">
        <f>SUM(G15:L15)+'R4-10（入力用）'!AK15</f>
        <v>3587</v>
      </c>
      <c r="M16" s="304">
        <f>SUM(G15:M15)</f>
        <v>3588</v>
      </c>
      <c r="N16" s="304">
        <f t="shared" ref="N16:AJ16" si="0">SUM(H15:N15)</f>
        <v>3761</v>
      </c>
      <c r="O16" s="304">
        <f t="shared" si="0"/>
        <v>3909</v>
      </c>
      <c r="P16" s="304">
        <f t="shared" si="0"/>
        <v>3977</v>
      </c>
      <c r="Q16" s="304">
        <f t="shared" si="0"/>
        <v>4257</v>
      </c>
      <c r="R16" s="304">
        <f t="shared" si="0"/>
        <v>4370</v>
      </c>
      <c r="S16" s="304">
        <f t="shared" si="0"/>
        <v>4455</v>
      </c>
      <c r="T16" s="304">
        <f t="shared" si="0"/>
        <v>4557</v>
      </c>
      <c r="U16" s="304">
        <f t="shared" si="0"/>
        <v>4651</v>
      </c>
      <c r="V16" s="304">
        <f t="shared" si="0"/>
        <v>4700</v>
      </c>
      <c r="W16" s="304">
        <f t="shared" si="0"/>
        <v>4803</v>
      </c>
      <c r="X16" s="304">
        <f t="shared" si="0"/>
        <v>4895</v>
      </c>
      <c r="Y16" s="304">
        <f t="shared" si="0"/>
        <v>4868</v>
      </c>
      <c r="Z16" s="304">
        <f t="shared" si="0"/>
        <v>4906</v>
      </c>
      <c r="AA16" s="304">
        <f t="shared" si="0"/>
        <v>4919</v>
      </c>
      <c r="AB16" s="304">
        <f t="shared" si="0"/>
        <v>4933</v>
      </c>
      <c r="AC16" s="304">
        <f t="shared" si="0"/>
        <v>5054</v>
      </c>
      <c r="AD16" s="304">
        <f t="shared" si="0"/>
        <v>4951</v>
      </c>
      <c r="AE16" s="304">
        <f t="shared" si="0"/>
        <v>5245</v>
      </c>
      <c r="AF16" s="304">
        <f t="shared" si="0"/>
        <v>5514</v>
      </c>
      <c r="AG16" s="304">
        <f t="shared" si="0"/>
        <v>5591</v>
      </c>
      <c r="AH16" s="304">
        <f t="shared" si="0"/>
        <v>5611</v>
      </c>
      <c r="AI16" s="304">
        <f t="shared" si="0"/>
        <v>5697</v>
      </c>
      <c r="AJ16" s="304">
        <f t="shared" si="0"/>
        <v>5852</v>
      </c>
    </row>
    <row r="17" spans="2:36" ht="41.25" customHeight="1">
      <c r="D17" s="14" t="s">
        <v>3</v>
      </c>
      <c r="E17" s="39" t="s">
        <v>16</v>
      </c>
      <c r="F17" s="29"/>
      <c r="G17" s="302">
        <v>411</v>
      </c>
      <c r="H17" s="302">
        <v>343</v>
      </c>
      <c r="I17" s="302">
        <v>334</v>
      </c>
      <c r="J17" s="302">
        <v>182</v>
      </c>
      <c r="K17" s="302">
        <v>382</v>
      </c>
      <c r="L17" s="302">
        <v>319</v>
      </c>
      <c r="M17" s="302">
        <v>133</v>
      </c>
      <c r="N17" s="302">
        <v>440</v>
      </c>
      <c r="O17" s="302">
        <v>424</v>
      </c>
      <c r="P17" s="302">
        <v>347</v>
      </c>
      <c r="Q17" s="303">
        <v>387</v>
      </c>
      <c r="R17" s="302">
        <v>387</v>
      </c>
      <c r="S17" s="302">
        <v>410</v>
      </c>
      <c r="T17" s="302">
        <v>192</v>
      </c>
      <c r="U17" s="302">
        <v>522</v>
      </c>
      <c r="V17" s="302">
        <v>557</v>
      </c>
      <c r="W17" s="302">
        <v>418</v>
      </c>
      <c r="X17" s="302">
        <v>482</v>
      </c>
      <c r="Y17" s="302">
        <v>436</v>
      </c>
      <c r="Z17" s="302">
        <v>427</v>
      </c>
      <c r="AA17" s="302">
        <v>218</v>
      </c>
      <c r="AB17" s="302">
        <v>681</v>
      </c>
      <c r="AC17" s="302">
        <v>669</v>
      </c>
      <c r="AD17" s="302">
        <v>284</v>
      </c>
      <c r="AE17" s="302">
        <v>617</v>
      </c>
      <c r="AF17" s="302">
        <v>596</v>
      </c>
      <c r="AG17" s="302">
        <v>489</v>
      </c>
      <c r="AH17" s="302">
        <v>278</v>
      </c>
      <c r="AI17" s="302">
        <v>714</v>
      </c>
      <c r="AJ17" s="302">
        <v>756</v>
      </c>
    </row>
    <row r="18" spans="2:36" ht="41.25" customHeight="1">
      <c r="D18" s="14" t="s">
        <v>3</v>
      </c>
      <c r="E18" s="2" t="s">
        <v>17</v>
      </c>
      <c r="F18" s="1" t="s">
        <v>13</v>
      </c>
      <c r="G18" s="304">
        <f>G17+SUM('R4-10（入力用）'!AF17:AK17)</f>
        <v>1984</v>
      </c>
      <c r="H18" s="304">
        <f>SUM(G17:H17)+SUM('R4-10（入力用）'!AG17:AK17)</f>
        <v>2013</v>
      </c>
      <c r="I18" s="304">
        <f>SUM(G17:I17)+SUM('R4-10（入力用）'!AH17:AK17)</f>
        <v>2074</v>
      </c>
      <c r="J18" s="304">
        <f>SUM(G17:J17)+SUM('R4-10（入力用）'!AI17:AK17)</f>
        <v>1992</v>
      </c>
      <c r="K18" s="304">
        <f>SUM(G17:K17)+SUM('R4-10（入力用）'!AJ17:AK17)</f>
        <v>2083</v>
      </c>
      <c r="L18" s="304">
        <f>SUM(G17:L17)+'R4-10（入力用）'!AK17</f>
        <v>2112</v>
      </c>
      <c r="M18" s="304">
        <f>SUM(G17:M17)</f>
        <v>2104</v>
      </c>
      <c r="N18" s="304">
        <f t="shared" ref="N18:AJ18" si="1">SUM(H17:N17)</f>
        <v>2133</v>
      </c>
      <c r="O18" s="304">
        <f t="shared" si="1"/>
        <v>2214</v>
      </c>
      <c r="P18" s="304">
        <f t="shared" si="1"/>
        <v>2227</v>
      </c>
      <c r="Q18" s="304">
        <f t="shared" si="1"/>
        <v>2432</v>
      </c>
      <c r="R18" s="304">
        <f t="shared" si="1"/>
        <v>2437</v>
      </c>
      <c r="S18" s="304">
        <f t="shared" si="1"/>
        <v>2528</v>
      </c>
      <c r="T18" s="304">
        <f t="shared" si="1"/>
        <v>2587</v>
      </c>
      <c r="U18" s="304">
        <f t="shared" si="1"/>
        <v>2669</v>
      </c>
      <c r="V18" s="304">
        <f t="shared" si="1"/>
        <v>2802</v>
      </c>
      <c r="W18" s="304">
        <f t="shared" si="1"/>
        <v>2873</v>
      </c>
      <c r="X18" s="304">
        <f t="shared" si="1"/>
        <v>2968</v>
      </c>
      <c r="Y18" s="304">
        <f t="shared" si="1"/>
        <v>3017</v>
      </c>
      <c r="Z18" s="304">
        <f t="shared" si="1"/>
        <v>3034</v>
      </c>
      <c r="AA18" s="304">
        <f t="shared" si="1"/>
        <v>3060</v>
      </c>
      <c r="AB18" s="304">
        <f t="shared" si="1"/>
        <v>3219</v>
      </c>
      <c r="AC18" s="304">
        <f t="shared" si="1"/>
        <v>3331</v>
      </c>
      <c r="AD18" s="304">
        <f t="shared" si="1"/>
        <v>3197</v>
      </c>
      <c r="AE18" s="304">
        <f t="shared" si="1"/>
        <v>3332</v>
      </c>
      <c r="AF18" s="304">
        <f t="shared" si="1"/>
        <v>3492</v>
      </c>
      <c r="AG18" s="304">
        <f t="shared" si="1"/>
        <v>3554</v>
      </c>
      <c r="AH18" s="304">
        <f t="shared" si="1"/>
        <v>3614</v>
      </c>
      <c r="AI18" s="304">
        <f t="shared" si="1"/>
        <v>3647</v>
      </c>
      <c r="AJ18" s="304">
        <f t="shared" si="1"/>
        <v>3734</v>
      </c>
    </row>
    <row r="19" spans="2:36" ht="41.25" customHeight="1">
      <c r="D19" s="15" t="s">
        <v>4</v>
      </c>
      <c r="E19" s="39" t="s">
        <v>16</v>
      </c>
      <c r="F19" s="29"/>
      <c r="G19" s="302">
        <v>411</v>
      </c>
      <c r="H19" s="302">
        <v>343</v>
      </c>
      <c r="I19" s="302">
        <v>334</v>
      </c>
      <c r="J19" s="302">
        <v>182</v>
      </c>
      <c r="K19" s="302">
        <v>382</v>
      </c>
      <c r="L19" s="302">
        <v>319</v>
      </c>
      <c r="M19" s="302">
        <v>133</v>
      </c>
      <c r="N19" s="302">
        <v>440</v>
      </c>
      <c r="O19" s="302">
        <v>424</v>
      </c>
      <c r="P19" s="302">
        <v>347</v>
      </c>
      <c r="Q19" s="302">
        <v>387</v>
      </c>
      <c r="R19" s="302">
        <v>387</v>
      </c>
      <c r="S19" s="302">
        <v>410</v>
      </c>
      <c r="T19" s="302">
        <v>192</v>
      </c>
      <c r="U19" s="302">
        <v>522</v>
      </c>
      <c r="V19" s="302">
        <v>557</v>
      </c>
      <c r="W19" s="302">
        <v>418</v>
      </c>
      <c r="X19" s="302">
        <v>482</v>
      </c>
      <c r="Y19" s="302">
        <v>436</v>
      </c>
      <c r="Z19" s="302">
        <v>427</v>
      </c>
      <c r="AA19" s="302">
        <v>218</v>
      </c>
      <c r="AB19" s="302">
        <v>681</v>
      </c>
      <c r="AC19" s="302">
        <v>669</v>
      </c>
      <c r="AD19" s="302">
        <v>284</v>
      </c>
      <c r="AE19" s="302">
        <v>617</v>
      </c>
      <c r="AF19" s="302">
        <v>596</v>
      </c>
      <c r="AG19" s="302">
        <v>489</v>
      </c>
      <c r="AH19" s="302">
        <v>278</v>
      </c>
      <c r="AI19" s="302">
        <v>714</v>
      </c>
      <c r="AJ19" s="302">
        <v>756</v>
      </c>
    </row>
    <row r="20" spans="2:36" ht="41.25" customHeight="1">
      <c r="D20" s="15" t="s">
        <v>275</v>
      </c>
      <c r="E20" s="39" t="s">
        <v>16</v>
      </c>
      <c r="F20" s="1"/>
      <c r="G20" s="302">
        <v>0</v>
      </c>
      <c r="H20" s="302">
        <v>0</v>
      </c>
      <c r="I20" s="302">
        <v>0</v>
      </c>
      <c r="J20" s="302">
        <v>0</v>
      </c>
      <c r="K20" s="302">
        <v>0</v>
      </c>
      <c r="L20" s="302">
        <v>0</v>
      </c>
      <c r="M20" s="302">
        <v>0</v>
      </c>
      <c r="N20" s="302">
        <v>0</v>
      </c>
      <c r="O20" s="302">
        <v>0</v>
      </c>
      <c r="P20" s="302">
        <v>0</v>
      </c>
      <c r="Q20" s="302">
        <v>0</v>
      </c>
      <c r="R20" s="302">
        <v>0</v>
      </c>
      <c r="S20" s="302">
        <v>0</v>
      </c>
      <c r="T20" s="302">
        <v>0</v>
      </c>
      <c r="U20" s="302">
        <v>1</v>
      </c>
      <c r="V20" s="302">
        <v>0</v>
      </c>
      <c r="W20" s="302">
        <v>0</v>
      </c>
      <c r="X20" s="302">
        <v>0</v>
      </c>
      <c r="Y20" s="302">
        <v>1</v>
      </c>
      <c r="Z20" s="302">
        <v>0</v>
      </c>
      <c r="AA20" s="302">
        <v>0</v>
      </c>
      <c r="AB20" s="302">
        <v>1</v>
      </c>
      <c r="AC20" s="302">
        <v>1</v>
      </c>
      <c r="AD20" s="302">
        <v>0</v>
      </c>
      <c r="AE20" s="302">
        <v>0</v>
      </c>
      <c r="AF20" s="302">
        <v>1</v>
      </c>
      <c r="AG20" s="302">
        <v>0</v>
      </c>
      <c r="AH20" s="302">
        <v>0</v>
      </c>
      <c r="AI20" s="302">
        <v>0</v>
      </c>
      <c r="AJ20" s="302">
        <v>1</v>
      </c>
    </row>
    <row r="21" spans="2:36" ht="41.25" customHeight="1">
      <c r="D21" s="15" t="s">
        <v>4</v>
      </c>
      <c r="E21" s="2" t="s">
        <v>17</v>
      </c>
      <c r="F21" s="1" t="s">
        <v>14</v>
      </c>
      <c r="G21" s="306">
        <f>G19+SUM('R4-10（入力用）'!AF19:AK19)</f>
        <v>1984</v>
      </c>
      <c r="H21" s="306">
        <f>SUM(G19:H19)+SUM('R4-10（入力用）'!AG19:AK19)</f>
        <v>2013</v>
      </c>
      <c r="I21" s="306">
        <f>SUM(G19:I19)+SUM('R4-10（入力用）'!AH19:AK19)</f>
        <v>2074</v>
      </c>
      <c r="J21" s="306">
        <f>SUM(G19:J19)+SUM('R4-10（入力用）'!AI19:AK19)</f>
        <v>1992</v>
      </c>
      <c r="K21" s="306">
        <f>SUM(G19:K19)+SUM('R4-10（入力用）'!AJ19:AK19)</f>
        <v>2083</v>
      </c>
      <c r="L21" s="306">
        <f>SUM(G19:L19)+'R4-10（入力用）'!AK19</f>
        <v>2112</v>
      </c>
      <c r="M21" s="306">
        <f>SUM(G19:M19)</f>
        <v>2104</v>
      </c>
      <c r="N21" s="306">
        <f t="shared" ref="N21:AJ21" si="2">SUM(H19:N19)</f>
        <v>2133</v>
      </c>
      <c r="O21" s="306">
        <f t="shared" si="2"/>
        <v>2214</v>
      </c>
      <c r="P21" s="306">
        <f t="shared" si="2"/>
        <v>2227</v>
      </c>
      <c r="Q21" s="306">
        <f t="shared" si="2"/>
        <v>2432</v>
      </c>
      <c r="R21" s="306">
        <f t="shared" si="2"/>
        <v>2437</v>
      </c>
      <c r="S21" s="306">
        <f t="shared" si="2"/>
        <v>2528</v>
      </c>
      <c r="T21" s="306">
        <f t="shared" si="2"/>
        <v>2587</v>
      </c>
      <c r="U21" s="306">
        <f t="shared" si="2"/>
        <v>2669</v>
      </c>
      <c r="V21" s="306">
        <f t="shared" si="2"/>
        <v>2802</v>
      </c>
      <c r="W21" s="306">
        <f t="shared" si="2"/>
        <v>2873</v>
      </c>
      <c r="X21" s="306">
        <f t="shared" si="2"/>
        <v>2968</v>
      </c>
      <c r="Y21" s="306">
        <f t="shared" si="2"/>
        <v>3017</v>
      </c>
      <c r="Z21" s="306">
        <f t="shared" si="2"/>
        <v>3034</v>
      </c>
      <c r="AA21" s="306">
        <f t="shared" si="2"/>
        <v>3060</v>
      </c>
      <c r="AB21" s="306">
        <f t="shared" si="2"/>
        <v>3219</v>
      </c>
      <c r="AC21" s="306">
        <f t="shared" si="2"/>
        <v>3331</v>
      </c>
      <c r="AD21" s="306">
        <f t="shared" si="2"/>
        <v>3197</v>
      </c>
      <c r="AE21" s="306">
        <f t="shared" si="2"/>
        <v>3332</v>
      </c>
      <c r="AF21" s="306">
        <f t="shared" si="2"/>
        <v>3492</v>
      </c>
      <c r="AG21" s="306">
        <f t="shared" si="2"/>
        <v>3554</v>
      </c>
      <c r="AH21" s="306">
        <f t="shared" si="2"/>
        <v>3614</v>
      </c>
      <c r="AI21" s="306">
        <f t="shared" si="2"/>
        <v>3647</v>
      </c>
      <c r="AJ21" s="306">
        <f t="shared" si="2"/>
        <v>3734</v>
      </c>
    </row>
    <row r="22" spans="2:36" ht="41.25" customHeight="1">
      <c r="D22" s="14" t="s">
        <v>5</v>
      </c>
      <c r="E22" s="2" t="s">
        <v>17</v>
      </c>
      <c r="F22" s="1" t="s">
        <v>50</v>
      </c>
      <c r="G22" s="306">
        <f>G21</f>
        <v>1984</v>
      </c>
      <c r="H22" s="306">
        <f t="shared" ref="H22:AJ22" si="3">H21</f>
        <v>2013</v>
      </c>
      <c r="I22" s="306">
        <f t="shared" si="3"/>
        <v>2074</v>
      </c>
      <c r="J22" s="306">
        <f t="shared" si="3"/>
        <v>1992</v>
      </c>
      <c r="K22" s="306">
        <f t="shared" si="3"/>
        <v>2083</v>
      </c>
      <c r="L22" s="306">
        <f t="shared" si="3"/>
        <v>2112</v>
      </c>
      <c r="M22" s="306">
        <f t="shared" si="3"/>
        <v>2104</v>
      </c>
      <c r="N22" s="306">
        <f t="shared" si="3"/>
        <v>2133</v>
      </c>
      <c r="O22" s="306">
        <f t="shared" si="3"/>
        <v>2214</v>
      </c>
      <c r="P22" s="306">
        <f t="shared" si="3"/>
        <v>2227</v>
      </c>
      <c r="Q22" s="306">
        <f t="shared" si="3"/>
        <v>2432</v>
      </c>
      <c r="R22" s="306">
        <f t="shared" si="3"/>
        <v>2437</v>
      </c>
      <c r="S22" s="306">
        <f t="shared" si="3"/>
        <v>2528</v>
      </c>
      <c r="T22" s="306">
        <f t="shared" si="3"/>
        <v>2587</v>
      </c>
      <c r="U22" s="306">
        <f t="shared" si="3"/>
        <v>2669</v>
      </c>
      <c r="V22" s="306">
        <f t="shared" si="3"/>
        <v>2802</v>
      </c>
      <c r="W22" s="306">
        <f t="shared" si="3"/>
        <v>2873</v>
      </c>
      <c r="X22" s="306">
        <f t="shared" si="3"/>
        <v>2968</v>
      </c>
      <c r="Y22" s="306">
        <f t="shared" si="3"/>
        <v>3017</v>
      </c>
      <c r="Z22" s="306">
        <f t="shared" si="3"/>
        <v>3034</v>
      </c>
      <c r="AA22" s="306">
        <f t="shared" si="3"/>
        <v>3060</v>
      </c>
      <c r="AB22" s="306">
        <f t="shared" si="3"/>
        <v>3219</v>
      </c>
      <c r="AC22" s="306">
        <f t="shared" si="3"/>
        <v>3331</v>
      </c>
      <c r="AD22" s="306">
        <f t="shared" si="3"/>
        <v>3197</v>
      </c>
      <c r="AE22" s="306">
        <f t="shared" si="3"/>
        <v>3332</v>
      </c>
      <c r="AF22" s="306">
        <f t="shared" si="3"/>
        <v>3492</v>
      </c>
      <c r="AG22" s="306">
        <f t="shared" si="3"/>
        <v>3554</v>
      </c>
      <c r="AH22" s="306">
        <f t="shared" si="3"/>
        <v>3614</v>
      </c>
      <c r="AI22" s="306">
        <f t="shared" si="3"/>
        <v>3647</v>
      </c>
      <c r="AJ22" s="306">
        <f t="shared" si="3"/>
        <v>3734</v>
      </c>
    </row>
    <row r="23" spans="2:36" ht="41.25" customHeight="1">
      <c r="D23" s="14" t="s">
        <v>6</v>
      </c>
      <c r="E23" s="2"/>
      <c r="F23" s="1" t="s">
        <v>49</v>
      </c>
      <c r="G23" s="306">
        <f>'R4-10（入力用）'!AE21</f>
        <v>1722</v>
      </c>
      <c r="H23" s="306">
        <f>'R4-10（入力用）'!AF21</f>
        <v>1716</v>
      </c>
      <c r="I23" s="306">
        <f>'R4-10（入力用）'!AG21</f>
        <v>1707</v>
      </c>
      <c r="J23" s="306">
        <f>'R4-10（入力用）'!AH21</f>
        <v>1743</v>
      </c>
      <c r="K23" s="306">
        <f>'R4-10（入力用）'!AI21</f>
        <v>1800</v>
      </c>
      <c r="L23" s="306">
        <f>'R4-10（入力用）'!AJ21</f>
        <v>1849</v>
      </c>
      <c r="M23" s="306">
        <f>'R4-10（入力用）'!AK21</f>
        <v>1848</v>
      </c>
      <c r="N23" s="306">
        <f>G22</f>
        <v>1984</v>
      </c>
      <c r="O23" s="306">
        <f t="shared" ref="O23:AJ23" si="4">H22</f>
        <v>2013</v>
      </c>
      <c r="P23" s="306">
        <f t="shared" si="4"/>
        <v>2074</v>
      </c>
      <c r="Q23" s="306">
        <f t="shared" si="4"/>
        <v>1992</v>
      </c>
      <c r="R23" s="306">
        <f t="shared" si="4"/>
        <v>2083</v>
      </c>
      <c r="S23" s="306">
        <f t="shared" si="4"/>
        <v>2112</v>
      </c>
      <c r="T23" s="306">
        <f t="shared" si="4"/>
        <v>2104</v>
      </c>
      <c r="U23" s="306">
        <f t="shared" si="4"/>
        <v>2133</v>
      </c>
      <c r="V23" s="306">
        <f t="shared" si="4"/>
        <v>2214</v>
      </c>
      <c r="W23" s="306">
        <f t="shared" si="4"/>
        <v>2227</v>
      </c>
      <c r="X23" s="306">
        <f t="shared" si="4"/>
        <v>2432</v>
      </c>
      <c r="Y23" s="306">
        <f t="shared" si="4"/>
        <v>2437</v>
      </c>
      <c r="Z23" s="306">
        <f t="shared" si="4"/>
        <v>2528</v>
      </c>
      <c r="AA23" s="306">
        <f t="shared" si="4"/>
        <v>2587</v>
      </c>
      <c r="AB23" s="306">
        <f t="shared" si="4"/>
        <v>2669</v>
      </c>
      <c r="AC23" s="306">
        <f t="shared" si="4"/>
        <v>2802</v>
      </c>
      <c r="AD23" s="306">
        <f t="shared" si="4"/>
        <v>2873</v>
      </c>
      <c r="AE23" s="306">
        <f t="shared" si="4"/>
        <v>2968</v>
      </c>
      <c r="AF23" s="306">
        <f t="shared" si="4"/>
        <v>3017</v>
      </c>
      <c r="AG23" s="306">
        <f t="shared" si="4"/>
        <v>3034</v>
      </c>
      <c r="AH23" s="306">
        <f t="shared" si="4"/>
        <v>3060</v>
      </c>
      <c r="AI23" s="306">
        <f t="shared" si="4"/>
        <v>3219</v>
      </c>
      <c r="AJ23" s="306">
        <f t="shared" si="4"/>
        <v>3331</v>
      </c>
    </row>
    <row r="24" spans="2:36" ht="41.25" customHeight="1">
      <c r="D24" s="14" t="s">
        <v>223</v>
      </c>
      <c r="E24" s="39" t="s">
        <v>16</v>
      </c>
      <c r="F24" s="29"/>
      <c r="G24" s="302">
        <v>1</v>
      </c>
      <c r="H24" s="302">
        <v>0</v>
      </c>
      <c r="I24" s="302">
        <v>0</v>
      </c>
      <c r="J24" s="302">
        <v>0</v>
      </c>
      <c r="K24" s="302">
        <v>0</v>
      </c>
      <c r="L24" s="302">
        <v>0</v>
      </c>
      <c r="M24" s="302">
        <v>0</v>
      </c>
      <c r="N24" s="302">
        <v>0</v>
      </c>
      <c r="O24" s="302">
        <v>0</v>
      </c>
      <c r="P24" s="302">
        <v>0</v>
      </c>
      <c r="Q24" s="302">
        <v>2</v>
      </c>
      <c r="R24" s="302">
        <v>2</v>
      </c>
      <c r="S24" s="302">
        <v>2</v>
      </c>
      <c r="T24" s="302">
        <v>2</v>
      </c>
      <c r="U24" s="302">
        <v>1</v>
      </c>
      <c r="V24" s="302">
        <v>1</v>
      </c>
      <c r="W24" s="302">
        <v>2</v>
      </c>
      <c r="X24" s="302">
        <v>2</v>
      </c>
      <c r="Y24" s="302">
        <v>1</v>
      </c>
      <c r="Z24" s="302">
        <v>1</v>
      </c>
      <c r="AA24" s="302">
        <v>1</v>
      </c>
      <c r="AB24" s="302">
        <v>2</v>
      </c>
      <c r="AC24" s="302">
        <v>3</v>
      </c>
      <c r="AD24" s="302">
        <v>2</v>
      </c>
      <c r="AE24" s="302">
        <v>2</v>
      </c>
      <c r="AF24" s="302">
        <v>1</v>
      </c>
      <c r="AG24" s="302">
        <v>1</v>
      </c>
      <c r="AH24" s="302">
        <v>1</v>
      </c>
      <c r="AI24" s="302">
        <v>1</v>
      </c>
      <c r="AJ24" s="302">
        <v>1</v>
      </c>
    </row>
    <row r="25" spans="2:36" ht="41.25" customHeight="1">
      <c r="D25" s="14" t="s">
        <v>221</v>
      </c>
      <c r="E25" s="39" t="s">
        <v>16</v>
      </c>
      <c r="F25" s="1"/>
      <c r="G25" s="304">
        <v>12</v>
      </c>
      <c r="H25" s="304">
        <v>17</v>
      </c>
      <c r="I25" s="304">
        <v>16</v>
      </c>
      <c r="J25" s="304">
        <v>15</v>
      </c>
      <c r="K25" s="304">
        <v>12</v>
      </c>
      <c r="L25" s="304">
        <v>12</v>
      </c>
      <c r="M25" s="304">
        <v>11</v>
      </c>
      <c r="N25" s="304">
        <v>11</v>
      </c>
      <c r="O25" s="304">
        <v>14</v>
      </c>
      <c r="P25" s="304">
        <v>11</v>
      </c>
      <c r="Q25" s="304">
        <v>11</v>
      </c>
      <c r="R25" s="304">
        <v>16</v>
      </c>
      <c r="S25" s="304">
        <v>17</v>
      </c>
      <c r="T25" s="304">
        <v>21</v>
      </c>
      <c r="U25" s="304">
        <v>21</v>
      </c>
      <c r="V25" s="304">
        <v>24</v>
      </c>
      <c r="W25" s="304">
        <v>23</v>
      </c>
      <c r="X25" s="304">
        <v>26</v>
      </c>
      <c r="Y25" s="304">
        <v>27</v>
      </c>
      <c r="Z25" s="304">
        <v>27</v>
      </c>
      <c r="AA25" s="304">
        <v>27</v>
      </c>
      <c r="AB25" s="304">
        <v>23</v>
      </c>
      <c r="AC25" s="304">
        <v>20</v>
      </c>
      <c r="AD25" s="304">
        <v>21</v>
      </c>
      <c r="AE25" s="304">
        <v>18</v>
      </c>
      <c r="AF25" s="304">
        <v>19</v>
      </c>
      <c r="AG25" s="304">
        <v>22</v>
      </c>
      <c r="AH25" s="304">
        <v>26</v>
      </c>
      <c r="AI25" s="304">
        <v>25</v>
      </c>
      <c r="AJ25" s="304">
        <v>23</v>
      </c>
    </row>
    <row r="26" spans="2:36" ht="30" customHeight="1">
      <c r="L26" s="60"/>
      <c r="AE26" s="135"/>
    </row>
    <row r="27" spans="2:36" ht="30" customHeight="1">
      <c r="D27" s="3"/>
      <c r="E27" s="4"/>
      <c r="F27" s="5"/>
      <c r="G27" s="26">
        <f t="shared" ref="G27:AJ27" si="5">G6</f>
        <v>44866</v>
      </c>
      <c r="H27" s="26">
        <f t="shared" si="5"/>
        <v>44867</v>
      </c>
      <c r="I27" s="26">
        <f t="shared" si="5"/>
        <v>44868</v>
      </c>
      <c r="J27" s="26">
        <f t="shared" si="5"/>
        <v>44869</v>
      </c>
      <c r="K27" s="26">
        <f t="shared" si="5"/>
        <v>44870</v>
      </c>
      <c r="L27" s="26">
        <f t="shared" si="5"/>
        <v>44871</v>
      </c>
      <c r="M27" s="26">
        <f t="shared" si="5"/>
        <v>44872</v>
      </c>
      <c r="N27" s="26">
        <f t="shared" si="5"/>
        <v>44873</v>
      </c>
      <c r="O27" s="26">
        <f t="shared" si="5"/>
        <v>44874</v>
      </c>
      <c r="P27" s="26">
        <f t="shared" si="5"/>
        <v>44875</v>
      </c>
      <c r="Q27" s="26">
        <f t="shared" si="5"/>
        <v>44876</v>
      </c>
      <c r="R27" s="26">
        <f t="shared" si="5"/>
        <v>44877</v>
      </c>
      <c r="S27" s="26">
        <f t="shared" si="5"/>
        <v>44878</v>
      </c>
      <c r="T27" s="26">
        <f t="shared" si="5"/>
        <v>44879</v>
      </c>
      <c r="U27" s="26">
        <f t="shared" si="5"/>
        <v>44880</v>
      </c>
      <c r="V27" s="26">
        <f t="shared" si="5"/>
        <v>44881</v>
      </c>
      <c r="W27" s="26">
        <f t="shared" si="5"/>
        <v>44882</v>
      </c>
      <c r="X27" s="26">
        <f t="shared" si="5"/>
        <v>44883</v>
      </c>
      <c r="Y27" s="26">
        <f t="shared" si="5"/>
        <v>44884</v>
      </c>
      <c r="Z27" s="26">
        <f t="shared" si="5"/>
        <v>44885</v>
      </c>
      <c r="AA27" s="26">
        <f t="shared" si="5"/>
        <v>44886</v>
      </c>
      <c r="AB27" s="26">
        <f t="shared" si="5"/>
        <v>44887</v>
      </c>
      <c r="AC27" s="26">
        <f t="shared" si="5"/>
        <v>44888</v>
      </c>
      <c r="AD27" s="26">
        <f t="shared" si="5"/>
        <v>44889</v>
      </c>
      <c r="AE27" s="26">
        <f t="shared" si="5"/>
        <v>44890</v>
      </c>
      <c r="AF27" s="26">
        <f t="shared" si="5"/>
        <v>44891</v>
      </c>
      <c r="AG27" s="26">
        <f t="shared" si="5"/>
        <v>44892</v>
      </c>
      <c r="AH27" s="26">
        <f t="shared" si="5"/>
        <v>44893</v>
      </c>
      <c r="AI27" s="26">
        <f t="shared" si="5"/>
        <v>44894</v>
      </c>
      <c r="AJ27" s="26">
        <f t="shared" si="5"/>
        <v>44895</v>
      </c>
    </row>
    <row r="28" spans="2:36" ht="30" customHeight="1">
      <c r="D28" s="6"/>
      <c r="E28" s="7"/>
      <c r="F28" s="8"/>
      <c r="G28" s="27" t="str">
        <f t="shared" ref="G28:AJ28" si="6">G7</f>
        <v>火</v>
      </c>
      <c r="H28" s="27" t="str">
        <f t="shared" si="6"/>
        <v>水</v>
      </c>
      <c r="I28" s="27" t="str">
        <f t="shared" si="6"/>
        <v>木</v>
      </c>
      <c r="J28" s="27" t="str">
        <f t="shared" si="6"/>
        <v>金</v>
      </c>
      <c r="K28" s="27" t="str">
        <f t="shared" si="6"/>
        <v>土</v>
      </c>
      <c r="L28" s="27" t="str">
        <f t="shared" si="6"/>
        <v>日</v>
      </c>
      <c r="M28" s="27" t="str">
        <f t="shared" si="6"/>
        <v>月</v>
      </c>
      <c r="N28" s="27" t="str">
        <f t="shared" si="6"/>
        <v>火</v>
      </c>
      <c r="O28" s="27" t="str">
        <f t="shared" si="6"/>
        <v>水</v>
      </c>
      <c r="P28" s="27" t="str">
        <f t="shared" si="6"/>
        <v>木</v>
      </c>
      <c r="Q28" s="27" t="str">
        <f t="shared" si="6"/>
        <v>金</v>
      </c>
      <c r="R28" s="27" t="str">
        <f t="shared" si="6"/>
        <v>土</v>
      </c>
      <c r="S28" s="27" t="str">
        <f t="shared" si="6"/>
        <v>日</v>
      </c>
      <c r="T28" s="27" t="str">
        <f t="shared" si="6"/>
        <v>月</v>
      </c>
      <c r="U28" s="27" t="str">
        <f t="shared" si="6"/>
        <v>火</v>
      </c>
      <c r="V28" s="27" t="str">
        <f t="shared" si="6"/>
        <v>水</v>
      </c>
      <c r="W28" s="27" t="str">
        <f t="shared" si="6"/>
        <v>木</v>
      </c>
      <c r="X28" s="27" t="str">
        <f t="shared" si="6"/>
        <v>金</v>
      </c>
      <c r="Y28" s="27" t="str">
        <f t="shared" si="6"/>
        <v>土</v>
      </c>
      <c r="Z28" s="27" t="str">
        <f t="shared" si="6"/>
        <v>日</v>
      </c>
      <c r="AA28" s="27" t="str">
        <f t="shared" si="6"/>
        <v>月</v>
      </c>
      <c r="AB28" s="27" t="str">
        <f t="shared" si="6"/>
        <v>火</v>
      </c>
      <c r="AC28" s="27" t="str">
        <f t="shared" si="6"/>
        <v>水</v>
      </c>
      <c r="AD28" s="27" t="str">
        <f t="shared" si="6"/>
        <v>木</v>
      </c>
      <c r="AE28" s="27" t="str">
        <f t="shared" si="6"/>
        <v>金</v>
      </c>
      <c r="AF28" s="27" t="str">
        <f t="shared" si="6"/>
        <v>土</v>
      </c>
      <c r="AG28" s="27" t="str">
        <f t="shared" si="6"/>
        <v>日</v>
      </c>
      <c r="AH28" s="27" t="str">
        <f t="shared" si="6"/>
        <v>月</v>
      </c>
      <c r="AI28" s="27" t="str">
        <f t="shared" si="6"/>
        <v>火</v>
      </c>
      <c r="AJ28" s="27" t="str">
        <f t="shared" si="6"/>
        <v>水</v>
      </c>
    </row>
    <row r="29" spans="2:36" ht="59.25" customHeight="1">
      <c r="B29" t="s">
        <v>61</v>
      </c>
      <c r="C29" s="406" t="s">
        <v>79</v>
      </c>
      <c r="D29" s="16" t="s">
        <v>248</v>
      </c>
      <c r="E29" s="2"/>
      <c r="F29" s="1"/>
      <c r="G29" s="346">
        <f>IFERROR(G12/G8,0)</f>
        <v>0.1224105461393597</v>
      </c>
      <c r="H29" s="346">
        <f t="shared" ref="H29:AJ29" si="7">IFERROR(H12/H8,0)</f>
        <v>0.12994350282485875</v>
      </c>
      <c r="I29" s="346">
        <f t="shared" si="7"/>
        <v>0.128060263653484</v>
      </c>
      <c r="J29" s="346">
        <f t="shared" si="7"/>
        <v>0.13935969868173259</v>
      </c>
      <c r="K29" s="346">
        <f t="shared" si="7"/>
        <v>0.13370998116760829</v>
      </c>
      <c r="L29" s="346">
        <f t="shared" si="7"/>
        <v>0.1431261770244821</v>
      </c>
      <c r="M29" s="346">
        <f t="shared" si="7"/>
        <v>0.14689265536723164</v>
      </c>
      <c r="N29" s="346">
        <f t="shared" si="7"/>
        <v>0.15630885122410546</v>
      </c>
      <c r="O29" s="346">
        <f t="shared" si="7"/>
        <v>0.17325800376647835</v>
      </c>
      <c r="P29" s="346">
        <f t="shared" si="7"/>
        <v>0.19585687382297551</v>
      </c>
      <c r="Q29" s="346">
        <f t="shared" si="7"/>
        <v>0.20527306967984935</v>
      </c>
      <c r="R29" s="346">
        <f t="shared" si="7"/>
        <v>0.22410546139359699</v>
      </c>
      <c r="S29" s="346">
        <f t="shared" si="7"/>
        <v>0.2391713747645951</v>
      </c>
      <c r="T29" s="346">
        <f t="shared" si="7"/>
        <v>0.25235404896421848</v>
      </c>
      <c r="U29" s="346">
        <f t="shared" si="7"/>
        <v>0.26930320150659132</v>
      </c>
      <c r="V29" s="346">
        <f t="shared" si="7"/>
        <v>0.27735849056603773</v>
      </c>
      <c r="W29" s="346">
        <f t="shared" si="7"/>
        <v>0.28301886792452829</v>
      </c>
      <c r="X29" s="346">
        <f t="shared" si="7"/>
        <v>0.27358490566037735</v>
      </c>
      <c r="Y29" s="346">
        <f t="shared" si="7"/>
        <v>0.26037735849056604</v>
      </c>
      <c r="Z29" s="346">
        <f t="shared" si="7"/>
        <v>0.26415094339622641</v>
      </c>
      <c r="AA29" s="346">
        <f t="shared" si="7"/>
        <v>0.28942115768463073</v>
      </c>
      <c r="AB29" s="346">
        <f t="shared" si="7"/>
        <v>0.28742514970059879</v>
      </c>
      <c r="AC29" s="346">
        <f t="shared" si="7"/>
        <v>0.28343313373253493</v>
      </c>
      <c r="AD29" s="346">
        <f t="shared" si="7"/>
        <v>0.25948103792415167</v>
      </c>
      <c r="AE29" s="346">
        <f t="shared" si="7"/>
        <v>0.26546906187624753</v>
      </c>
      <c r="AF29" s="346">
        <f t="shared" si="7"/>
        <v>0.26746506986027946</v>
      </c>
      <c r="AG29" s="346">
        <f t="shared" si="7"/>
        <v>0.29341317365269459</v>
      </c>
      <c r="AH29" s="346">
        <f t="shared" si="7"/>
        <v>0.30938123752495011</v>
      </c>
      <c r="AI29" s="346">
        <f t="shared" si="7"/>
        <v>0.32734530938123751</v>
      </c>
      <c r="AJ29" s="346">
        <f t="shared" si="7"/>
        <v>0.31337325349301398</v>
      </c>
    </row>
    <row r="30" spans="2:36" ht="59.25" customHeight="1">
      <c r="B30" t="s">
        <v>62</v>
      </c>
      <c r="C30" s="406"/>
      <c r="D30" s="17" t="s">
        <v>53</v>
      </c>
      <c r="E30" s="2"/>
      <c r="F30" s="1"/>
      <c r="G30" s="346">
        <f t="shared" ref="G30:AJ30" si="8">IFERROR(G12/G9,0)</f>
        <v>0.1224105461393597</v>
      </c>
      <c r="H30" s="346">
        <f t="shared" si="8"/>
        <v>0.12994350282485875</v>
      </c>
      <c r="I30" s="346">
        <f t="shared" si="8"/>
        <v>0.128060263653484</v>
      </c>
      <c r="J30" s="346">
        <f t="shared" si="8"/>
        <v>0.13935969868173259</v>
      </c>
      <c r="K30" s="346">
        <f t="shared" si="8"/>
        <v>0.13370998116760829</v>
      </c>
      <c r="L30" s="346">
        <f t="shared" si="8"/>
        <v>0.1431261770244821</v>
      </c>
      <c r="M30" s="346">
        <f t="shared" si="8"/>
        <v>0.14689265536723164</v>
      </c>
      <c r="N30" s="346">
        <f t="shared" si="8"/>
        <v>0.15630885122410546</v>
      </c>
      <c r="O30" s="346">
        <f t="shared" si="8"/>
        <v>0.17325800376647835</v>
      </c>
      <c r="P30" s="346">
        <f t="shared" si="8"/>
        <v>0.19585687382297551</v>
      </c>
      <c r="Q30" s="346">
        <f t="shared" si="8"/>
        <v>0.20527306967984935</v>
      </c>
      <c r="R30" s="346">
        <f t="shared" si="8"/>
        <v>0.22410546139359699</v>
      </c>
      <c r="S30" s="346">
        <f t="shared" si="8"/>
        <v>0.2391713747645951</v>
      </c>
      <c r="T30" s="346">
        <f t="shared" si="8"/>
        <v>0.25235404896421848</v>
      </c>
      <c r="U30" s="346">
        <f t="shared" si="8"/>
        <v>0.26930320150659132</v>
      </c>
      <c r="V30" s="346">
        <f t="shared" si="8"/>
        <v>0.27735849056603773</v>
      </c>
      <c r="W30" s="346">
        <f t="shared" si="8"/>
        <v>0.28301886792452829</v>
      </c>
      <c r="X30" s="346">
        <f t="shared" si="8"/>
        <v>0.27358490566037735</v>
      </c>
      <c r="Y30" s="346">
        <f t="shared" si="8"/>
        <v>0.26037735849056604</v>
      </c>
      <c r="Z30" s="346">
        <f t="shared" si="8"/>
        <v>0.26415094339622641</v>
      </c>
      <c r="AA30" s="346">
        <f t="shared" si="8"/>
        <v>0.28942115768463073</v>
      </c>
      <c r="AB30" s="346">
        <f t="shared" si="8"/>
        <v>0.28742514970059879</v>
      </c>
      <c r="AC30" s="346">
        <f t="shared" si="8"/>
        <v>0.28343313373253493</v>
      </c>
      <c r="AD30" s="346">
        <f t="shared" si="8"/>
        <v>0.25948103792415167</v>
      </c>
      <c r="AE30" s="346">
        <f t="shared" si="8"/>
        <v>0.26546906187624753</v>
      </c>
      <c r="AF30" s="346">
        <f t="shared" si="8"/>
        <v>0.26746506986027946</v>
      </c>
      <c r="AG30" s="346">
        <f t="shared" si="8"/>
        <v>0.29341317365269459</v>
      </c>
      <c r="AH30" s="346">
        <f t="shared" si="8"/>
        <v>0.30938123752495011</v>
      </c>
      <c r="AI30" s="346">
        <f t="shared" si="8"/>
        <v>0.32734530938123751</v>
      </c>
      <c r="AJ30" s="346">
        <f t="shared" si="8"/>
        <v>0.31337325349301398</v>
      </c>
    </row>
    <row r="31" spans="2:36" ht="59.25" customHeight="1">
      <c r="B31" t="s">
        <v>63</v>
      </c>
      <c r="C31" s="406"/>
      <c r="D31" s="17" t="s">
        <v>249</v>
      </c>
      <c r="E31" s="2"/>
      <c r="F31" s="1"/>
      <c r="G31" s="346">
        <f t="shared" ref="G31:AJ31" si="9">IFERROR(G13/G10,0)</f>
        <v>0.04</v>
      </c>
      <c r="H31" s="346">
        <f t="shared" si="9"/>
        <v>0</v>
      </c>
      <c r="I31" s="346">
        <f t="shared" si="9"/>
        <v>0</v>
      </c>
      <c r="J31" s="346">
        <f t="shared" si="9"/>
        <v>0</v>
      </c>
      <c r="K31" s="346">
        <f t="shared" si="9"/>
        <v>0</v>
      </c>
      <c r="L31" s="346">
        <f t="shared" si="9"/>
        <v>0</v>
      </c>
      <c r="M31" s="346">
        <f t="shared" si="9"/>
        <v>0</v>
      </c>
      <c r="N31" s="346">
        <f t="shared" si="9"/>
        <v>0</v>
      </c>
      <c r="O31" s="346">
        <f t="shared" si="9"/>
        <v>0</v>
      </c>
      <c r="P31" s="346">
        <f t="shared" si="9"/>
        <v>0</v>
      </c>
      <c r="Q31" s="346">
        <f t="shared" si="9"/>
        <v>0.08</v>
      </c>
      <c r="R31" s="346">
        <f t="shared" si="9"/>
        <v>0.08</v>
      </c>
      <c r="S31" s="346">
        <f t="shared" si="9"/>
        <v>0.08</v>
      </c>
      <c r="T31" s="346">
        <f t="shared" si="9"/>
        <v>0.08</v>
      </c>
      <c r="U31" s="346">
        <f t="shared" si="9"/>
        <v>0.04</v>
      </c>
      <c r="V31" s="346">
        <f t="shared" si="9"/>
        <v>0.04</v>
      </c>
      <c r="W31" s="346">
        <f t="shared" si="9"/>
        <v>0.08</v>
      </c>
      <c r="X31" s="346">
        <f t="shared" si="9"/>
        <v>0.08</v>
      </c>
      <c r="Y31" s="346">
        <f t="shared" si="9"/>
        <v>0.04</v>
      </c>
      <c r="Z31" s="346">
        <f t="shared" si="9"/>
        <v>0.04</v>
      </c>
      <c r="AA31" s="346">
        <f t="shared" si="9"/>
        <v>0.04</v>
      </c>
      <c r="AB31" s="346">
        <f t="shared" si="9"/>
        <v>0.08</v>
      </c>
      <c r="AC31" s="346">
        <f t="shared" si="9"/>
        <v>0.12</v>
      </c>
      <c r="AD31" s="346">
        <f t="shared" si="9"/>
        <v>0.08</v>
      </c>
      <c r="AE31" s="346">
        <f t="shared" si="9"/>
        <v>0.08</v>
      </c>
      <c r="AF31" s="346">
        <f t="shared" si="9"/>
        <v>0.04</v>
      </c>
      <c r="AG31" s="346">
        <f t="shared" si="9"/>
        <v>0.04</v>
      </c>
      <c r="AH31" s="346">
        <f t="shared" si="9"/>
        <v>0.04</v>
      </c>
      <c r="AI31" s="346">
        <f t="shared" si="9"/>
        <v>0.04</v>
      </c>
      <c r="AJ31" s="346">
        <f t="shared" si="9"/>
        <v>0.04</v>
      </c>
    </row>
    <row r="32" spans="2:36" ht="59.25" customHeight="1">
      <c r="B32" t="s">
        <v>64</v>
      </c>
      <c r="C32" s="406"/>
      <c r="D32" s="17" t="s">
        <v>55</v>
      </c>
      <c r="E32" s="2"/>
      <c r="F32" s="1"/>
      <c r="G32" s="346">
        <f>IFERROR(G13/G11,0)</f>
        <v>0.04</v>
      </c>
      <c r="H32" s="346">
        <f t="shared" ref="H32:AJ32" si="10">IFERROR(H13/H11,0)</f>
        <v>0</v>
      </c>
      <c r="I32" s="346">
        <f t="shared" si="10"/>
        <v>0</v>
      </c>
      <c r="J32" s="346">
        <f t="shared" si="10"/>
        <v>0</v>
      </c>
      <c r="K32" s="346">
        <f t="shared" si="10"/>
        <v>0</v>
      </c>
      <c r="L32" s="346">
        <f t="shared" si="10"/>
        <v>0</v>
      </c>
      <c r="M32" s="346">
        <f t="shared" si="10"/>
        <v>0</v>
      </c>
      <c r="N32" s="346">
        <f t="shared" si="10"/>
        <v>0</v>
      </c>
      <c r="O32" s="346">
        <f t="shared" si="10"/>
        <v>0</v>
      </c>
      <c r="P32" s="346">
        <f t="shared" si="10"/>
        <v>0</v>
      </c>
      <c r="Q32" s="346">
        <f t="shared" si="10"/>
        <v>0.08</v>
      </c>
      <c r="R32" s="346">
        <f t="shared" si="10"/>
        <v>0.08</v>
      </c>
      <c r="S32" s="346">
        <f t="shared" si="10"/>
        <v>0.08</v>
      </c>
      <c r="T32" s="346">
        <f t="shared" si="10"/>
        <v>0.08</v>
      </c>
      <c r="U32" s="346">
        <f t="shared" si="10"/>
        <v>0.04</v>
      </c>
      <c r="V32" s="346">
        <f t="shared" si="10"/>
        <v>0.04</v>
      </c>
      <c r="W32" s="346">
        <f t="shared" si="10"/>
        <v>0.08</v>
      </c>
      <c r="X32" s="346">
        <f t="shared" si="10"/>
        <v>0.08</v>
      </c>
      <c r="Y32" s="346">
        <f t="shared" si="10"/>
        <v>0.04</v>
      </c>
      <c r="Z32" s="346">
        <f t="shared" si="10"/>
        <v>0.04</v>
      </c>
      <c r="AA32" s="346">
        <f t="shared" si="10"/>
        <v>0.04</v>
      </c>
      <c r="AB32" s="346">
        <f t="shared" si="10"/>
        <v>0.08</v>
      </c>
      <c r="AC32" s="346">
        <f t="shared" si="10"/>
        <v>0.12</v>
      </c>
      <c r="AD32" s="346">
        <f t="shared" si="10"/>
        <v>0.08</v>
      </c>
      <c r="AE32" s="346">
        <f t="shared" si="10"/>
        <v>0.08</v>
      </c>
      <c r="AF32" s="346">
        <f t="shared" si="10"/>
        <v>0.04</v>
      </c>
      <c r="AG32" s="346">
        <f t="shared" si="10"/>
        <v>0.04</v>
      </c>
      <c r="AH32" s="346">
        <f t="shared" si="10"/>
        <v>0.04</v>
      </c>
      <c r="AI32" s="346">
        <f t="shared" si="10"/>
        <v>0.04</v>
      </c>
      <c r="AJ32" s="346">
        <f t="shared" si="10"/>
        <v>0.04</v>
      </c>
    </row>
    <row r="33" spans="2:36" ht="59.25" customHeight="1">
      <c r="B33" t="s">
        <v>18</v>
      </c>
      <c r="C33" s="406"/>
      <c r="D33" s="17" t="s">
        <v>177</v>
      </c>
      <c r="E33" s="2"/>
      <c r="F33" s="1"/>
      <c r="G33" s="342">
        <f t="shared" ref="G33:AJ33" si="11">IFERROR(G14*100000/1588256,0)</f>
        <v>71.650917736183587</v>
      </c>
      <c r="H33" s="342">
        <f t="shared" si="11"/>
        <v>74.610138415973239</v>
      </c>
      <c r="I33" s="342">
        <f t="shared" si="11"/>
        <v>77.884169806378821</v>
      </c>
      <c r="J33" s="342">
        <f t="shared" si="11"/>
        <v>73.917554852618224</v>
      </c>
      <c r="K33" s="342">
        <f t="shared" si="11"/>
        <v>76.939737674531059</v>
      </c>
      <c r="L33" s="342">
        <f t="shared" si="11"/>
        <v>79.395261217335246</v>
      </c>
      <c r="M33" s="342">
        <f t="shared" si="11"/>
        <v>76.75085124816151</v>
      </c>
      <c r="N33" s="342">
        <f t="shared" si="11"/>
        <v>77.380472669393342</v>
      </c>
      <c r="O33" s="342">
        <f t="shared" si="11"/>
        <v>78.95452622247295</v>
      </c>
      <c r="P33" s="342">
        <f t="shared" si="11"/>
        <v>80.465617633429375</v>
      </c>
      <c r="Q33" s="342">
        <f t="shared" si="11"/>
        <v>87.643301835472371</v>
      </c>
      <c r="R33" s="342">
        <f t="shared" si="11"/>
        <v>87.517377551226005</v>
      </c>
      <c r="S33" s="342">
        <f t="shared" si="11"/>
        <v>93.058046058066211</v>
      </c>
      <c r="T33" s="342">
        <f t="shared" si="11"/>
        <v>95.26172103237765</v>
      </c>
      <c r="U33" s="342">
        <f t="shared" si="11"/>
        <v>100.36165454435557</v>
      </c>
      <c r="V33" s="342">
        <f t="shared" si="11"/>
        <v>105.90232305119578</v>
      </c>
      <c r="W33" s="342">
        <f t="shared" si="11"/>
        <v>108.10599802550722</v>
      </c>
      <c r="X33" s="342">
        <f t="shared" si="11"/>
        <v>109.68005157858683</v>
      </c>
      <c r="Y33" s="342">
        <f t="shared" si="11"/>
        <v>110.62448371043459</v>
      </c>
      <c r="Z33" s="342">
        <f t="shared" si="11"/>
        <v>109.61708943646364</v>
      </c>
      <c r="AA33" s="342">
        <f t="shared" si="11"/>
        <v>107.72822517276812</v>
      </c>
      <c r="AB33" s="342">
        <f t="shared" si="11"/>
        <v>115.15775794330385</v>
      </c>
      <c r="AC33" s="342">
        <f t="shared" si="11"/>
        <v>119.50214574980356</v>
      </c>
      <c r="AD33" s="342">
        <f t="shared" si="11"/>
        <v>116.98366006487619</v>
      </c>
      <c r="AE33" s="342">
        <f t="shared" si="11"/>
        <v>120.95027501863679</v>
      </c>
      <c r="AF33" s="342">
        <f t="shared" si="11"/>
        <v>124.53911711965829</v>
      </c>
      <c r="AG33" s="342">
        <f t="shared" si="11"/>
        <v>124.85392783027422</v>
      </c>
      <c r="AH33" s="342">
        <f t="shared" si="11"/>
        <v>126.11317067273789</v>
      </c>
      <c r="AI33" s="342">
        <f t="shared" si="11"/>
        <v>130.39459633711442</v>
      </c>
      <c r="AJ33" s="342">
        <f t="shared" si="11"/>
        <v>134.86490842786048</v>
      </c>
    </row>
    <row r="34" spans="2:36" ht="59.25" customHeight="1">
      <c r="B34" t="s">
        <v>19</v>
      </c>
      <c r="C34" s="57" t="s">
        <v>80</v>
      </c>
      <c r="D34" s="17" t="s">
        <v>57</v>
      </c>
      <c r="E34" s="2" t="s">
        <v>17</v>
      </c>
      <c r="F34" s="1"/>
      <c r="G34" s="346">
        <f>IFERROR(G18/G16,0)</f>
        <v>0.58404474536355611</v>
      </c>
      <c r="H34" s="346">
        <f t="shared" ref="H34:AJ34" si="12">IFERROR(H18/H16,0)</f>
        <v>0.57695614789337923</v>
      </c>
      <c r="I34" s="346">
        <f t="shared" si="12"/>
        <v>0.58356781091727628</v>
      </c>
      <c r="J34" s="346">
        <f t="shared" si="12"/>
        <v>0.58279695728496195</v>
      </c>
      <c r="K34" s="346">
        <f t="shared" si="12"/>
        <v>0.58925035360678923</v>
      </c>
      <c r="L34" s="346">
        <f t="shared" si="12"/>
        <v>0.58879286311681067</v>
      </c>
      <c r="M34" s="346">
        <f t="shared" si="12"/>
        <v>0.58639910813823859</v>
      </c>
      <c r="N34" s="346">
        <f t="shared" si="12"/>
        <v>0.56713639989364528</v>
      </c>
      <c r="O34" s="346">
        <f t="shared" si="12"/>
        <v>0.56638526477359941</v>
      </c>
      <c r="P34" s="346">
        <f t="shared" si="12"/>
        <v>0.55996982650238869</v>
      </c>
      <c r="Q34" s="346">
        <f t="shared" si="12"/>
        <v>0.57129433873619917</v>
      </c>
      <c r="R34" s="346">
        <f t="shared" si="12"/>
        <v>0.55766590389016013</v>
      </c>
      <c r="S34" s="346">
        <f t="shared" si="12"/>
        <v>0.56745230078563413</v>
      </c>
      <c r="T34" s="346">
        <f t="shared" si="12"/>
        <v>0.56769804696071979</v>
      </c>
      <c r="U34" s="346">
        <f t="shared" si="12"/>
        <v>0.57385508492797244</v>
      </c>
      <c r="V34" s="346">
        <f t="shared" si="12"/>
        <v>0.5961702127659575</v>
      </c>
      <c r="W34" s="346">
        <f t="shared" si="12"/>
        <v>0.59816781178430145</v>
      </c>
      <c r="X34" s="346">
        <f t="shared" si="12"/>
        <v>0.60633299284984676</v>
      </c>
      <c r="Y34" s="346">
        <f t="shared" si="12"/>
        <v>0.61976170912078887</v>
      </c>
      <c r="Z34" s="346">
        <f t="shared" si="12"/>
        <v>0.61842641663269471</v>
      </c>
      <c r="AA34" s="346">
        <f t="shared" si="12"/>
        <v>0.62207765806058146</v>
      </c>
      <c r="AB34" s="346">
        <f t="shared" si="12"/>
        <v>0.65254409081694709</v>
      </c>
      <c r="AC34" s="346">
        <f t="shared" si="12"/>
        <v>0.65908191531460225</v>
      </c>
      <c r="AD34" s="346">
        <f t="shared" si="12"/>
        <v>0.64572813573015553</v>
      </c>
      <c r="AE34" s="346">
        <f t="shared" si="12"/>
        <v>0.63527168732125838</v>
      </c>
      <c r="AF34" s="346">
        <f t="shared" si="12"/>
        <v>0.63329706202393909</v>
      </c>
      <c r="AG34" s="346">
        <f t="shared" si="12"/>
        <v>0.63566446074047578</v>
      </c>
      <c r="AH34" s="346">
        <f t="shared" si="12"/>
        <v>0.64409196221707365</v>
      </c>
      <c r="AI34" s="346">
        <f t="shared" si="12"/>
        <v>0.6401614885027207</v>
      </c>
      <c r="AJ34" s="346">
        <f t="shared" si="12"/>
        <v>0.63807245386192757</v>
      </c>
    </row>
    <row r="35" spans="2:36" ht="59.25" customHeight="1">
      <c r="B35" t="s">
        <v>20</v>
      </c>
      <c r="C35" s="406" t="s">
        <v>81</v>
      </c>
      <c r="D35" s="17" t="s">
        <v>178</v>
      </c>
      <c r="E35" s="2" t="s">
        <v>17</v>
      </c>
      <c r="F35" s="1"/>
      <c r="G35" s="341">
        <f t="shared" ref="G35:AJ35" si="13">IFERROR(G21*100000/1588256,0)</f>
        <v>124.9168899723974</v>
      </c>
      <c r="H35" s="341">
        <f t="shared" si="13"/>
        <v>126.74279209396974</v>
      </c>
      <c r="I35" s="341">
        <f t="shared" si="13"/>
        <v>130.58348276348397</v>
      </c>
      <c r="J35" s="341">
        <f t="shared" si="13"/>
        <v>125.42058710938286</v>
      </c>
      <c r="K35" s="341">
        <f t="shared" si="13"/>
        <v>131.15014204259262</v>
      </c>
      <c r="L35" s="341">
        <f t="shared" si="13"/>
        <v>132.97604416416496</v>
      </c>
      <c r="M35" s="341">
        <f t="shared" si="13"/>
        <v>132.4723470271795</v>
      </c>
      <c r="N35" s="341">
        <f t="shared" si="13"/>
        <v>134.29824914875184</v>
      </c>
      <c r="O35" s="341">
        <f t="shared" si="13"/>
        <v>139.39818266072976</v>
      </c>
      <c r="P35" s="341">
        <f t="shared" si="13"/>
        <v>140.21669050833114</v>
      </c>
      <c r="Q35" s="341">
        <f t="shared" si="13"/>
        <v>153.12392964358389</v>
      </c>
      <c r="R35" s="341">
        <f t="shared" si="13"/>
        <v>153.43874035419984</v>
      </c>
      <c r="S35" s="341">
        <f t="shared" si="13"/>
        <v>159.16829528740959</v>
      </c>
      <c r="T35" s="341">
        <f t="shared" si="13"/>
        <v>162.88306167267746</v>
      </c>
      <c r="U35" s="341">
        <f t="shared" si="13"/>
        <v>168.04595732677856</v>
      </c>
      <c r="V35" s="341">
        <f t="shared" si="13"/>
        <v>176.41992222916204</v>
      </c>
      <c r="W35" s="341">
        <f t="shared" si="13"/>
        <v>180.89023431990813</v>
      </c>
      <c r="X35" s="341">
        <f t="shared" si="13"/>
        <v>186.87163782161062</v>
      </c>
      <c r="Y35" s="341">
        <f t="shared" si="13"/>
        <v>189.95678278564665</v>
      </c>
      <c r="Z35" s="341">
        <f t="shared" si="13"/>
        <v>191.02713920174077</v>
      </c>
      <c r="AA35" s="341">
        <f t="shared" si="13"/>
        <v>192.66415489694356</v>
      </c>
      <c r="AB35" s="341">
        <f t="shared" si="13"/>
        <v>202.67513549452985</v>
      </c>
      <c r="AC35" s="341">
        <f t="shared" si="13"/>
        <v>209.72689541232648</v>
      </c>
      <c r="AD35" s="341">
        <f t="shared" si="13"/>
        <v>201.2899683678198</v>
      </c>
      <c r="AE35" s="341">
        <f t="shared" si="13"/>
        <v>209.78985755444967</v>
      </c>
      <c r="AF35" s="341">
        <f t="shared" si="13"/>
        <v>219.86380029415912</v>
      </c>
      <c r="AG35" s="341">
        <f t="shared" si="13"/>
        <v>223.76745310579653</v>
      </c>
      <c r="AH35" s="341">
        <f t="shared" si="13"/>
        <v>227.54518163318761</v>
      </c>
      <c r="AI35" s="341">
        <f t="shared" si="13"/>
        <v>229.62293232325268</v>
      </c>
      <c r="AJ35" s="341">
        <f t="shared" si="13"/>
        <v>235.10063868796971</v>
      </c>
    </row>
    <row r="36" spans="2:36" ht="59.25" customHeight="1">
      <c r="B36" t="s">
        <v>21</v>
      </c>
      <c r="C36" s="406"/>
      <c r="D36" s="18" t="s">
        <v>59</v>
      </c>
      <c r="E36" s="2"/>
      <c r="F36" s="1"/>
      <c r="G36" s="194">
        <f>G22-G23</f>
        <v>262</v>
      </c>
      <c r="H36" s="194">
        <f t="shared" ref="H36:AJ36" si="14">H22-H23</f>
        <v>297</v>
      </c>
      <c r="I36" s="194">
        <f t="shared" si="14"/>
        <v>367</v>
      </c>
      <c r="J36" s="194">
        <f t="shared" si="14"/>
        <v>249</v>
      </c>
      <c r="K36" s="194">
        <f t="shared" si="14"/>
        <v>283</v>
      </c>
      <c r="L36" s="194">
        <f t="shared" si="14"/>
        <v>263</v>
      </c>
      <c r="M36" s="194">
        <f t="shared" si="14"/>
        <v>256</v>
      </c>
      <c r="N36" s="194">
        <f t="shared" si="14"/>
        <v>149</v>
      </c>
      <c r="O36" s="194">
        <f t="shared" si="14"/>
        <v>201</v>
      </c>
      <c r="P36" s="194">
        <f t="shared" si="14"/>
        <v>153</v>
      </c>
      <c r="Q36" s="194">
        <f t="shared" si="14"/>
        <v>440</v>
      </c>
      <c r="R36" s="194">
        <f t="shared" si="14"/>
        <v>354</v>
      </c>
      <c r="S36" s="194">
        <f t="shared" si="14"/>
        <v>416</v>
      </c>
      <c r="T36" s="194">
        <f t="shared" si="14"/>
        <v>483</v>
      </c>
      <c r="U36" s="194">
        <f t="shared" si="14"/>
        <v>536</v>
      </c>
      <c r="V36" s="194">
        <f t="shared" si="14"/>
        <v>588</v>
      </c>
      <c r="W36" s="194">
        <f t="shared" si="14"/>
        <v>646</v>
      </c>
      <c r="X36" s="194">
        <f t="shared" si="14"/>
        <v>536</v>
      </c>
      <c r="Y36" s="194">
        <f t="shared" si="14"/>
        <v>580</v>
      </c>
      <c r="Z36" s="194">
        <f t="shared" si="14"/>
        <v>506</v>
      </c>
      <c r="AA36" s="194">
        <f t="shared" si="14"/>
        <v>473</v>
      </c>
      <c r="AB36" s="194">
        <f t="shared" si="14"/>
        <v>550</v>
      </c>
      <c r="AC36" s="194">
        <f t="shared" si="14"/>
        <v>529</v>
      </c>
      <c r="AD36" s="194">
        <f t="shared" si="14"/>
        <v>324</v>
      </c>
      <c r="AE36" s="194">
        <f t="shared" si="14"/>
        <v>364</v>
      </c>
      <c r="AF36" s="194">
        <f t="shared" si="14"/>
        <v>475</v>
      </c>
      <c r="AG36" s="194">
        <f t="shared" si="14"/>
        <v>520</v>
      </c>
      <c r="AH36" s="194">
        <f t="shared" si="14"/>
        <v>554</v>
      </c>
      <c r="AI36" s="194">
        <f t="shared" si="14"/>
        <v>428</v>
      </c>
      <c r="AJ36" s="194">
        <f t="shared" si="14"/>
        <v>403</v>
      </c>
    </row>
    <row r="37" spans="2:36" ht="59.25" customHeight="1">
      <c r="C37" s="406"/>
      <c r="D37" s="18" t="s">
        <v>110</v>
      </c>
      <c r="E37" s="2"/>
      <c r="F37" s="1"/>
      <c r="G37" s="347">
        <f>IFERROR(G22/G23,0)</f>
        <v>1.1521486643437864</v>
      </c>
      <c r="H37" s="347">
        <f t="shared" ref="H37:AJ37" si="15">IFERROR(H22/H23,0)</f>
        <v>1.1730769230769231</v>
      </c>
      <c r="I37" s="347">
        <f t="shared" si="15"/>
        <v>1.2149970708845927</v>
      </c>
      <c r="J37" s="347">
        <f t="shared" si="15"/>
        <v>1.1428571428571428</v>
      </c>
      <c r="K37" s="347">
        <f t="shared" si="15"/>
        <v>1.1572222222222222</v>
      </c>
      <c r="L37" s="347">
        <f t="shared" si="15"/>
        <v>1.1422390481341265</v>
      </c>
      <c r="M37" s="347">
        <f t="shared" si="15"/>
        <v>1.1385281385281385</v>
      </c>
      <c r="N37" s="347">
        <f t="shared" si="15"/>
        <v>1.075100806451613</v>
      </c>
      <c r="O37" s="347">
        <f t="shared" si="15"/>
        <v>1.0998509687034277</v>
      </c>
      <c r="P37" s="347">
        <f t="shared" si="15"/>
        <v>1.0737704918032787</v>
      </c>
      <c r="Q37" s="347">
        <f t="shared" si="15"/>
        <v>1.2208835341365463</v>
      </c>
      <c r="R37" s="347">
        <f t="shared" si="15"/>
        <v>1.1699471915506481</v>
      </c>
      <c r="S37" s="347">
        <f t="shared" si="15"/>
        <v>1.196969696969697</v>
      </c>
      <c r="T37" s="347">
        <f t="shared" si="15"/>
        <v>1.2295627376425855</v>
      </c>
      <c r="U37" s="347">
        <f t="shared" si="15"/>
        <v>1.2512892639474917</v>
      </c>
      <c r="V37" s="347">
        <f t="shared" si="15"/>
        <v>1.2655826558265582</v>
      </c>
      <c r="W37" s="347">
        <f t="shared" si="15"/>
        <v>1.2900763358778626</v>
      </c>
      <c r="X37" s="347">
        <f t="shared" si="15"/>
        <v>1.2203947368421053</v>
      </c>
      <c r="Y37" s="347">
        <f t="shared" si="15"/>
        <v>1.2379975379565038</v>
      </c>
      <c r="Z37" s="347">
        <f t="shared" si="15"/>
        <v>1.2001582278481013</v>
      </c>
      <c r="AA37" s="347">
        <f t="shared" si="15"/>
        <v>1.1828372632392732</v>
      </c>
      <c r="AB37" s="347">
        <f t="shared" si="15"/>
        <v>1.2060696890221057</v>
      </c>
      <c r="AC37" s="347">
        <f t="shared" si="15"/>
        <v>1.1887937187723054</v>
      </c>
      <c r="AD37" s="347">
        <f t="shared" si="15"/>
        <v>1.1127741037243299</v>
      </c>
      <c r="AE37" s="347">
        <f t="shared" si="15"/>
        <v>1.1226415094339623</v>
      </c>
      <c r="AF37" s="347">
        <f t="shared" si="15"/>
        <v>1.1574411667219091</v>
      </c>
      <c r="AG37" s="347">
        <f t="shared" si="15"/>
        <v>1.1713909030982201</v>
      </c>
      <c r="AH37" s="347">
        <f t="shared" si="15"/>
        <v>1.181045751633987</v>
      </c>
      <c r="AI37" s="347">
        <f t="shared" si="15"/>
        <v>1.1329605467536501</v>
      </c>
      <c r="AJ37" s="347">
        <f t="shared" si="15"/>
        <v>1.1209846892824977</v>
      </c>
    </row>
    <row r="38" spans="2:36" ht="59.25" customHeight="1">
      <c r="B38" s="113" t="s">
        <v>124</v>
      </c>
      <c r="C38" s="111"/>
      <c r="D38" s="17" t="s">
        <v>125</v>
      </c>
      <c r="E38" s="2"/>
      <c r="F38" s="1"/>
      <c r="G38" s="22">
        <f>IFERROR(G12/G14,0)</f>
        <v>5.7117750439367308E-2</v>
      </c>
      <c r="H38" s="22">
        <f>IFERROR(H12/H14,0)</f>
        <v>5.8227848101265821E-2</v>
      </c>
      <c r="I38" s="22">
        <f t="shared" ref="I38:AJ38" si="16">IFERROR(I12/I14,0)</f>
        <v>5.4971705739692803E-2</v>
      </c>
      <c r="J38" s="22">
        <f t="shared" si="16"/>
        <v>6.3032367972742753E-2</v>
      </c>
      <c r="K38" s="22">
        <f t="shared" si="16"/>
        <v>5.8101472995090019E-2</v>
      </c>
      <c r="L38" s="22">
        <f t="shared" si="16"/>
        <v>6.0269627279936559E-2</v>
      </c>
      <c r="M38" s="22">
        <f t="shared" si="16"/>
        <v>6.3986874487284656E-2</v>
      </c>
      <c r="N38" s="22">
        <f t="shared" si="16"/>
        <v>6.7534580960130181E-2</v>
      </c>
      <c r="O38" s="22">
        <f t="shared" si="16"/>
        <v>7.3365231259968106E-2</v>
      </c>
      <c r="P38" s="22">
        <f t="shared" si="16"/>
        <v>8.1377151799687006E-2</v>
      </c>
      <c r="Q38" s="22">
        <f t="shared" si="16"/>
        <v>7.830459770114942E-2</v>
      </c>
      <c r="R38" s="22">
        <f t="shared" si="16"/>
        <v>8.5611510791366904E-2</v>
      </c>
      <c r="S38" s="22">
        <f t="shared" si="16"/>
        <v>8.5926928281461437E-2</v>
      </c>
      <c r="T38" s="22">
        <f t="shared" si="16"/>
        <v>8.8565763384005292E-2</v>
      </c>
      <c r="U38" s="22">
        <f t="shared" si="16"/>
        <v>8.9711417816813049E-2</v>
      </c>
      <c r="V38" s="22">
        <f t="shared" si="16"/>
        <v>8.7395957193816889E-2</v>
      </c>
      <c r="W38" s="22">
        <f t="shared" si="16"/>
        <v>8.736167734420501E-2</v>
      </c>
      <c r="X38" s="22">
        <f t="shared" si="16"/>
        <v>8.3237657864523543E-2</v>
      </c>
      <c r="Y38" s="22">
        <f t="shared" si="16"/>
        <v>7.8542970973249859E-2</v>
      </c>
      <c r="Z38" s="22">
        <f t="shared" si="16"/>
        <v>8.0413555427914993E-2</v>
      </c>
      <c r="AA38" s="22">
        <f t="shared" si="16"/>
        <v>8.4745762711864403E-2</v>
      </c>
      <c r="AB38" s="22">
        <f t="shared" si="16"/>
        <v>7.8731547293603057E-2</v>
      </c>
      <c r="AC38" s="22">
        <f t="shared" si="16"/>
        <v>7.4815595363540571E-2</v>
      </c>
      <c r="AD38" s="22">
        <f t="shared" si="16"/>
        <v>6.9967707212055974E-2</v>
      </c>
      <c r="AE38" s="22">
        <f t="shared" si="16"/>
        <v>6.9234773555439874E-2</v>
      </c>
      <c r="AF38" s="22">
        <f t="shared" si="16"/>
        <v>6.7745197168857435E-2</v>
      </c>
      <c r="AG38" s="22">
        <f t="shared" si="16"/>
        <v>7.4130105900151289E-2</v>
      </c>
      <c r="AH38" s="22">
        <f t="shared" si="16"/>
        <v>7.7383924113829258E-2</v>
      </c>
      <c r="AI38" s="22">
        <f t="shared" si="16"/>
        <v>7.9188797682279086E-2</v>
      </c>
      <c r="AJ38" s="22">
        <f t="shared" si="16"/>
        <v>7.3295985060690946E-2</v>
      </c>
    </row>
    <row r="39" spans="2:36" ht="59.25" customHeight="1">
      <c r="B39" s="68" t="s">
        <v>21</v>
      </c>
      <c r="C39" s="68"/>
      <c r="D39" s="18" t="s">
        <v>59</v>
      </c>
      <c r="E39" s="2"/>
      <c r="F39" s="1"/>
      <c r="G39" s="102" t="str">
        <f t="shared" ref="G39:AJ39" si="17">IF(G36=0,"同数",IF(G36&gt;0,"増加","減少"))</f>
        <v>増加</v>
      </c>
      <c r="H39" s="102" t="str">
        <f t="shared" si="17"/>
        <v>増加</v>
      </c>
      <c r="I39" s="102" t="str">
        <f t="shared" si="17"/>
        <v>増加</v>
      </c>
      <c r="J39" s="102" t="str">
        <f t="shared" si="17"/>
        <v>増加</v>
      </c>
      <c r="K39" s="102" t="str">
        <f t="shared" si="17"/>
        <v>増加</v>
      </c>
      <c r="L39" s="102" t="str">
        <f t="shared" si="17"/>
        <v>増加</v>
      </c>
      <c r="M39" s="102" t="str">
        <f t="shared" si="17"/>
        <v>増加</v>
      </c>
      <c r="N39" s="102" t="str">
        <f t="shared" si="17"/>
        <v>増加</v>
      </c>
      <c r="O39" s="102" t="str">
        <f t="shared" si="17"/>
        <v>増加</v>
      </c>
      <c r="P39" s="102" t="str">
        <f t="shared" si="17"/>
        <v>増加</v>
      </c>
      <c r="Q39" s="102" t="str">
        <f t="shared" si="17"/>
        <v>増加</v>
      </c>
      <c r="R39" s="102" t="str">
        <f t="shared" si="17"/>
        <v>増加</v>
      </c>
      <c r="S39" s="102" t="str">
        <f t="shared" si="17"/>
        <v>増加</v>
      </c>
      <c r="T39" s="102" t="str">
        <f t="shared" si="17"/>
        <v>増加</v>
      </c>
      <c r="U39" s="102" t="str">
        <f t="shared" si="17"/>
        <v>増加</v>
      </c>
      <c r="V39" s="102" t="str">
        <f t="shared" si="17"/>
        <v>増加</v>
      </c>
      <c r="W39" s="102" t="str">
        <f t="shared" si="17"/>
        <v>増加</v>
      </c>
      <c r="X39" s="102" t="str">
        <f t="shared" si="17"/>
        <v>増加</v>
      </c>
      <c r="Y39" s="102" t="str">
        <f t="shared" si="17"/>
        <v>増加</v>
      </c>
      <c r="Z39" s="102" t="str">
        <f t="shared" si="17"/>
        <v>増加</v>
      </c>
      <c r="AA39" s="102" t="str">
        <f t="shared" si="17"/>
        <v>増加</v>
      </c>
      <c r="AB39" s="102" t="str">
        <f t="shared" si="17"/>
        <v>増加</v>
      </c>
      <c r="AC39" s="102" t="str">
        <f t="shared" si="17"/>
        <v>増加</v>
      </c>
      <c r="AD39" s="102" t="str">
        <f t="shared" si="17"/>
        <v>増加</v>
      </c>
      <c r="AE39" s="102" t="str">
        <f t="shared" si="17"/>
        <v>増加</v>
      </c>
      <c r="AF39" s="102" t="str">
        <f t="shared" si="17"/>
        <v>増加</v>
      </c>
      <c r="AG39" s="102" t="str">
        <f t="shared" si="17"/>
        <v>増加</v>
      </c>
      <c r="AH39" s="102" t="str">
        <f t="shared" si="17"/>
        <v>増加</v>
      </c>
      <c r="AI39" s="102" t="str">
        <f t="shared" si="17"/>
        <v>増加</v>
      </c>
      <c r="AJ39" s="102" t="str">
        <f t="shared" si="17"/>
        <v>増加</v>
      </c>
    </row>
  </sheetData>
  <mergeCells count="2">
    <mergeCell ref="C29:C33"/>
    <mergeCell ref="C35:C37"/>
  </mergeCells>
  <phoneticPr fontId="1"/>
  <conditionalFormatting sqref="G38:AJ38">
    <cfRule type="cellIs" dxfId="316" priority="34" operator="greaterThanOrEqual">
      <formula>7.5</formula>
    </cfRule>
  </conditionalFormatting>
  <conditionalFormatting sqref="G38:AJ38">
    <cfRule type="cellIs" dxfId="315" priority="35" operator="greaterThanOrEqual">
      <formula>12.5</formula>
    </cfRule>
  </conditionalFormatting>
  <conditionalFormatting sqref="G12:AJ25">
    <cfRule type="containsBlanks" dxfId="314" priority="20">
      <formula>LEN(TRIM(G12))=0</formula>
    </cfRule>
  </conditionalFormatting>
  <conditionalFormatting sqref="G35:AJ35">
    <cfRule type="cellIs" dxfId="313" priority="17" operator="greaterThanOrEqual">
      <formula>25</formula>
    </cfRule>
    <cfRule type="cellIs" dxfId="312" priority="18" operator="greaterThanOrEqual">
      <formula>15</formula>
    </cfRule>
  </conditionalFormatting>
  <conditionalFormatting sqref="G34:AJ34">
    <cfRule type="cellIs" dxfId="311" priority="1" operator="greaterThan">
      <formula>0.1</formula>
    </cfRule>
    <cfRule type="cellIs" dxfId="310" priority="16" operator="greaterThanOrEqual">
      <formula>0.05</formula>
    </cfRule>
  </conditionalFormatting>
  <conditionalFormatting sqref="G33:AJ33">
    <cfRule type="cellIs" dxfId="309" priority="14" operator="greaterThanOrEqual">
      <formula>30</formula>
    </cfRule>
    <cfRule type="cellIs" dxfId="308" priority="15" operator="greaterThanOrEqual">
      <formula>20</formula>
    </cfRule>
  </conditionalFormatting>
  <conditionalFormatting sqref="G31:AJ31">
    <cfRule type="cellIs" dxfId="307" priority="12" operator="greaterThanOrEqual">
      <formula>0.5</formula>
    </cfRule>
    <cfRule type="cellIs" dxfId="306" priority="13" operator="greaterThanOrEqual">
      <formula>0.2</formula>
    </cfRule>
  </conditionalFormatting>
  <conditionalFormatting sqref="G29:AJ29">
    <cfRule type="cellIs" dxfId="305" priority="10" operator="greaterThanOrEqual">
      <formula>0.5</formula>
    </cfRule>
    <cfRule type="cellIs" dxfId="304" priority="11" operator="greaterThanOrEqual">
      <formula>0.2</formula>
    </cfRule>
  </conditionalFormatting>
  <conditionalFormatting sqref="G37:AJ37">
    <cfRule type="cellIs" dxfId="303" priority="7" operator="greaterThan">
      <formula>1</formula>
    </cfRule>
  </conditionalFormatting>
  <conditionalFormatting sqref="G36:AJ36">
    <cfRule type="cellIs" dxfId="302" priority="6" operator="greaterThanOrEqual">
      <formula>1</formula>
    </cfRule>
  </conditionalFormatting>
  <conditionalFormatting sqref="G30:AJ30">
    <cfRule type="cellIs" dxfId="301" priority="4" operator="greaterThanOrEqual">
      <formula>0.5</formula>
    </cfRule>
    <cfRule type="cellIs" dxfId="300" priority="5" operator="greaterThanOrEqual">
      <formula>0.2</formula>
    </cfRule>
  </conditionalFormatting>
  <conditionalFormatting sqref="G32:AJ32">
    <cfRule type="cellIs" dxfId="299" priority="2" operator="greaterThanOrEqual">
      <formula>0.5</formula>
    </cfRule>
    <cfRule type="cellIs" dxfId="298" priority="3" operator="greaterThanOrEqual">
      <formula>0.2</formula>
    </cfRule>
  </conditionalFormatting>
  <printOptions horizontalCentered="1"/>
  <pageMargins left="0.78740157480314965" right="0.78740157480314965" top="1.1811023622047245" bottom="0.59055118110236227" header="0.31496062992125984" footer="0.31496062992125984"/>
  <pageSetup paperSize="8" scale="49" fitToHeight="0" orientation="landscape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pageSetUpPr fitToPage="1"/>
  </sheetPr>
  <dimension ref="B4:AJ39"/>
  <sheetViews>
    <sheetView view="pageBreakPreview" topLeftCell="B4" zoomScale="70" zoomScaleNormal="100" zoomScaleSheetLayoutView="70" workbookViewId="0">
      <pane xSplit="4" ySplit="4" topLeftCell="F16" activePane="bottomRight" state="frozen"/>
      <selection activeCell="J15" sqref="J15"/>
      <selection pane="topRight" activeCell="J15" sqref="J15"/>
      <selection pane="bottomLeft" activeCell="J15" sqref="J15"/>
      <selection pane="bottomRight" activeCell="C21" sqref="C21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6" width="10.6640625" customWidth="1"/>
  </cols>
  <sheetData>
    <row r="4" spans="3:36" ht="28.2">
      <c r="C4" s="10" t="s">
        <v>196</v>
      </c>
      <c r="AB4" s="299" t="s">
        <v>264</v>
      </c>
      <c r="AG4" s="410" t="s">
        <v>266</v>
      </c>
      <c r="AH4" s="410"/>
      <c r="AI4" s="410"/>
      <c r="AJ4" s="410"/>
    </row>
    <row r="5" spans="3:36" ht="41.1" customHeight="1">
      <c r="F5" s="33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299" t="s">
        <v>263</v>
      </c>
      <c r="Y5" s="9"/>
      <c r="Z5" s="9"/>
      <c r="AA5" s="9"/>
      <c r="AB5" s="9"/>
      <c r="AC5" s="9"/>
      <c r="AD5" s="9"/>
      <c r="AE5" s="299" t="s">
        <v>265</v>
      </c>
      <c r="AF5" s="9"/>
      <c r="AG5" s="9"/>
      <c r="AH5" s="9"/>
      <c r="AI5" s="9"/>
      <c r="AJ5" s="9"/>
    </row>
    <row r="6" spans="3:36" ht="30" customHeight="1">
      <c r="C6" s="3"/>
      <c r="D6" s="4"/>
      <c r="E6" s="5"/>
      <c r="F6" s="26">
        <v>44896</v>
      </c>
      <c r="G6" s="310">
        <v>44897</v>
      </c>
      <c r="H6" s="310">
        <v>44898</v>
      </c>
      <c r="I6" s="310">
        <v>44899</v>
      </c>
      <c r="J6" s="310">
        <v>44900</v>
      </c>
      <c r="K6" s="310">
        <v>44901</v>
      </c>
      <c r="L6" s="310">
        <v>44902</v>
      </c>
      <c r="M6" s="310">
        <v>44903</v>
      </c>
      <c r="N6" s="310">
        <v>44904</v>
      </c>
      <c r="O6" s="310">
        <v>44905</v>
      </c>
      <c r="P6" s="310">
        <v>44906</v>
      </c>
      <c r="Q6" s="310">
        <v>44907</v>
      </c>
      <c r="R6" s="310">
        <v>44908</v>
      </c>
      <c r="S6" s="310">
        <v>44909</v>
      </c>
      <c r="T6" s="310">
        <v>44910</v>
      </c>
      <c r="U6" s="310">
        <v>44911</v>
      </c>
      <c r="V6" s="310">
        <v>44912</v>
      </c>
      <c r="W6" s="310">
        <v>44913</v>
      </c>
      <c r="X6" s="310">
        <v>44914</v>
      </c>
      <c r="Y6" s="310">
        <v>44915</v>
      </c>
      <c r="Z6" s="310">
        <v>44916</v>
      </c>
      <c r="AA6" s="310">
        <v>44917</v>
      </c>
      <c r="AB6" s="310">
        <v>44918</v>
      </c>
      <c r="AC6" s="310">
        <v>44919</v>
      </c>
      <c r="AD6" s="310">
        <v>44920</v>
      </c>
      <c r="AE6" s="310">
        <v>44921</v>
      </c>
      <c r="AF6" s="310">
        <v>44922</v>
      </c>
      <c r="AG6" s="310">
        <v>44923</v>
      </c>
      <c r="AH6" s="310">
        <v>44924</v>
      </c>
      <c r="AI6" s="310">
        <v>44925</v>
      </c>
      <c r="AJ6" s="310">
        <v>44926</v>
      </c>
    </row>
    <row r="7" spans="3:36" ht="30" customHeight="1">
      <c r="C7" s="6"/>
      <c r="D7" s="7"/>
      <c r="E7" s="8"/>
      <c r="F7" s="27" t="s">
        <v>204</v>
      </c>
      <c r="G7" s="27" t="s">
        <v>32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  <c r="AJ7" s="27" t="s">
        <v>25</v>
      </c>
    </row>
    <row r="8" spans="3:36" ht="54.9" customHeight="1">
      <c r="C8" s="28" t="s">
        <v>244</v>
      </c>
      <c r="D8" s="2"/>
      <c r="E8" s="1" t="s">
        <v>9</v>
      </c>
      <c r="F8" s="304">
        <v>501</v>
      </c>
      <c r="G8" s="304">
        <v>501</v>
      </c>
      <c r="H8" s="304">
        <v>501</v>
      </c>
      <c r="I8" s="304">
        <v>501</v>
      </c>
      <c r="J8" s="304">
        <v>501</v>
      </c>
      <c r="K8" s="304">
        <v>501</v>
      </c>
      <c r="L8" s="304">
        <v>501</v>
      </c>
      <c r="M8" s="304">
        <v>501</v>
      </c>
      <c r="N8" s="304">
        <v>501</v>
      </c>
      <c r="O8" s="304">
        <v>501</v>
      </c>
      <c r="P8" s="304">
        <v>501</v>
      </c>
      <c r="Q8" s="304">
        <v>501</v>
      </c>
      <c r="R8" s="304">
        <v>501</v>
      </c>
      <c r="S8" s="304">
        <v>501</v>
      </c>
      <c r="T8" s="304">
        <v>501</v>
      </c>
      <c r="U8" s="304">
        <v>501</v>
      </c>
      <c r="V8" s="304">
        <v>501</v>
      </c>
      <c r="W8" s="304">
        <v>501</v>
      </c>
      <c r="X8" s="304">
        <v>499</v>
      </c>
      <c r="Y8" s="304">
        <v>499</v>
      </c>
      <c r="Z8" s="304">
        <v>499</v>
      </c>
      <c r="AA8" s="304">
        <v>499</v>
      </c>
      <c r="AB8" s="304">
        <v>652</v>
      </c>
      <c r="AC8" s="304">
        <v>652</v>
      </c>
      <c r="AD8" s="304">
        <v>652</v>
      </c>
      <c r="AE8" s="304">
        <v>659</v>
      </c>
      <c r="AF8" s="304">
        <v>659</v>
      </c>
      <c r="AG8" s="304">
        <v>660</v>
      </c>
      <c r="AH8" s="304">
        <v>660</v>
      </c>
      <c r="AI8" s="304">
        <v>660</v>
      </c>
      <c r="AJ8" s="304">
        <v>660</v>
      </c>
    </row>
    <row r="9" spans="3:36" ht="53.1" hidden="1" customHeight="1">
      <c r="C9" s="28" t="s">
        <v>44</v>
      </c>
      <c r="D9" s="2" t="s">
        <v>15</v>
      </c>
      <c r="E9" s="1" t="s">
        <v>8</v>
      </c>
      <c r="F9" s="304">
        <v>501</v>
      </c>
      <c r="G9" s="304">
        <v>501</v>
      </c>
      <c r="H9" s="304">
        <v>501</v>
      </c>
      <c r="I9" s="304">
        <v>501</v>
      </c>
      <c r="J9" s="304">
        <v>501</v>
      </c>
      <c r="K9" s="304">
        <v>501</v>
      </c>
      <c r="L9" s="304">
        <v>501</v>
      </c>
      <c r="M9" s="304">
        <v>501</v>
      </c>
      <c r="N9" s="304">
        <v>501</v>
      </c>
      <c r="O9" s="304">
        <v>501</v>
      </c>
      <c r="P9" s="304">
        <v>501</v>
      </c>
      <c r="Q9" s="304">
        <v>501</v>
      </c>
      <c r="R9" s="304">
        <v>501</v>
      </c>
      <c r="S9" s="304">
        <v>501</v>
      </c>
      <c r="T9" s="304">
        <v>501</v>
      </c>
      <c r="U9" s="304">
        <v>501</v>
      </c>
      <c r="V9" s="304">
        <v>501</v>
      </c>
      <c r="W9" s="304">
        <v>501</v>
      </c>
      <c r="X9" s="304">
        <v>501</v>
      </c>
      <c r="Y9" s="304">
        <v>501</v>
      </c>
      <c r="Z9" s="304">
        <v>501</v>
      </c>
      <c r="AA9" s="304">
        <v>501</v>
      </c>
      <c r="AB9" s="304">
        <v>501</v>
      </c>
      <c r="AC9" s="304">
        <v>501</v>
      </c>
      <c r="AD9" s="304">
        <v>501</v>
      </c>
      <c r="AE9" s="304">
        <v>501</v>
      </c>
      <c r="AF9" s="304">
        <v>501</v>
      </c>
      <c r="AG9" s="304">
        <v>501</v>
      </c>
      <c r="AH9" s="304">
        <v>501</v>
      </c>
      <c r="AI9" s="304">
        <v>501</v>
      </c>
      <c r="AJ9" s="304">
        <v>501</v>
      </c>
    </row>
    <row r="10" spans="3:36" ht="54.9" customHeight="1">
      <c r="C10" s="14" t="s">
        <v>45</v>
      </c>
      <c r="D10" s="2"/>
      <c r="E10" s="1" t="s">
        <v>8</v>
      </c>
      <c r="F10" s="349">
        <v>25</v>
      </c>
      <c r="G10" s="349">
        <v>25</v>
      </c>
      <c r="H10" s="349">
        <v>25</v>
      </c>
      <c r="I10" s="349">
        <v>25</v>
      </c>
      <c r="J10" s="349">
        <v>25</v>
      </c>
      <c r="K10" s="349">
        <v>25</v>
      </c>
      <c r="L10" s="349">
        <v>25</v>
      </c>
      <c r="M10" s="349">
        <v>25</v>
      </c>
      <c r="N10" s="349">
        <v>25</v>
      </c>
      <c r="O10" s="349">
        <v>25</v>
      </c>
      <c r="P10" s="349">
        <v>25</v>
      </c>
      <c r="Q10" s="349">
        <v>25</v>
      </c>
      <c r="R10" s="349">
        <v>25</v>
      </c>
      <c r="S10" s="349">
        <v>25</v>
      </c>
      <c r="T10" s="349">
        <v>25</v>
      </c>
      <c r="U10" s="349">
        <v>25</v>
      </c>
      <c r="V10" s="349">
        <v>25</v>
      </c>
      <c r="W10" s="349">
        <v>25</v>
      </c>
      <c r="X10" s="349">
        <v>25</v>
      </c>
      <c r="Y10" s="349">
        <v>25</v>
      </c>
      <c r="Z10" s="349">
        <v>25</v>
      </c>
      <c r="AA10" s="349">
        <v>25</v>
      </c>
      <c r="AB10" s="349">
        <v>29</v>
      </c>
      <c r="AC10" s="349">
        <v>29</v>
      </c>
      <c r="AD10" s="349">
        <v>29</v>
      </c>
      <c r="AE10" s="349">
        <v>29</v>
      </c>
      <c r="AF10" s="349">
        <v>29</v>
      </c>
      <c r="AG10" s="349">
        <v>29</v>
      </c>
      <c r="AH10" s="349">
        <v>29</v>
      </c>
      <c r="AI10" s="349">
        <v>29</v>
      </c>
      <c r="AJ10" s="349">
        <v>29</v>
      </c>
    </row>
    <row r="11" spans="3:36" ht="53.1" hidden="1" customHeight="1">
      <c r="C11" s="14" t="s">
        <v>46</v>
      </c>
      <c r="D11" s="2"/>
      <c r="E11" s="1" t="s">
        <v>48</v>
      </c>
      <c r="F11" s="349">
        <v>34</v>
      </c>
      <c r="G11" s="349">
        <v>34</v>
      </c>
      <c r="H11" s="349">
        <v>34</v>
      </c>
      <c r="I11" s="349">
        <v>34</v>
      </c>
      <c r="J11" s="349">
        <v>34</v>
      </c>
      <c r="K11" s="349">
        <v>34</v>
      </c>
      <c r="L11" s="349">
        <v>34</v>
      </c>
      <c r="M11" s="349">
        <v>34</v>
      </c>
      <c r="N11" s="349">
        <v>34</v>
      </c>
      <c r="O11" s="349">
        <v>34</v>
      </c>
      <c r="P11" s="349">
        <v>34</v>
      </c>
      <c r="Q11" s="349">
        <v>34</v>
      </c>
      <c r="R11" s="349">
        <v>34</v>
      </c>
      <c r="S11" s="349">
        <v>34</v>
      </c>
      <c r="T11" s="349">
        <v>34</v>
      </c>
      <c r="U11" s="349">
        <v>34</v>
      </c>
      <c r="V11" s="349">
        <v>34</v>
      </c>
      <c r="W11" s="349">
        <v>34</v>
      </c>
      <c r="X11" s="349">
        <v>34</v>
      </c>
      <c r="Y11" s="349">
        <v>34</v>
      </c>
      <c r="Z11" s="349">
        <v>34</v>
      </c>
      <c r="AA11" s="349">
        <v>34</v>
      </c>
      <c r="AB11" s="349">
        <v>34</v>
      </c>
      <c r="AC11" s="349">
        <v>34</v>
      </c>
      <c r="AD11" s="349">
        <v>34</v>
      </c>
      <c r="AE11" s="349">
        <v>34</v>
      </c>
      <c r="AF11" s="349">
        <v>34</v>
      </c>
      <c r="AG11" s="349">
        <v>34</v>
      </c>
      <c r="AH11" s="349">
        <v>34</v>
      </c>
      <c r="AI11" s="349">
        <v>34</v>
      </c>
      <c r="AJ11" s="349">
        <v>34</v>
      </c>
    </row>
    <row r="12" spans="3:36" ht="54.9" customHeight="1">
      <c r="C12" s="14" t="s">
        <v>0</v>
      </c>
      <c r="D12" s="39" t="s">
        <v>16</v>
      </c>
      <c r="E12" s="1" t="s">
        <v>47</v>
      </c>
      <c r="F12" s="302">
        <v>153</v>
      </c>
      <c r="G12" s="302">
        <v>153</v>
      </c>
      <c r="H12" s="302">
        <v>156</v>
      </c>
      <c r="I12" s="302">
        <v>157</v>
      </c>
      <c r="J12" s="302">
        <v>154</v>
      </c>
      <c r="K12" s="302">
        <v>168</v>
      </c>
      <c r="L12" s="302">
        <v>174</v>
      </c>
      <c r="M12" s="302">
        <v>172</v>
      </c>
      <c r="N12" s="302">
        <v>168</v>
      </c>
      <c r="O12" s="302">
        <v>169</v>
      </c>
      <c r="P12" s="302">
        <v>182</v>
      </c>
      <c r="Q12" s="302">
        <v>190</v>
      </c>
      <c r="R12" s="302">
        <v>192</v>
      </c>
      <c r="S12" s="302">
        <v>205</v>
      </c>
      <c r="T12" s="302">
        <v>208</v>
      </c>
      <c r="U12" s="302">
        <v>207</v>
      </c>
      <c r="V12" s="302">
        <v>222</v>
      </c>
      <c r="W12" s="302">
        <v>230</v>
      </c>
      <c r="X12" s="302">
        <v>238</v>
      </c>
      <c r="Y12" s="302">
        <v>259</v>
      </c>
      <c r="Z12" s="302">
        <v>286</v>
      </c>
      <c r="AA12" s="302">
        <v>309</v>
      </c>
      <c r="AB12" s="302">
        <v>337</v>
      </c>
      <c r="AC12" s="302">
        <v>361</v>
      </c>
      <c r="AD12" s="302">
        <v>376</v>
      </c>
      <c r="AE12" s="302">
        <v>382</v>
      </c>
      <c r="AF12" s="302">
        <v>406</v>
      </c>
      <c r="AG12" s="302">
        <v>407</v>
      </c>
      <c r="AH12" s="302">
        <v>427</v>
      </c>
      <c r="AI12" s="302">
        <v>449</v>
      </c>
      <c r="AJ12" s="302">
        <v>446</v>
      </c>
    </row>
    <row r="13" spans="3:36" ht="54.9" customHeight="1">
      <c r="C13" s="14" t="s">
        <v>1</v>
      </c>
      <c r="D13" s="39" t="s">
        <v>16</v>
      </c>
      <c r="E13" s="1" t="s">
        <v>48</v>
      </c>
      <c r="F13" s="302">
        <v>1</v>
      </c>
      <c r="G13" s="302">
        <v>1</v>
      </c>
      <c r="H13" s="302">
        <v>2</v>
      </c>
      <c r="I13" s="302">
        <v>2</v>
      </c>
      <c r="J13" s="302">
        <v>4</v>
      </c>
      <c r="K13" s="302">
        <v>1</v>
      </c>
      <c r="L13" s="302">
        <v>0</v>
      </c>
      <c r="M13" s="302">
        <v>0</v>
      </c>
      <c r="N13" s="302">
        <v>1</v>
      </c>
      <c r="O13" s="302">
        <v>1</v>
      </c>
      <c r="P13" s="302">
        <v>3</v>
      </c>
      <c r="Q13" s="302">
        <v>2</v>
      </c>
      <c r="R13" s="302">
        <v>1</v>
      </c>
      <c r="S13" s="302">
        <v>1</v>
      </c>
      <c r="T13" s="302">
        <v>1</v>
      </c>
      <c r="U13" s="302">
        <v>2</v>
      </c>
      <c r="V13" s="302">
        <v>2</v>
      </c>
      <c r="W13" s="302">
        <v>2</v>
      </c>
      <c r="X13" s="302">
        <v>2</v>
      </c>
      <c r="Y13" s="302">
        <v>2</v>
      </c>
      <c r="Z13" s="302">
        <v>3</v>
      </c>
      <c r="AA13" s="302">
        <v>4</v>
      </c>
      <c r="AB13" s="302">
        <v>3</v>
      </c>
      <c r="AC13" s="302">
        <v>4</v>
      </c>
      <c r="AD13" s="302">
        <v>3</v>
      </c>
      <c r="AE13" s="302">
        <v>4</v>
      </c>
      <c r="AF13" s="302">
        <v>6</v>
      </c>
      <c r="AG13" s="302">
        <v>5</v>
      </c>
      <c r="AH13" s="302">
        <v>6</v>
      </c>
      <c r="AI13" s="302">
        <v>6</v>
      </c>
      <c r="AJ13" s="302">
        <v>7</v>
      </c>
    </row>
    <row r="14" spans="3:36" ht="54.9" customHeight="1">
      <c r="C14" s="14" t="s">
        <v>23</v>
      </c>
      <c r="D14" s="39" t="s">
        <v>16</v>
      </c>
      <c r="E14" s="1" t="s">
        <v>24</v>
      </c>
      <c r="F14" s="302">
        <v>2253</v>
      </c>
      <c r="G14" s="302">
        <v>2277</v>
      </c>
      <c r="H14" s="302">
        <v>2266</v>
      </c>
      <c r="I14" s="302">
        <v>2336</v>
      </c>
      <c r="J14" s="302">
        <v>2259</v>
      </c>
      <c r="K14" s="302">
        <v>2371</v>
      </c>
      <c r="L14" s="302">
        <v>2432</v>
      </c>
      <c r="M14" s="302">
        <v>2503</v>
      </c>
      <c r="N14" s="302">
        <v>2643</v>
      </c>
      <c r="O14" s="302">
        <v>2840</v>
      </c>
      <c r="P14" s="302">
        <v>3040</v>
      </c>
      <c r="Q14" s="302">
        <v>3049</v>
      </c>
      <c r="R14" s="302">
        <v>3411</v>
      </c>
      <c r="S14" s="302">
        <v>3796</v>
      </c>
      <c r="T14" s="302">
        <v>4092</v>
      </c>
      <c r="U14" s="302">
        <v>4440</v>
      </c>
      <c r="V14" s="302">
        <v>4715</v>
      </c>
      <c r="W14" s="302">
        <v>4941</v>
      </c>
      <c r="X14" s="302">
        <v>5030</v>
      </c>
      <c r="Y14" s="302">
        <v>5335</v>
      </c>
      <c r="Z14" s="302">
        <v>5676</v>
      </c>
      <c r="AA14" s="302">
        <v>6213</v>
      </c>
      <c r="AB14" s="302">
        <v>6709</v>
      </c>
      <c r="AC14" s="302">
        <v>7227</v>
      </c>
      <c r="AD14" s="302">
        <v>7576</v>
      </c>
      <c r="AE14" s="302">
        <v>7644</v>
      </c>
      <c r="AF14" s="302">
        <v>8106</v>
      </c>
      <c r="AG14" s="302">
        <v>8653</v>
      </c>
      <c r="AH14" s="302">
        <v>9052</v>
      </c>
      <c r="AI14" s="302">
        <v>9158</v>
      </c>
      <c r="AJ14" s="302">
        <v>9129</v>
      </c>
    </row>
    <row r="15" spans="3:36" ht="54.9" customHeight="1">
      <c r="C15" s="14" t="s">
        <v>2</v>
      </c>
      <c r="D15" s="39" t="s">
        <v>16</v>
      </c>
      <c r="E15" s="29"/>
      <c r="F15" s="302">
        <v>1197</v>
      </c>
      <c r="G15" s="302">
        <v>895</v>
      </c>
      <c r="H15" s="302">
        <v>1087</v>
      </c>
      <c r="I15" s="302">
        <v>886</v>
      </c>
      <c r="J15" s="302">
        <v>453</v>
      </c>
      <c r="K15" s="302">
        <v>1167</v>
      </c>
      <c r="L15" s="302">
        <v>1205</v>
      </c>
      <c r="M15" s="302">
        <v>1239</v>
      </c>
      <c r="N15" s="302">
        <v>1076</v>
      </c>
      <c r="O15" s="302">
        <v>1362</v>
      </c>
      <c r="P15" s="302">
        <v>1289</v>
      </c>
      <c r="Q15" s="302">
        <v>647</v>
      </c>
      <c r="R15" s="302">
        <v>1929</v>
      </c>
      <c r="S15" s="302">
        <v>2270</v>
      </c>
      <c r="T15" s="302">
        <v>2122</v>
      </c>
      <c r="U15" s="302">
        <v>1791</v>
      </c>
      <c r="V15" s="302">
        <v>2045</v>
      </c>
      <c r="W15" s="302">
        <v>1620</v>
      </c>
      <c r="X15" s="302">
        <v>855</v>
      </c>
      <c r="Y15" s="302">
        <v>2949</v>
      </c>
      <c r="Z15" s="302">
        <v>2994</v>
      </c>
      <c r="AA15" s="302">
        <v>2755</v>
      </c>
      <c r="AB15" s="302">
        <v>2688</v>
      </c>
      <c r="AC15" s="302">
        <v>3078</v>
      </c>
      <c r="AD15" s="302">
        <v>2582</v>
      </c>
      <c r="AE15" s="302">
        <v>1369</v>
      </c>
      <c r="AF15" s="302">
        <v>3705</v>
      </c>
      <c r="AG15" s="302">
        <v>3851</v>
      </c>
      <c r="AH15" s="302">
        <v>3569</v>
      </c>
      <c r="AI15" s="302">
        <v>2985</v>
      </c>
      <c r="AJ15" s="302">
        <v>2330</v>
      </c>
    </row>
    <row r="16" spans="3:36" ht="54.9" customHeight="1">
      <c r="C16" s="14" t="s">
        <v>2</v>
      </c>
      <c r="D16" s="2" t="s">
        <v>17</v>
      </c>
      <c r="E16" s="1" t="s">
        <v>10</v>
      </c>
      <c r="F16" s="304">
        <f>F15+SUM('R4-11（入力用）'!AE15:AJ15)</f>
        <v>6419</v>
      </c>
      <c r="G16" s="304">
        <f>SUM(F15:G15)+SUM('R4-11（入力用）'!AF15:AJ15)</f>
        <v>6306</v>
      </c>
      <c r="H16" s="304">
        <f>SUM(F15:H15)+SUM('R4-11（入力用）'!AG15:AJ15)</f>
        <v>6416</v>
      </c>
      <c r="I16" s="304">
        <f>SUM(F15:I15)+SUM('R4-11（入力用）'!AH15:AJ15)</f>
        <v>6547</v>
      </c>
      <c r="J16" s="304">
        <f>SUM(F15:J15)+SUM('R4-11（入力用）'!AI15:AJ15)</f>
        <v>6655</v>
      </c>
      <c r="K16" s="304">
        <f>SUM(F15:K15)+'R4-11（入力用）'!AJ15</f>
        <v>6809</v>
      </c>
      <c r="L16" s="304">
        <f>SUM(F15:L15)</f>
        <v>6890</v>
      </c>
      <c r="M16" s="304">
        <f t="shared" ref="M16:AJ16" si="0">SUM(G15:M15)</f>
        <v>6932</v>
      </c>
      <c r="N16" s="304">
        <f t="shared" si="0"/>
        <v>7113</v>
      </c>
      <c r="O16" s="304">
        <f t="shared" si="0"/>
        <v>7388</v>
      </c>
      <c r="P16" s="304">
        <f t="shared" si="0"/>
        <v>7791</v>
      </c>
      <c r="Q16" s="304">
        <f t="shared" si="0"/>
        <v>7985</v>
      </c>
      <c r="R16" s="304">
        <f t="shared" si="0"/>
        <v>8747</v>
      </c>
      <c r="S16" s="304">
        <f t="shared" si="0"/>
        <v>9812</v>
      </c>
      <c r="T16" s="304">
        <f t="shared" si="0"/>
        <v>10695</v>
      </c>
      <c r="U16" s="304">
        <f t="shared" si="0"/>
        <v>11410</v>
      </c>
      <c r="V16" s="304">
        <f t="shared" si="0"/>
        <v>12093</v>
      </c>
      <c r="W16" s="304">
        <f t="shared" si="0"/>
        <v>12424</v>
      </c>
      <c r="X16" s="304">
        <f t="shared" si="0"/>
        <v>12632</v>
      </c>
      <c r="Y16" s="304">
        <f t="shared" si="0"/>
        <v>13652</v>
      </c>
      <c r="Z16" s="304">
        <f t="shared" si="0"/>
        <v>14376</v>
      </c>
      <c r="AA16" s="304">
        <f t="shared" si="0"/>
        <v>15009</v>
      </c>
      <c r="AB16" s="304">
        <f t="shared" si="0"/>
        <v>15906</v>
      </c>
      <c r="AC16" s="304">
        <f t="shared" si="0"/>
        <v>16939</v>
      </c>
      <c r="AD16" s="304">
        <f t="shared" si="0"/>
        <v>17901</v>
      </c>
      <c r="AE16" s="304">
        <f t="shared" si="0"/>
        <v>18415</v>
      </c>
      <c r="AF16" s="304">
        <f t="shared" si="0"/>
        <v>19171</v>
      </c>
      <c r="AG16" s="304">
        <f t="shared" si="0"/>
        <v>20028</v>
      </c>
      <c r="AH16" s="304">
        <f t="shared" si="0"/>
        <v>20842</v>
      </c>
      <c r="AI16" s="304">
        <f t="shared" si="0"/>
        <v>21139</v>
      </c>
      <c r="AJ16" s="304">
        <f t="shared" si="0"/>
        <v>20391</v>
      </c>
    </row>
    <row r="17" spans="2:36" ht="54.9" customHeight="1">
      <c r="C17" s="14" t="s">
        <v>3</v>
      </c>
      <c r="D17" s="39" t="s">
        <v>16</v>
      </c>
      <c r="E17" s="29"/>
      <c r="F17" s="302">
        <v>675</v>
      </c>
      <c r="G17" s="302">
        <v>595</v>
      </c>
      <c r="H17" s="302">
        <v>533</v>
      </c>
      <c r="I17" s="302">
        <v>463</v>
      </c>
      <c r="J17" s="302">
        <v>332</v>
      </c>
      <c r="K17" s="302">
        <v>873</v>
      </c>
      <c r="L17" s="302">
        <v>919</v>
      </c>
      <c r="M17" s="302">
        <v>786</v>
      </c>
      <c r="N17" s="302">
        <v>750</v>
      </c>
      <c r="O17" s="302">
        <v>1016</v>
      </c>
      <c r="P17" s="302">
        <v>944</v>
      </c>
      <c r="Q17" s="302">
        <v>534</v>
      </c>
      <c r="R17" s="302">
        <v>1486</v>
      </c>
      <c r="S17" s="302">
        <v>1578</v>
      </c>
      <c r="T17" s="302">
        <v>1444</v>
      </c>
      <c r="U17" s="302">
        <v>1418</v>
      </c>
      <c r="V17" s="302">
        <v>1327</v>
      </c>
      <c r="W17" s="302">
        <v>1302</v>
      </c>
      <c r="X17" s="302">
        <v>769</v>
      </c>
      <c r="Y17" s="302">
        <v>2148</v>
      </c>
      <c r="Z17" s="302">
        <v>2516</v>
      </c>
      <c r="AA17" s="302">
        <v>2204</v>
      </c>
      <c r="AB17" s="302">
        <v>2185</v>
      </c>
      <c r="AC17" s="302">
        <v>2308</v>
      </c>
      <c r="AD17" s="302">
        <v>1963</v>
      </c>
      <c r="AE17" s="302">
        <v>1221</v>
      </c>
      <c r="AF17" s="302">
        <v>3023</v>
      </c>
      <c r="AG17" s="302">
        <v>3224</v>
      </c>
      <c r="AH17" s="302">
        <v>2955</v>
      </c>
      <c r="AI17" s="302">
        <v>2504</v>
      </c>
      <c r="AJ17" s="302">
        <v>1959</v>
      </c>
    </row>
    <row r="18" spans="2:36" ht="54.9" customHeight="1">
      <c r="C18" s="14" t="s">
        <v>3</v>
      </c>
      <c r="D18" s="2" t="s">
        <v>17</v>
      </c>
      <c r="E18" s="1" t="s">
        <v>11</v>
      </c>
      <c r="F18" s="304">
        <f>F17+SUM('R4-11（入力用）'!AE17:AJ17)</f>
        <v>4125</v>
      </c>
      <c r="G18" s="304">
        <f>SUM(F17:G17)+SUM('R4-11（入力用）'!AF17:AJ17)</f>
        <v>4103</v>
      </c>
      <c r="H18" s="304">
        <f>SUM(F17:H17)+SUM('R4-11（入力用）'!AG17:AJ17)</f>
        <v>4040</v>
      </c>
      <c r="I18" s="304">
        <f>SUM(F17:I17)+SUM('R4-11（入力用）'!AH17:AJ17)</f>
        <v>4014</v>
      </c>
      <c r="J18" s="304">
        <f>SUM(F17:J17)+SUM('R4-11（入力用）'!AI17:AJ17)</f>
        <v>4068</v>
      </c>
      <c r="K18" s="304">
        <f>SUM(F17:K17)+'R4-11（入力用）'!AJ17</f>
        <v>4227</v>
      </c>
      <c r="L18" s="304">
        <f>SUM(F17:L17)</f>
        <v>4390</v>
      </c>
      <c r="M18" s="304">
        <f t="shared" ref="M18:AJ18" si="1">SUM(G17:M17)</f>
        <v>4501</v>
      </c>
      <c r="N18" s="304">
        <f t="shared" si="1"/>
        <v>4656</v>
      </c>
      <c r="O18" s="304">
        <f t="shared" si="1"/>
        <v>5139</v>
      </c>
      <c r="P18" s="304">
        <f t="shared" si="1"/>
        <v>5620</v>
      </c>
      <c r="Q18" s="304">
        <f t="shared" si="1"/>
        <v>5822</v>
      </c>
      <c r="R18" s="304">
        <f t="shared" si="1"/>
        <v>6435</v>
      </c>
      <c r="S18" s="304">
        <f t="shared" si="1"/>
        <v>7094</v>
      </c>
      <c r="T18" s="304">
        <f t="shared" si="1"/>
        <v>7752</v>
      </c>
      <c r="U18" s="304">
        <f t="shared" si="1"/>
        <v>8420</v>
      </c>
      <c r="V18" s="304">
        <f t="shared" si="1"/>
        <v>8731</v>
      </c>
      <c r="W18" s="304">
        <f t="shared" si="1"/>
        <v>9089</v>
      </c>
      <c r="X18" s="304">
        <f t="shared" si="1"/>
        <v>9324</v>
      </c>
      <c r="Y18" s="304">
        <f t="shared" si="1"/>
        <v>9986</v>
      </c>
      <c r="Z18" s="304">
        <f t="shared" si="1"/>
        <v>10924</v>
      </c>
      <c r="AA18" s="304">
        <f t="shared" si="1"/>
        <v>11684</v>
      </c>
      <c r="AB18" s="304">
        <f t="shared" si="1"/>
        <v>12451</v>
      </c>
      <c r="AC18" s="304">
        <f t="shared" si="1"/>
        <v>13432</v>
      </c>
      <c r="AD18" s="304">
        <f t="shared" si="1"/>
        <v>14093</v>
      </c>
      <c r="AE18" s="304">
        <f t="shared" si="1"/>
        <v>14545</v>
      </c>
      <c r="AF18" s="304">
        <f t="shared" si="1"/>
        <v>15420</v>
      </c>
      <c r="AG18" s="304">
        <f t="shared" si="1"/>
        <v>16128</v>
      </c>
      <c r="AH18" s="304">
        <f t="shared" si="1"/>
        <v>16879</v>
      </c>
      <c r="AI18" s="304">
        <f t="shared" si="1"/>
        <v>17198</v>
      </c>
      <c r="AJ18" s="304">
        <f t="shared" si="1"/>
        <v>16849</v>
      </c>
    </row>
    <row r="19" spans="2:36" ht="54.9" customHeight="1">
      <c r="C19" s="15" t="s">
        <v>4</v>
      </c>
      <c r="D19" s="39" t="s">
        <v>16</v>
      </c>
      <c r="E19" s="29"/>
      <c r="F19" s="302">
        <v>675</v>
      </c>
      <c r="G19" s="302">
        <v>595</v>
      </c>
      <c r="H19" s="302">
        <v>533</v>
      </c>
      <c r="I19" s="302">
        <v>463</v>
      </c>
      <c r="J19" s="302">
        <v>332</v>
      </c>
      <c r="K19" s="302">
        <v>873</v>
      </c>
      <c r="L19" s="302">
        <v>919</v>
      </c>
      <c r="M19" s="302">
        <v>786</v>
      </c>
      <c r="N19" s="302">
        <v>750</v>
      </c>
      <c r="O19" s="302">
        <v>1016</v>
      </c>
      <c r="P19" s="302">
        <v>944</v>
      </c>
      <c r="Q19" s="302">
        <v>534</v>
      </c>
      <c r="R19" s="302">
        <v>1486</v>
      </c>
      <c r="S19" s="302">
        <v>1578</v>
      </c>
      <c r="T19" s="302">
        <v>1444</v>
      </c>
      <c r="U19" s="302">
        <v>1418</v>
      </c>
      <c r="V19" s="302">
        <v>1327</v>
      </c>
      <c r="W19" s="302">
        <v>1302</v>
      </c>
      <c r="X19" s="302">
        <v>769</v>
      </c>
      <c r="Y19" s="302">
        <v>2148</v>
      </c>
      <c r="Z19" s="302">
        <v>2516</v>
      </c>
      <c r="AA19" s="302">
        <v>2204</v>
      </c>
      <c r="AB19" s="302">
        <v>2185</v>
      </c>
      <c r="AC19" s="302">
        <v>2308</v>
      </c>
      <c r="AD19" s="302">
        <v>1963</v>
      </c>
      <c r="AE19" s="302">
        <v>1221</v>
      </c>
      <c r="AF19" s="302">
        <v>3023</v>
      </c>
      <c r="AG19" s="302">
        <v>3224</v>
      </c>
      <c r="AH19" s="302">
        <v>2955</v>
      </c>
      <c r="AI19" s="302">
        <v>2504</v>
      </c>
      <c r="AJ19" s="302">
        <v>1959</v>
      </c>
    </row>
    <row r="20" spans="2:36" ht="54.9" customHeight="1">
      <c r="C20" s="15" t="s">
        <v>276</v>
      </c>
      <c r="D20" s="39" t="s">
        <v>16</v>
      </c>
      <c r="E20" s="29"/>
      <c r="F20" s="302">
        <v>0</v>
      </c>
      <c r="G20" s="302">
        <v>1</v>
      </c>
      <c r="H20" s="302">
        <v>0</v>
      </c>
      <c r="I20" s="302">
        <v>0</v>
      </c>
      <c r="J20" s="302">
        <v>0</v>
      </c>
      <c r="K20" s="302">
        <v>1</v>
      </c>
      <c r="L20" s="302">
        <v>0</v>
      </c>
      <c r="M20" s="302">
        <v>0</v>
      </c>
      <c r="N20" s="302">
        <v>0</v>
      </c>
      <c r="O20" s="302">
        <v>0</v>
      </c>
      <c r="P20" s="302">
        <v>1</v>
      </c>
      <c r="Q20" s="302">
        <v>0</v>
      </c>
      <c r="R20" s="302">
        <v>1</v>
      </c>
      <c r="S20" s="302">
        <v>0</v>
      </c>
      <c r="T20" s="302">
        <v>1</v>
      </c>
      <c r="U20" s="302">
        <v>1</v>
      </c>
      <c r="V20" s="302">
        <v>0</v>
      </c>
      <c r="W20" s="302">
        <v>1</v>
      </c>
      <c r="X20" s="302">
        <v>0</v>
      </c>
      <c r="Y20" s="302">
        <v>1</v>
      </c>
      <c r="Z20" s="302">
        <v>0</v>
      </c>
      <c r="AA20" s="302">
        <v>3</v>
      </c>
      <c r="AB20" s="302">
        <v>0</v>
      </c>
      <c r="AC20" s="302">
        <v>2</v>
      </c>
      <c r="AD20" s="302">
        <v>2</v>
      </c>
      <c r="AE20" s="302">
        <v>1</v>
      </c>
      <c r="AF20" s="302">
        <v>4</v>
      </c>
      <c r="AG20" s="302">
        <v>3</v>
      </c>
      <c r="AH20" s="302">
        <v>2</v>
      </c>
      <c r="AI20" s="302">
        <v>3</v>
      </c>
      <c r="AJ20" s="302">
        <v>0</v>
      </c>
    </row>
    <row r="21" spans="2:36" ht="54.9" customHeight="1">
      <c r="C21" s="15" t="s">
        <v>4</v>
      </c>
      <c r="D21" s="2" t="s">
        <v>17</v>
      </c>
      <c r="E21" s="1" t="s">
        <v>12</v>
      </c>
      <c r="F21" s="306">
        <f>F19+SUM('R4-11（入力用）'!AE19:AJ19)</f>
        <v>4125</v>
      </c>
      <c r="G21" s="306">
        <f>SUM(F19:G19)+SUM('R4-11（入力用）'!AF19:AJ19)</f>
        <v>4103</v>
      </c>
      <c r="H21" s="306">
        <f>SUM(F19:H19)+SUM('R4-11（入力用）'!AG19:AJ19)</f>
        <v>4040</v>
      </c>
      <c r="I21" s="306">
        <f>SUM(F19:I19)+SUM('R4-11（入力用）'!AH19:AJ19)</f>
        <v>4014</v>
      </c>
      <c r="J21" s="306">
        <f>SUM(F19:J19)+SUM('R4-11（入力用）'!AI19:AJ19)</f>
        <v>4068</v>
      </c>
      <c r="K21" s="306">
        <f>SUM(F19:K19)+'R4-11（入力用）'!AJ19</f>
        <v>4227</v>
      </c>
      <c r="L21" s="306">
        <f>SUM(F19:L19)</f>
        <v>4390</v>
      </c>
      <c r="M21" s="306">
        <f t="shared" ref="M21:AJ21" si="2">SUM(G19:M19)</f>
        <v>4501</v>
      </c>
      <c r="N21" s="306">
        <f t="shared" si="2"/>
        <v>4656</v>
      </c>
      <c r="O21" s="306">
        <f t="shared" si="2"/>
        <v>5139</v>
      </c>
      <c r="P21" s="306">
        <f t="shared" si="2"/>
        <v>5620</v>
      </c>
      <c r="Q21" s="306">
        <f t="shared" si="2"/>
        <v>5822</v>
      </c>
      <c r="R21" s="306">
        <f t="shared" si="2"/>
        <v>6435</v>
      </c>
      <c r="S21" s="306">
        <f t="shared" si="2"/>
        <v>7094</v>
      </c>
      <c r="T21" s="306">
        <f t="shared" si="2"/>
        <v>7752</v>
      </c>
      <c r="U21" s="306">
        <f t="shared" si="2"/>
        <v>8420</v>
      </c>
      <c r="V21" s="306">
        <f t="shared" si="2"/>
        <v>8731</v>
      </c>
      <c r="W21" s="306">
        <f t="shared" si="2"/>
        <v>9089</v>
      </c>
      <c r="X21" s="306">
        <f t="shared" si="2"/>
        <v>9324</v>
      </c>
      <c r="Y21" s="306">
        <f t="shared" si="2"/>
        <v>9986</v>
      </c>
      <c r="Z21" s="306">
        <f t="shared" si="2"/>
        <v>10924</v>
      </c>
      <c r="AA21" s="306">
        <f t="shared" si="2"/>
        <v>11684</v>
      </c>
      <c r="AB21" s="306">
        <f t="shared" si="2"/>
        <v>12451</v>
      </c>
      <c r="AC21" s="306">
        <f t="shared" si="2"/>
        <v>13432</v>
      </c>
      <c r="AD21" s="306">
        <f t="shared" si="2"/>
        <v>14093</v>
      </c>
      <c r="AE21" s="306">
        <f t="shared" si="2"/>
        <v>14545</v>
      </c>
      <c r="AF21" s="306">
        <f t="shared" si="2"/>
        <v>15420</v>
      </c>
      <c r="AG21" s="306">
        <f t="shared" si="2"/>
        <v>16128</v>
      </c>
      <c r="AH21" s="306">
        <f t="shared" si="2"/>
        <v>16879</v>
      </c>
      <c r="AI21" s="306">
        <f t="shared" si="2"/>
        <v>17198</v>
      </c>
      <c r="AJ21" s="306">
        <f t="shared" si="2"/>
        <v>16849</v>
      </c>
    </row>
    <row r="22" spans="2:36" ht="54.9" customHeight="1">
      <c r="C22" s="14" t="s">
        <v>5</v>
      </c>
      <c r="D22" s="2" t="s">
        <v>17</v>
      </c>
      <c r="E22" s="1" t="s">
        <v>13</v>
      </c>
      <c r="F22" s="306">
        <f>F21</f>
        <v>4125</v>
      </c>
      <c r="G22" s="306">
        <f t="shared" ref="G22:AJ22" si="3">G21</f>
        <v>4103</v>
      </c>
      <c r="H22" s="306">
        <f t="shared" si="3"/>
        <v>4040</v>
      </c>
      <c r="I22" s="306">
        <f t="shared" si="3"/>
        <v>4014</v>
      </c>
      <c r="J22" s="306">
        <f t="shared" si="3"/>
        <v>4068</v>
      </c>
      <c r="K22" s="306">
        <f t="shared" si="3"/>
        <v>4227</v>
      </c>
      <c r="L22" s="306">
        <f t="shared" si="3"/>
        <v>4390</v>
      </c>
      <c r="M22" s="306">
        <f t="shared" si="3"/>
        <v>4501</v>
      </c>
      <c r="N22" s="306">
        <f t="shared" si="3"/>
        <v>4656</v>
      </c>
      <c r="O22" s="306">
        <f t="shared" si="3"/>
        <v>5139</v>
      </c>
      <c r="P22" s="306">
        <f t="shared" si="3"/>
        <v>5620</v>
      </c>
      <c r="Q22" s="306">
        <f t="shared" si="3"/>
        <v>5822</v>
      </c>
      <c r="R22" s="306">
        <f t="shared" si="3"/>
        <v>6435</v>
      </c>
      <c r="S22" s="306">
        <f t="shared" si="3"/>
        <v>7094</v>
      </c>
      <c r="T22" s="306">
        <f t="shared" si="3"/>
        <v>7752</v>
      </c>
      <c r="U22" s="306">
        <f t="shared" si="3"/>
        <v>8420</v>
      </c>
      <c r="V22" s="306">
        <f t="shared" si="3"/>
        <v>8731</v>
      </c>
      <c r="W22" s="306">
        <f t="shared" si="3"/>
        <v>9089</v>
      </c>
      <c r="X22" s="306">
        <f t="shared" si="3"/>
        <v>9324</v>
      </c>
      <c r="Y22" s="306">
        <f t="shared" si="3"/>
        <v>9986</v>
      </c>
      <c r="Z22" s="306">
        <f t="shared" si="3"/>
        <v>10924</v>
      </c>
      <c r="AA22" s="306">
        <f t="shared" si="3"/>
        <v>11684</v>
      </c>
      <c r="AB22" s="306">
        <f t="shared" si="3"/>
        <v>12451</v>
      </c>
      <c r="AC22" s="306">
        <f t="shared" si="3"/>
        <v>13432</v>
      </c>
      <c r="AD22" s="306">
        <f t="shared" si="3"/>
        <v>14093</v>
      </c>
      <c r="AE22" s="306">
        <f t="shared" si="3"/>
        <v>14545</v>
      </c>
      <c r="AF22" s="306">
        <f t="shared" si="3"/>
        <v>15420</v>
      </c>
      <c r="AG22" s="306">
        <f t="shared" si="3"/>
        <v>16128</v>
      </c>
      <c r="AH22" s="306">
        <f t="shared" si="3"/>
        <v>16879</v>
      </c>
      <c r="AI22" s="306">
        <f t="shared" si="3"/>
        <v>17198</v>
      </c>
      <c r="AJ22" s="306">
        <f t="shared" si="3"/>
        <v>16849</v>
      </c>
    </row>
    <row r="23" spans="2:36" ht="54.9" customHeight="1">
      <c r="C23" s="14" t="s">
        <v>6</v>
      </c>
      <c r="D23" s="2"/>
      <c r="E23" s="1" t="s">
        <v>14</v>
      </c>
      <c r="F23" s="306">
        <f>'R4-11（入力用）'!AD21</f>
        <v>3197</v>
      </c>
      <c r="G23" s="306">
        <f>'R4-11（入力用）'!AE21</f>
        <v>3332</v>
      </c>
      <c r="H23" s="306">
        <f>'R4-11（入力用）'!AF21</f>
        <v>3492</v>
      </c>
      <c r="I23" s="306">
        <f>'R4-11（入力用）'!AG21</f>
        <v>3554</v>
      </c>
      <c r="J23" s="306">
        <f>'R4-11（入力用）'!AH21</f>
        <v>3614</v>
      </c>
      <c r="K23" s="306">
        <f>'R4-11（入力用）'!AI21</f>
        <v>3647</v>
      </c>
      <c r="L23" s="306">
        <f>'R4-11（入力用）'!AJ21</f>
        <v>3734</v>
      </c>
      <c r="M23" s="306">
        <f>F22</f>
        <v>4125</v>
      </c>
      <c r="N23" s="306">
        <f t="shared" ref="N23:AJ23" si="4">G22</f>
        <v>4103</v>
      </c>
      <c r="O23" s="306">
        <f t="shared" si="4"/>
        <v>4040</v>
      </c>
      <c r="P23" s="306">
        <f t="shared" si="4"/>
        <v>4014</v>
      </c>
      <c r="Q23" s="306">
        <f t="shared" si="4"/>
        <v>4068</v>
      </c>
      <c r="R23" s="306">
        <f t="shared" si="4"/>
        <v>4227</v>
      </c>
      <c r="S23" s="306">
        <f t="shared" si="4"/>
        <v>4390</v>
      </c>
      <c r="T23" s="306">
        <f t="shared" si="4"/>
        <v>4501</v>
      </c>
      <c r="U23" s="306">
        <f t="shared" si="4"/>
        <v>4656</v>
      </c>
      <c r="V23" s="306">
        <f t="shared" si="4"/>
        <v>5139</v>
      </c>
      <c r="W23" s="306">
        <f t="shared" si="4"/>
        <v>5620</v>
      </c>
      <c r="X23" s="306">
        <f t="shared" si="4"/>
        <v>5822</v>
      </c>
      <c r="Y23" s="306">
        <f t="shared" si="4"/>
        <v>6435</v>
      </c>
      <c r="Z23" s="306">
        <f t="shared" si="4"/>
        <v>7094</v>
      </c>
      <c r="AA23" s="306">
        <f t="shared" si="4"/>
        <v>7752</v>
      </c>
      <c r="AB23" s="306">
        <f t="shared" si="4"/>
        <v>8420</v>
      </c>
      <c r="AC23" s="306">
        <f t="shared" si="4"/>
        <v>8731</v>
      </c>
      <c r="AD23" s="306">
        <f t="shared" si="4"/>
        <v>9089</v>
      </c>
      <c r="AE23" s="306">
        <f t="shared" si="4"/>
        <v>9324</v>
      </c>
      <c r="AF23" s="306">
        <f t="shared" si="4"/>
        <v>9986</v>
      </c>
      <c r="AG23" s="306">
        <f t="shared" si="4"/>
        <v>10924</v>
      </c>
      <c r="AH23" s="306">
        <f t="shared" si="4"/>
        <v>11684</v>
      </c>
      <c r="AI23" s="306">
        <f t="shared" si="4"/>
        <v>12451</v>
      </c>
      <c r="AJ23" s="306">
        <f t="shared" si="4"/>
        <v>13432</v>
      </c>
    </row>
    <row r="24" spans="2:36" ht="54.9" customHeight="1">
      <c r="C24" s="14" t="s">
        <v>223</v>
      </c>
      <c r="D24" s="39" t="s">
        <v>16</v>
      </c>
      <c r="E24" s="29"/>
      <c r="F24" s="302">
        <v>1</v>
      </c>
      <c r="G24" s="302">
        <v>1</v>
      </c>
      <c r="H24" s="302">
        <v>2</v>
      </c>
      <c r="I24" s="302">
        <v>2</v>
      </c>
      <c r="J24" s="302">
        <v>4</v>
      </c>
      <c r="K24" s="302">
        <v>1</v>
      </c>
      <c r="L24" s="302">
        <v>0</v>
      </c>
      <c r="M24" s="302">
        <v>0</v>
      </c>
      <c r="N24" s="302">
        <v>1</v>
      </c>
      <c r="O24" s="302">
        <v>1</v>
      </c>
      <c r="P24" s="302">
        <v>3</v>
      </c>
      <c r="Q24" s="302">
        <v>2</v>
      </c>
      <c r="R24" s="302">
        <v>1</v>
      </c>
      <c r="S24" s="302">
        <v>1</v>
      </c>
      <c r="T24" s="302">
        <v>1</v>
      </c>
      <c r="U24" s="302">
        <v>2</v>
      </c>
      <c r="V24" s="302">
        <v>2</v>
      </c>
      <c r="W24" s="302">
        <v>2</v>
      </c>
      <c r="X24" s="302">
        <v>2</v>
      </c>
      <c r="Y24" s="302">
        <v>2</v>
      </c>
      <c r="Z24" s="302">
        <v>3</v>
      </c>
      <c r="AA24" s="302">
        <v>4</v>
      </c>
      <c r="AB24" s="302">
        <v>3</v>
      </c>
      <c r="AC24" s="302">
        <v>4</v>
      </c>
      <c r="AD24" s="302">
        <v>3</v>
      </c>
      <c r="AE24" s="302">
        <v>4</v>
      </c>
      <c r="AF24" s="302">
        <v>6</v>
      </c>
      <c r="AG24" s="302">
        <v>5</v>
      </c>
      <c r="AH24" s="302">
        <v>6</v>
      </c>
      <c r="AI24" s="302">
        <v>6</v>
      </c>
      <c r="AJ24" s="302">
        <v>7</v>
      </c>
    </row>
    <row r="25" spans="2:36" ht="54.9" customHeight="1">
      <c r="C25" s="14" t="s">
        <v>221</v>
      </c>
      <c r="D25" s="39" t="s">
        <v>16</v>
      </c>
      <c r="E25" s="29"/>
      <c r="F25" s="304">
        <v>25</v>
      </c>
      <c r="G25" s="304">
        <v>31</v>
      </c>
      <c r="H25" s="304">
        <v>31</v>
      </c>
      <c r="I25" s="304">
        <v>29</v>
      </c>
      <c r="J25" s="304">
        <v>31</v>
      </c>
      <c r="K25" s="304">
        <v>30</v>
      </c>
      <c r="L25" s="304">
        <v>26</v>
      </c>
      <c r="M25" s="304">
        <v>29</v>
      </c>
      <c r="N25" s="304">
        <v>30</v>
      </c>
      <c r="O25" s="304">
        <v>27</v>
      </c>
      <c r="P25" s="304">
        <v>26</v>
      </c>
      <c r="Q25" s="304">
        <v>32</v>
      </c>
      <c r="R25" s="304">
        <v>39</v>
      </c>
      <c r="S25" s="304">
        <v>47</v>
      </c>
      <c r="T25" s="304">
        <v>48</v>
      </c>
      <c r="U25" s="304">
        <v>46</v>
      </c>
      <c r="V25" s="304">
        <v>50</v>
      </c>
      <c r="W25" s="304">
        <v>55</v>
      </c>
      <c r="X25" s="304">
        <v>60</v>
      </c>
      <c r="Y25" s="304">
        <v>64</v>
      </c>
      <c r="Z25" s="304">
        <v>62</v>
      </c>
      <c r="AA25" s="304">
        <v>71</v>
      </c>
      <c r="AB25" s="304">
        <v>78</v>
      </c>
      <c r="AC25" s="304">
        <v>76</v>
      </c>
      <c r="AD25" s="304">
        <v>74</v>
      </c>
      <c r="AE25" s="304">
        <v>81</v>
      </c>
      <c r="AF25" s="304">
        <v>91</v>
      </c>
      <c r="AG25" s="304">
        <v>101</v>
      </c>
      <c r="AH25" s="304">
        <v>103</v>
      </c>
      <c r="AI25" s="304">
        <v>106</v>
      </c>
      <c r="AJ25" s="304">
        <v>114</v>
      </c>
    </row>
    <row r="26" spans="2:36" ht="30" customHeight="1">
      <c r="K26" s="60"/>
    </row>
    <row r="27" spans="2:36" ht="30" customHeight="1">
      <c r="C27" s="3"/>
      <c r="D27" s="4"/>
      <c r="E27" s="5"/>
      <c r="F27" s="26">
        <f t="shared" ref="F27:AJ27" si="5">F6</f>
        <v>44896</v>
      </c>
      <c r="G27" s="26">
        <f t="shared" si="5"/>
        <v>44897</v>
      </c>
      <c r="H27" s="26">
        <f t="shared" si="5"/>
        <v>44898</v>
      </c>
      <c r="I27" s="26">
        <f t="shared" si="5"/>
        <v>44899</v>
      </c>
      <c r="J27" s="26">
        <f t="shared" si="5"/>
        <v>44900</v>
      </c>
      <c r="K27" s="26">
        <f t="shared" si="5"/>
        <v>44901</v>
      </c>
      <c r="L27" s="26">
        <f t="shared" si="5"/>
        <v>44902</v>
      </c>
      <c r="M27" s="26">
        <f t="shared" si="5"/>
        <v>44903</v>
      </c>
      <c r="N27" s="26">
        <f t="shared" si="5"/>
        <v>44904</v>
      </c>
      <c r="O27" s="26">
        <f t="shared" si="5"/>
        <v>44905</v>
      </c>
      <c r="P27" s="26">
        <f t="shared" si="5"/>
        <v>44906</v>
      </c>
      <c r="Q27" s="26">
        <f t="shared" si="5"/>
        <v>44907</v>
      </c>
      <c r="R27" s="26">
        <f t="shared" si="5"/>
        <v>44908</v>
      </c>
      <c r="S27" s="26">
        <f t="shared" si="5"/>
        <v>44909</v>
      </c>
      <c r="T27" s="26">
        <f t="shared" si="5"/>
        <v>44910</v>
      </c>
      <c r="U27" s="26">
        <f t="shared" si="5"/>
        <v>44911</v>
      </c>
      <c r="V27" s="26">
        <f t="shared" si="5"/>
        <v>44912</v>
      </c>
      <c r="W27" s="26">
        <f t="shared" si="5"/>
        <v>44913</v>
      </c>
      <c r="X27" s="26">
        <f t="shared" si="5"/>
        <v>44914</v>
      </c>
      <c r="Y27" s="26">
        <f t="shared" si="5"/>
        <v>44915</v>
      </c>
      <c r="Z27" s="26">
        <f t="shared" si="5"/>
        <v>44916</v>
      </c>
      <c r="AA27" s="26">
        <f t="shared" si="5"/>
        <v>44917</v>
      </c>
      <c r="AB27" s="26">
        <f t="shared" si="5"/>
        <v>44918</v>
      </c>
      <c r="AC27" s="26">
        <f t="shared" si="5"/>
        <v>44919</v>
      </c>
      <c r="AD27" s="26">
        <f t="shared" si="5"/>
        <v>44920</v>
      </c>
      <c r="AE27" s="26">
        <f t="shared" si="5"/>
        <v>44921</v>
      </c>
      <c r="AF27" s="26">
        <f t="shared" si="5"/>
        <v>44922</v>
      </c>
      <c r="AG27" s="26">
        <f t="shared" si="5"/>
        <v>44923</v>
      </c>
      <c r="AH27" s="26">
        <f t="shared" si="5"/>
        <v>44924</v>
      </c>
      <c r="AI27" s="26">
        <f t="shared" si="5"/>
        <v>44925</v>
      </c>
      <c r="AJ27" s="26">
        <f t="shared" si="5"/>
        <v>44926</v>
      </c>
    </row>
    <row r="28" spans="2:36" ht="30" customHeight="1">
      <c r="C28" s="6"/>
      <c r="D28" s="7"/>
      <c r="E28" s="8"/>
      <c r="F28" s="27" t="str">
        <f t="shared" ref="F28:AJ28" si="6">F7</f>
        <v>木</v>
      </c>
      <c r="G28" s="27" t="str">
        <f t="shared" si="6"/>
        <v>金</v>
      </c>
      <c r="H28" s="27" t="str">
        <f t="shared" si="6"/>
        <v>土</v>
      </c>
      <c r="I28" s="27" t="str">
        <f t="shared" si="6"/>
        <v>日</v>
      </c>
      <c r="J28" s="27" t="str">
        <f t="shared" si="6"/>
        <v>月</v>
      </c>
      <c r="K28" s="27" t="str">
        <f t="shared" si="6"/>
        <v>火</v>
      </c>
      <c r="L28" s="27" t="str">
        <f t="shared" si="6"/>
        <v>水</v>
      </c>
      <c r="M28" s="27" t="str">
        <f t="shared" si="6"/>
        <v>木</v>
      </c>
      <c r="N28" s="27" t="str">
        <f t="shared" si="6"/>
        <v>金</v>
      </c>
      <c r="O28" s="27" t="str">
        <f t="shared" si="6"/>
        <v>土</v>
      </c>
      <c r="P28" s="27" t="str">
        <f t="shared" si="6"/>
        <v>日</v>
      </c>
      <c r="Q28" s="27" t="str">
        <f t="shared" si="6"/>
        <v>月</v>
      </c>
      <c r="R28" s="27" t="str">
        <f t="shared" si="6"/>
        <v>火</v>
      </c>
      <c r="S28" s="27" t="str">
        <f t="shared" si="6"/>
        <v>水</v>
      </c>
      <c r="T28" s="27" t="str">
        <f t="shared" si="6"/>
        <v>木</v>
      </c>
      <c r="U28" s="27" t="str">
        <f t="shared" si="6"/>
        <v>金</v>
      </c>
      <c r="V28" s="27" t="str">
        <f t="shared" si="6"/>
        <v>土</v>
      </c>
      <c r="W28" s="27" t="str">
        <f t="shared" si="6"/>
        <v>日</v>
      </c>
      <c r="X28" s="27" t="str">
        <f t="shared" si="6"/>
        <v>月</v>
      </c>
      <c r="Y28" s="27" t="str">
        <f t="shared" si="6"/>
        <v>火</v>
      </c>
      <c r="Z28" s="27" t="str">
        <f t="shared" si="6"/>
        <v>水</v>
      </c>
      <c r="AA28" s="27" t="str">
        <f t="shared" si="6"/>
        <v>木</v>
      </c>
      <c r="AB28" s="27" t="str">
        <f t="shared" si="6"/>
        <v>金</v>
      </c>
      <c r="AC28" s="27" t="str">
        <f t="shared" si="6"/>
        <v>土</v>
      </c>
      <c r="AD28" s="27" t="str">
        <f t="shared" si="6"/>
        <v>日</v>
      </c>
      <c r="AE28" s="27" t="str">
        <f t="shared" si="6"/>
        <v>月</v>
      </c>
      <c r="AF28" s="27" t="str">
        <f t="shared" si="6"/>
        <v>火</v>
      </c>
      <c r="AG28" s="27" t="str">
        <f t="shared" si="6"/>
        <v>水</v>
      </c>
      <c r="AH28" s="27" t="str">
        <f t="shared" si="6"/>
        <v>木</v>
      </c>
      <c r="AI28" s="27" t="str">
        <f t="shared" si="6"/>
        <v>金</v>
      </c>
      <c r="AJ28" s="27" t="str">
        <f t="shared" si="6"/>
        <v>土</v>
      </c>
    </row>
    <row r="29" spans="2:36" ht="53.1" customHeight="1">
      <c r="B29" s="381"/>
      <c r="C29" s="16" t="s">
        <v>250</v>
      </c>
      <c r="D29" s="2"/>
      <c r="E29" s="1"/>
      <c r="F29" s="346">
        <f>IFERROR(F12/F8,0)</f>
        <v>0.30538922155688625</v>
      </c>
      <c r="G29" s="346">
        <f t="shared" ref="G29:AJ29" si="7">IFERROR(G12/G8,0)</f>
        <v>0.30538922155688625</v>
      </c>
      <c r="H29" s="346">
        <f t="shared" si="7"/>
        <v>0.31137724550898205</v>
      </c>
      <c r="I29" s="346">
        <f t="shared" si="7"/>
        <v>0.31337325349301398</v>
      </c>
      <c r="J29" s="346">
        <f t="shared" si="7"/>
        <v>0.30738522954091818</v>
      </c>
      <c r="K29" s="346">
        <f t="shared" si="7"/>
        <v>0.33532934131736525</v>
      </c>
      <c r="L29" s="346">
        <f t="shared" si="7"/>
        <v>0.3473053892215569</v>
      </c>
      <c r="M29" s="346">
        <f t="shared" si="7"/>
        <v>0.34331337325349304</v>
      </c>
      <c r="N29" s="346">
        <f t="shared" si="7"/>
        <v>0.33532934131736525</v>
      </c>
      <c r="O29" s="346">
        <f t="shared" si="7"/>
        <v>0.33732534930139718</v>
      </c>
      <c r="P29" s="346">
        <f t="shared" si="7"/>
        <v>0.36327345309381237</v>
      </c>
      <c r="Q29" s="346">
        <f t="shared" si="7"/>
        <v>0.37924151696606784</v>
      </c>
      <c r="R29" s="346">
        <f t="shared" si="7"/>
        <v>0.38323353293413176</v>
      </c>
      <c r="S29" s="346">
        <f t="shared" si="7"/>
        <v>0.40918163672654689</v>
      </c>
      <c r="T29" s="346">
        <f t="shared" si="7"/>
        <v>0.41516966067864269</v>
      </c>
      <c r="U29" s="346">
        <f t="shared" si="7"/>
        <v>0.41317365269461076</v>
      </c>
      <c r="V29" s="346">
        <f t="shared" si="7"/>
        <v>0.44311377245508982</v>
      </c>
      <c r="W29" s="346">
        <f t="shared" si="7"/>
        <v>0.45908183632734528</v>
      </c>
      <c r="X29" s="346">
        <f t="shared" si="7"/>
        <v>0.47695390781563124</v>
      </c>
      <c r="Y29" s="346">
        <f t="shared" si="7"/>
        <v>0.51903807615230457</v>
      </c>
      <c r="Z29" s="346">
        <f t="shared" si="7"/>
        <v>0.57314629258517036</v>
      </c>
      <c r="AA29" s="346">
        <f t="shared" si="7"/>
        <v>0.61923847695390777</v>
      </c>
      <c r="AB29" s="346">
        <f t="shared" si="7"/>
        <v>0.51687116564417179</v>
      </c>
      <c r="AC29" s="346">
        <f t="shared" si="7"/>
        <v>0.55368098159509205</v>
      </c>
      <c r="AD29" s="346">
        <f t="shared" si="7"/>
        <v>0.57668711656441718</v>
      </c>
      <c r="AE29" s="346">
        <f t="shared" si="7"/>
        <v>0.5796661608497724</v>
      </c>
      <c r="AF29" s="346">
        <f t="shared" si="7"/>
        <v>0.61608497723823974</v>
      </c>
      <c r="AG29" s="346">
        <f t="shared" si="7"/>
        <v>0.6166666666666667</v>
      </c>
      <c r="AH29" s="346">
        <f t="shared" si="7"/>
        <v>0.64696969696969697</v>
      </c>
      <c r="AI29" s="346">
        <f t="shared" si="7"/>
        <v>0.6803030303030303</v>
      </c>
      <c r="AJ29" s="346">
        <f t="shared" si="7"/>
        <v>0.67575757575757578</v>
      </c>
    </row>
    <row r="30" spans="2:36" ht="51.9" hidden="1" customHeight="1">
      <c r="B30" s="409"/>
      <c r="C30" s="17" t="s">
        <v>53</v>
      </c>
      <c r="D30" s="2"/>
      <c r="E30" s="1"/>
      <c r="F30" s="346">
        <f t="shared" ref="F30:AJ30" si="8">IFERROR(F12/F9,0)</f>
        <v>0.30538922155688625</v>
      </c>
      <c r="G30" s="346">
        <f t="shared" si="8"/>
        <v>0.30538922155688625</v>
      </c>
      <c r="H30" s="346">
        <f t="shared" si="8"/>
        <v>0.31137724550898205</v>
      </c>
      <c r="I30" s="346">
        <f t="shared" si="8"/>
        <v>0.31337325349301398</v>
      </c>
      <c r="J30" s="346">
        <f t="shared" si="8"/>
        <v>0.30738522954091818</v>
      </c>
      <c r="K30" s="346">
        <f t="shared" si="8"/>
        <v>0.33532934131736525</v>
      </c>
      <c r="L30" s="346">
        <f t="shared" si="8"/>
        <v>0.3473053892215569</v>
      </c>
      <c r="M30" s="346">
        <f t="shared" si="8"/>
        <v>0.34331337325349304</v>
      </c>
      <c r="N30" s="346">
        <f t="shared" si="8"/>
        <v>0.33532934131736525</v>
      </c>
      <c r="O30" s="346">
        <f t="shared" si="8"/>
        <v>0.33732534930139718</v>
      </c>
      <c r="P30" s="346">
        <f t="shared" si="8"/>
        <v>0.36327345309381237</v>
      </c>
      <c r="Q30" s="346">
        <f t="shared" si="8"/>
        <v>0.37924151696606784</v>
      </c>
      <c r="R30" s="346">
        <f t="shared" si="8"/>
        <v>0.38323353293413176</v>
      </c>
      <c r="S30" s="346">
        <f t="shared" si="8"/>
        <v>0.40918163672654689</v>
      </c>
      <c r="T30" s="346">
        <f t="shared" si="8"/>
        <v>0.41516966067864269</v>
      </c>
      <c r="U30" s="346">
        <f t="shared" si="8"/>
        <v>0.41317365269461076</v>
      </c>
      <c r="V30" s="346">
        <f t="shared" si="8"/>
        <v>0.44311377245508982</v>
      </c>
      <c r="W30" s="346">
        <f t="shared" si="8"/>
        <v>0.45908183632734528</v>
      </c>
      <c r="X30" s="346">
        <f t="shared" si="8"/>
        <v>0.47504990019960081</v>
      </c>
      <c r="Y30" s="346">
        <f t="shared" si="8"/>
        <v>0.51696606786427146</v>
      </c>
      <c r="Z30" s="346">
        <f t="shared" si="8"/>
        <v>0.57085828343313372</v>
      </c>
      <c r="AA30" s="346">
        <f t="shared" si="8"/>
        <v>0.61676646706586824</v>
      </c>
      <c r="AB30" s="346">
        <f t="shared" si="8"/>
        <v>0.67265469061876249</v>
      </c>
      <c r="AC30" s="346">
        <f t="shared" si="8"/>
        <v>0.720558882235529</v>
      </c>
      <c r="AD30" s="346">
        <f t="shared" si="8"/>
        <v>0.75049900199600794</v>
      </c>
      <c r="AE30" s="346">
        <f t="shared" si="8"/>
        <v>0.76247504990019965</v>
      </c>
      <c r="AF30" s="346">
        <f t="shared" si="8"/>
        <v>0.81037924151696605</v>
      </c>
      <c r="AG30" s="346">
        <f t="shared" si="8"/>
        <v>0.81237524950099804</v>
      </c>
      <c r="AH30" s="346">
        <f t="shared" si="8"/>
        <v>0.85229540918163671</v>
      </c>
      <c r="AI30" s="346">
        <f t="shared" si="8"/>
        <v>0.89620758483033935</v>
      </c>
      <c r="AJ30" s="346">
        <f t="shared" si="8"/>
        <v>0.8902195608782435</v>
      </c>
    </row>
    <row r="31" spans="2:36" ht="53.1" customHeight="1">
      <c r="B31" s="409"/>
      <c r="C31" s="17" t="s">
        <v>251</v>
      </c>
      <c r="D31" s="2"/>
      <c r="E31" s="1"/>
      <c r="F31" s="346">
        <f t="shared" ref="F31:AJ31" si="9">IFERROR(F13/F10,0)</f>
        <v>0.04</v>
      </c>
      <c r="G31" s="346">
        <f t="shared" si="9"/>
        <v>0.04</v>
      </c>
      <c r="H31" s="346">
        <f t="shared" si="9"/>
        <v>0.08</v>
      </c>
      <c r="I31" s="346">
        <f t="shared" si="9"/>
        <v>0.08</v>
      </c>
      <c r="J31" s="346">
        <f t="shared" si="9"/>
        <v>0.16</v>
      </c>
      <c r="K31" s="346">
        <f t="shared" si="9"/>
        <v>0.04</v>
      </c>
      <c r="L31" s="346">
        <f t="shared" si="9"/>
        <v>0</v>
      </c>
      <c r="M31" s="346">
        <f t="shared" si="9"/>
        <v>0</v>
      </c>
      <c r="N31" s="346">
        <f t="shared" si="9"/>
        <v>0.04</v>
      </c>
      <c r="O31" s="346">
        <f t="shared" si="9"/>
        <v>0.04</v>
      </c>
      <c r="P31" s="346">
        <f t="shared" si="9"/>
        <v>0.12</v>
      </c>
      <c r="Q31" s="346">
        <f t="shared" si="9"/>
        <v>0.08</v>
      </c>
      <c r="R31" s="346">
        <f t="shared" si="9"/>
        <v>0.04</v>
      </c>
      <c r="S31" s="346">
        <f t="shared" si="9"/>
        <v>0.04</v>
      </c>
      <c r="T31" s="346">
        <f t="shared" si="9"/>
        <v>0.04</v>
      </c>
      <c r="U31" s="346">
        <f t="shared" si="9"/>
        <v>0.08</v>
      </c>
      <c r="V31" s="346">
        <f t="shared" si="9"/>
        <v>0.08</v>
      </c>
      <c r="W31" s="346">
        <f t="shared" si="9"/>
        <v>0.08</v>
      </c>
      <c r="X31" s="346">
        <f t="shared" si="9"/>
        <v>0.08</v>
      </c>
      <c r="Y31" s="346">
        <f t="shared" si="9"/>
        <v>0.08</v>
      </c>
      <c r="Z31" s="346">
        <f t="shared" si="9"/>
        <v>0.12</v>
      </c>
      <c r="AA31" s="346">
        <f t="shared" si="9"/>
        <v>0.16</v>
      </c>
      <c r="AB31" s="346">
        <f t="shared" si="9"/>
        <v>0.10344827586206896</v>
      </c>
      <c r="AC31" s="346">
        <f t="shared" si="9"/>
        <v>0.13793103448275862</v>
      </c>
      <c r="AD31" s="346">
        <f t="shared" si="9"/>
        <v>0.10344827586206896</v>
      </c>
      <c r="AE31" s="346">
        <f t="shared" si="9"/>
        <v>0.13793103448275862</v>
      </c>
      <c r="AF31" s="346">
        <f t="shared" si="9"/>
        <v>0.20689655172413793</v>
      </c>
      <c r="AG31" s="346">
        <f t="shared" si="9"/>
        <v>0.17241379310344829</v>
      </c>
      <c r="AH31" s="346">
        <f t="shared" si="9"/>
        <v>0.20689655172413793</v>
      </c>
      <c r="AI31" s="346">
        <f t="shared" si="9"/>
        <v>0.20689655172413793</v>
      </c>
      <c r="AJ31" s="346">
        <f t="shared" si="9"/>
        <v>0.2413793103448276</v>
      </c>
    </row>
    <row r="32" spans="2:36" ht="51.9" hidden="1" customHeight="1">
      <c r="B32" s="409"/>
      <c r="C32" s="17" t="s">
        <v>55</v>
      </c>
      <c r="D32" s="2"/>
      <c r="E32" s="1"/>
      <c r="F32" s="346">
        <f>IFERROR(F13/F11,0)</f>
        <v>2.9411764705882353E-2</v>
      </c>
      <c r="G32" s="346">
        <f t="shared" ref="G32:AJ32" si="10">IFERROR(G13/G11,0)</f>
        <v>2.9411764705882353E-2</v>
      </c>
      <c r="H32" s="346">
        <f t="shared" si="10"/>
        <v>5.8823529411764705E-2</v>
      </c>
      <c r="I32" s="346">
        <f t="shared" si="10"/>
        <v>5.8823529411764705E-2</v>
      </c>
      <c r="J32" s="346">
        <f t="shared" si="10"/>
        <v>0.11764705882352941</v>
      </c>
      <c r="K32" s="346">
        <f t="shared" si="10"/>
        <v>2.9411764705882353E-2</v>
      </c>
      <c r="L32" s="346">
        <f t="shared" si="10"/>
        <v>0</v>
      </c>
      <c r="M32" s="346">
        <f t="shared" si="10"/>
        <v>0</v>
      </c>
      <c r="N32" s="346">
        <f t="shared" si="10"/>
        <v>2.9411764705882353E-2</v>
      </c>
      <c r="O32" s="346">
        <f t="shared" si="10"/>
        <v>2.9411764705882353E-2</v>
      </c>
      <c r="P32" s="346">
        <f t="shared" si="10"/>
        <v>8.8235294117647065E-2</v>
      </c>
      <c r="Q32" s="346">
        <f t="shared" si="10"/>
        <v>5.8823529411764705E-2</v>
      </c>
      <c r="R32" s="346">
        <f t="shared" si="10"/>
        <v>2.9411764705882353E-2</v>
      </c>
      <c r="S32" s="346">
        <f t="shared" si="10"/>
        <v>2.9411764705882353E-2</v>
      </c>
      <c r="T32" s="346">
        <f t="shared" si="10"/>
        <v>2.9411764705882353E-2</v>
      </c>
      <c r="U32" s="346">
        <f t="shared" si="10"/>
        <v>5.8823529411764705E-2</v>
      </c>
      <c r="V32" s="346">
        <f t="shared" si="10"/>
        <v>5.8823529411764705E-2</v>
      </c>
      <c r="W32" s="346">
        <f t="shared" si="10"/>
        <v>5.8823529411764705E-2</v>
      </c>
      <c r="X32" s="346">
        <f t="shared" si="10"/>
        <v>5.8823529411764705E-2</v>
      </c>
      <c r="Y32" s="346">
        <f t="shared" si="10"/>
        <v>5.8823529411764705E-2</v>
      </c>
      <c r="Z32" s="346">
        <f t="shared" si="10"/>
        <v>8.8235294117647065E-2</v>
      </c>
      <c r="AA32" s="346">
        <f t="shared" si="10"/>
        <v>0.11764705882352941</v>
      </c>
      <c r="AB32" s="346">
        <f t="shared" si="10"/>
        <v>8.8235294117647065E-2</v>
      </c>
      <c r="AC32" s="346">
        <f t="shared" si="10"/>
        <v>0.11764705882352941</v>
      </c>
      <c r="AD32" s="346">
        <f t="shared" si="10"/>
        <v>8.8235294117647065E-2</v>
      </c>
      <c r="AE32" s="346">
        <f t="shared" si="10"/>
        <v>0.11764705882352941</v>
      </c>
      <c r="AF32" s="346">
        <f t="shared" si="10"/>
        <v>0.17647058823529413</v>
      </c>
      <c r="AG32" s="346">
        <f t="shared" si="10"/>
        <v>0.14705882352941177</v>
      </c>
      <c r="AH32" s="346">
        <f t="shared" si="10"/>
        <v>0.17647058823529413</v>
      </c>
      <c r="AI32" s="346">
        <f t="shared" si="10"/>
        <v>0.17647058823529413</v>
      </c>
      <c r="AJ32" s="346">
        <f t="shared" si="10"/>
        <v>0.20588235294117646</v>
      </c>
    </row>
    <row r="33" spans="2:36" ht="54.9" customHeight="1">
      <c r="B33" s="379"/>
      <c r="C33" s="17" t="s">
        <v>252</v>
      </c>
      <c r="D33" s="2"/>
      <c r="E33" s="1"/>
      <c r="F33" s="342">
        <f t="shared" ref="F33:L33" si="11">IFERROR(F14*100000/1588256,0)</f>
        <v>141.85370620353393</v>
      </c>
      <c r="G33" s="342">
        <f t="shared" si="11"/>
        <v>143.36479761449036</v>
      </c>
      <c r="H33" s="342">
        <f t="shared" si="11"/>
        <v>142.67221405113534</v>
      </c>
      <c r="I33" s="342">
        <f t="shared" si="11"/>
        <v>147.07956399975822</v>
      </c>
      <c r="J33" s="342">
        <f t="shared" si="11"/>
        <v>142.23147905627303</v>
      </c>
      <c r="K33" s="342">
        <f t="shared" si="11"/>
        <v>149.28323897406966</v>
      </c>
      <c r="L33" s="342">
        <f t="shared" si="11"/>
        <v>153.12392964358389</v>
      </c>
      <c r="M33" s="342">
        <f t="shared" ref="M33:AJ33" si="12">IFERROR(M14*100000/1588256,0)</f>
        <v>157.59424173432998</v>
      </c>
      <c r="N33" s="342">
        <f t="shared" si="12"/>
        <v>166.40894163157577</v>
      </c>
      <c r="O33" s="342">
        <f t="shared" si="12"/>
        <v>178.81248362984306</v>
      </c>
      <c r="P33" s="342">
        <f t="shared" si="12"/>
        <v>191.40491205447989</v>
      </c>
      <c r="Q33" s="342">
        <f t="shared" si="12"/>
        <v>191.97157133358854</v>
      </c>
      <c r="R33" s="342">
        <f t="shared" si="12"/>
        <v>214.7638667821812</v>
      </c>
      <c r="S33" s="342">
        <f t="shared" si="12"/>
        <v>239.00429149960712</v>
      </c>
      <c r="T33" s="342">
        <f t="shared" si="12"/>
        <v>257.64108556806963</v>
      </c>
      <c r="U33" s="342">
        <f t="shared" si="12"/>
        <v>279.55191102693772</v>
      </c>
      <c r="V33" s="342">
        <f t="shared" si="12"/>
        <v>296.86650011081338</v>
      </c>
      <c r="W33" s="342">
        <f t="shared" si="12"/>
        <v>311.095944230653</v>
      </c>
      <c r="X33" s="342">
        <f t="shared" si="12"/>
        <v>316.69957487961636</v>
      </c>
      <c r="Y33" s="342">
        <f t="shared" si="12"/>
        <v>335.90302822718758</v>
      </c>
      <c r="Z33" s="342">
        <f t="shared" si="12"/>
        <v>357.37311869119338</v>
      </c>
      <c r="AA33" s="342">
        <f t="shared" si="12"/>
        <v>391.18378901134326</v>
      </c>
      <c r="AB33" s="342">
        <f t="shared" si="12"/>
        <v>422.41301150444264</v>
      </c>
      <c r="AC33" s="342">
        <f t="shared" si="12"/>
        <v>455.02740112425204</v>
      </c>
      <c r="AD33" s="342">
        <f t="shared" si="12"/>
        <v>477.00118872524331</v>
      </c>
      <c r="AE33" s="342">
        <f t="shared" si="12"/>
        <v>481.28261438961982</v>
      </c>
      <c r="AF33" s="342">
        <f t="shared" si="12"/>
        <v>510.37112405053091</v>
      </c>
      <c r="AG33" s="342">
        <f t="shared" si="12"/>
        <v>544.81141579191262</v>
      </c>
      <c r="AH33" s="342">
        <f t="shared" si="12"/>
        <v>569.93331049906317</v>
      </c>
      <c r="AI33" s="342">
        <f t="shared" si="12"/>
        <v>576.6072975641207</v>
      </c>
      <c r="AJ33" s="342">
        <f t="shared" si="12"/>
        <v>574.78139544254827</v>
      </c>
    </row>
    <row r="34" spans="2:36" ht="54.9" customHeight="1">
      <c r="B34" s="340"/>
      <c r="C34" s="17" t="s">
        <v>33</v>
      </c>
      <c r="D34" s="2" t="s">
        <v>17</v>
      </c>
      <c r="E34" s="1"/>
      <c r="F34" s="346">
        <f>IFERROR(F18/F16,0)</f>
        <v>0.6426234615983798</v>
      </c>
      <c r="G34" s="346">
        <f t="shared" ref="G34:AJ34" si="13">IFERROR(G18/G16,0)</f>
        <v>0.65065017443704409</v>
      </c>
      <c r="H34" s="346">
        <f t="shared" si="13"/>
        <v>0.62967581047381549</v>
      </c>
      <c r="I34" s="346">
        <f t="shared" si="13"/>
        <v>0.61310523904078207</v>
      </c>
      <c r="J34" s="346">
        <f t="shared" si="13"/>
        <v>0.6112697220135237</v>
      </c>
      <c r="K34" s="346">
        <f t="shared" si="13"/>
        <v>0.62079600528711998</v>
      </c>
      <c r="L34" s="346">
        <f t="shared" si="13"/>
        <v>0.63715529753265598</v>
      </c>
      <c r="M34" s="346">
        <f t="shared" si="13"/>
        <v>0.64930755914598959</v>
      </c>
      <c r="N34" s="346">
        <f t="shared" si="13"/>
        <v>0.65457612821594269</v>
      </c>
      <c r="O34" s="346">
        <f t="shared" si="13"/>
        <v>0.69558743909041687</v>
      </c>
      <c r="P34" s="346">
        <f t="shared" si="13"/>
        <v>0.72134514183031706</v>
      </c>
      <c r="Q34" s="346">
        <f t="shared" si="13"/>
        <v>0.72911709455228557</v>
      </c>
      <c r="R34" s="346">
        <f t="shared" si="13"/>
        <v>0.73568080484737619</v>
      </c>
      <c r="S34" s="346">
        <f t="shared" si="13"/>
        <v>0.7229922543823889</v>
      </c>
      <c r="T34" s="346">
        <f t="shared" si="13"/>
        <v>0.72482468443197756</v>
      </c>
      <c r="U34" s="346">
        <f t="shared" si="13"/>
        <v>0.73794916739702021</v>
      </c>
      <c r="V34" s="346">
        <f t="shared" si="13"/>
        <v>0.72198792689985947</v>
      </c>
      <c r="W34" s="346">
        <f t="shared" si="13"/>
        <v>0.73156793303283962</v>
      </c>
      <c r="X34" s="346">
        <f t="shared" si="13"/>
        <v>0.73812539582013936</v>
      </c>
      <c r="Y34" s="346">
        <f t="shared" si="13"/>
        <v>0.7314679167887489</v>
      </c>
      <c r="Z34" s="346">
        <f t="shared" si="13"/>
        <v>0.75987757373400111</v>
      </c>
      <c r="AA34" s="346">
        <f t="shared" si="13"/>
        <v>0.7784662535811846</v>
      </c>
      <c r="AB34" s="346">
        <f t="shared" si="13"/>
        <v>0.78278636992329942</v>
      </c>
      <c r="AC34" s="346">
        <f t="shared" si="13"/>
        <v>0.79296298482791194</v>
      </c>
      <c r="AD34" s="346">
        <f t="shared" si="13"/>
        <v>0.78727445394112061</v>
      </c>
      <c r="AE34" s="346">
        <f t="shared" si="13"/>
        <v>0.78984523486288349</v>
      </c>
      <c r="AF34" s="346">
        <f t="shared" si="13"/>
        <v>0.80433988837306347</v>
      </c>
      <c r="AG34" s="346">
        <f t="shared" si="13"/>
        <v>0.80527261833433195</v>
      </c>
      <c r="AH34" s="346">
        <f t="shared" si="13"/>
        <v>0.80985510027828422</v>
      </c>
      <c r="AI34" s="346">
        <f t="shared" si="13"/>
        <v>0.81356733998770048</v>
      </c>
      <c r="AJ34" s="346">
        <f t="shared" si="13"/>
        <v>0.82629591486440102</v>
      </c>
    </row>
    <row r="35" spans="2:36" ht="54.9" customHeight="1">
      <c r="B35" s="381"/>
      <c r="C35" s="187" t="s">
        <v>253</v>
      </c>
      <c r="D35" s="2" t="s">
        <v>17</v>
      </c>
      <c r="E35" s="1"/>
      <c r="F35" s="341">
        <f>IFERROR(F21*100000/1588256,0)</f>
        <v>259.71883625813473</v>
      </c>
      <c r="G35" s="341">
        <f>IFERROR(G21*100000/1588256,0)</f>
        <v>258.33366913142464</v>
      </c>
      <c r="H35" s="341">
        <f>IFERROR(H21*100000/1588256,0)</f>
        <v>254.36705417766404</v>
      </c>
      <c r="I35" s="341">
        <f>IFERROR(I21*100000/1588256,0)</f>
        <v>252.73003848246125</v>
      </c>
      <c r="J35" s="341">
        <f>IFERROR(J21*100000/1588256,0)</f>
        <v>256.12999415711323</v>
      </c>
      <c r="K35" s="341">
        <f t="shared" ref="K35:AJ35" si="14">IFERROR(K21*100000/1588256,0)</f>
        <v>266.14097475469947</v>
      </c>
      <c r="L35" s="341">
        <f t="shared" si="14"/>
        <v>276.4038039207785</v>
      </c>
      <c r="M35" s="341">
        <f t="shared" si="14"/>
        <v>283.39260169645195</v>
      </c>
      <c r="N35" s="341">
        <f t="shared" si="14"/>
        <v>293.15173372554551</v>
      </c>
      <c r="O35" s="341">
        <f t="shared" si="14"/>
        <v>323.56244837104344</v>
      </c>
      <c r="P35" s="341">
        <f t="shared" si="14"/>
        <v>353.84723873229507</v>
      </c>
      <c r="Q35" s="341">
        <f t="shared" si="14"/>
        <v>366.56559144117824</v>
      </c>
      <c r="R35" s="341">
        <f t="shared" si="14"/>
        <v>405.16138456269016</v>
      </c>
      <c r="S35" s="341">
        <f t="shared" si="14"/>
        <v>446.6534362218685</v>
      </c>
      <c r="T35" s="341">
        <f t="shared" si="14"/>
        <v>488.08252573892372</v>
      </c>
      <c r="U35" s="341">
        <f t="shared" si="14"/>
        <v>530.14123667721071</v>
      </c>
      <c r="V35" s="341">
        <f t="shared" si="14"/>
        <v>549.72246287752102</v>
      </c>
      <c r="W35" s="341">
        <f t="shared" si="14"/>
        <v>572.26290975762095</v>
      </c>
      <c r="X35" s="341">
        <f t="shared" si="14"/>
        <v>587.05901315656922</v>
      </c>
      <c r="Y35" s="341">
        <f t="shared" si="14"/>
        <v>628.73995124211717</v>
      </c>
      <c r="Z35" s="341">
        <f t="shared" si="14"/>
        <v>687.79844055366391</v>
      </c>
      <c r="AA35" s="341">
        <f t="shared" si="14"/>
        <v>735.64966856728381</v>
      </c>
      <c r="AB35" s="341">
        <f t="shared" si="14"/>
        <v>783.94163157576611</v>
      </c>
      <c r="AC35" s="341">
        <f t="shared" si="14"/>
        <v>845.70749299860984</v>
      </c>
      <c r="AD35" s="341">
        <f t="shared" si="14"/>
        <v>887.32546894203449</v>
      </c>
      <c r="AE35" s="341">
        <f t="shared" si="14"/>
        <v>915.78435718171374</v>
      </c>
      <c r="AF35" s="341">
        <f t="shared" si="14"/>
        <v>970.87623153949994</v>
      </c>
      <c r="AG35" s="341">
        <f t="shared" si="14"/>
        <v>1015.4534281627143</v>
      </c>
      <c r="AH35" s="341">
        <f t="shared" si="14"/>
        <v>1062.7379968972257</v>
      </c>
      <c r="AI35" s="341">
        <f t="shared" si="14"/>
        <v>1082.8229202345215</v>
      </c>
      <c r="AJ35" s="341">
        <f t="shared" si="14"/>
        <v>1060.8491326335302</v>
      </c>
    </row>
    <row r="36" spans="2:36" ht="54.9" customHeight="1">
      <c r="B36" s="409"/>
      <c r="C36" s="18" t="s">
        <v>36</v>
      </c>
      <c r="D36" s="2"/>
      <c r="E36" s="1"/>
      <c r="F36" s="194">
        <f>F22-F23</f>
        <v>928</v>
      </c>
      <c r="G36" s="194">
        <f t="shared" ref="G36:AJ36" si="15">G22-G23</f>
        <v>771</v>
      </c>
      <c r="H36" s="194">
        <f t="shared" si="15"/>
        <v>548</v>
      </c>
      <c r="I36" s="194">
        <f t="shared" si="15"/>
        <v>460</v>
      </c>
      <c r="J36" s="194">
        <f t="shared" si="15"/>
        <v>454</v>
      </c>
      <c r="K36" s="194">
        <f t="shared" si="15"/>
        <v>580</v>
      </c>
      <c r="L36" s="194">
        <f t="shared" si="15"/>
        <v>656</v>
      </c>
      <c r="M36" s="194">
        <f t="shared" si="15"/>
        <v>376</v>
      </c>
      <c r="N36" s="194">
        <f t="shared" si="15"/>
        <v>553</v>
      </c>
      <c r="O36" s="194">
        <f t="shared" si="15"/>
        <v>1099</v>
      </c>
      <c r="P36" s="194">
        <f t="shared" si="15"/>
        <v>1606</v>
      </c>
      <c r="Q36" s="194">
        <f t="shared" si="15"/>
        <v>1754</v>
      </c>
      <c r="R36" s="194">
        <f t="shared" si="15"/>
        <v>2208</v>
      </c>
      <c r="S36" s="194">
        <f t="shared" si="15"/>
        <v>2704</v>
      </c>
      <c r="T36" s="194">
        <f t="shared" si="15"/>
        <v>3251</v>
      </c>
      <c r="U36" s="194">
        <f t="shared" si="15"/>
        <v>3764</v>
      </c>
      <c r="V36" s="194">
        <f t="shared" si="15"/>
        <v>3592</v>
      </c>
      <c r="W36" s="194">
        <f t="shared" si="15"/>
        <v>3469</v>
      </c>
      <c r="X36" s="194">
        <f t="shared" si="15"/>
        <v>3502</v>
      </c>
      <c r="Y36" s="194">
        <f t="shared" si="15"/>
        <v>3551</v>
      </c>
      <c r="Z36" s="194">
        <f t="shared" si="15"/>
        <v>3830</v>
      </c>
      <c r="AA36" s="194">
        <f t="shared" si="15"/>
        <v>3932</v>
      </c>
      <c r="AB36" s="194">
        <f t="shared" si="15"/>
        <v>4031</v>
      </c>
      <c r="AC36" s="194">
        <f t="shared" si="15"/>
        <v>4701</v>
      </c>
      <c r="AD36" s="194">
        <f t="shared" si="15"/>
        <v>5004</v>
      </c>
      <c r="AE36" s="194">
        <f t="shared" si="15"/>
        <v>5221</v>
      </c>
      <c r="AF36" s="194">
        <f t="shared" si="15"/>
        <v>5434</v>
      </c>
      <c r="AG36" s="194">
        <f t="shared" si="15"/>
        <v>5204</v>
      </c>
      <c r="AH36" s="194">
        <f t="shared" si="15"/>
        <v>5195</v>
      </c>
      <c r="AI36" s="194">
        <f t="shared" si="15"/>
        <v>4747</v>
      </c>
      <c r="AJ36" s="194">
        <f t="shared" si="15"/>
        <v>3417</v>
      </c>
    </row>
    <row r="37" spans="2:36" ht="54.9" customHeight="1">
      <c r="B37" s="379"/>
      <c r="C37" s="18" t="s">
        <v>254</v>
      </c>
      <c r="D37" s="2"/>
      <c r="E37" s="1"/>
      <c r="F37" s="347">
        <f>IFERROR(F22/F23,0)</f>
        <v>1.2902721301219893</v>
      </c>
      <c r="G37" s="347">
        <f t="shared" ref="G37:AJ37" si="16">IFERROR(G22/G23,0)</f>
        <v>1.231392557022809</v>
      </c>
      <c r="H37" s="347">
        <f t="shared" si="16"/>
        <v>1.1569301260022911</v>
      </c>
      <c r="I37" s="347">
        <f t="shared" si="16"/>
        <v>1.1294316263365223</v>
      </c>
      <c r="J37" s="347">
        <f t="shared" si="16"/>
        <v>1.125622578859989</v>
      </c>
      <c r="K37" s="347">
        <f t="shared" si="16"/>
        <v>1.1590348231423087</v>
      </c>
      <c r="L37" s="347">
        <f t="shared" si="16"/>
        <v>1.175682913765399</v>
      </c>
      <c r="M37" s="347">
        <f t="shared" si="16"/>
        <v>1.0911515151515152</v>
      </c>
      <c r="N37" s="347">
        <f t="shared" si="16"/>
        <v>1.134779429685596</v>
      </c>
      <c r="O37" s="347">
        <f t="shared" si="16"/>
        <v>1.2720297029702969</v>
      </c>
      <c r="P37" s="347">
        <f t="shared" si="16"/>
        <v>1.4000996512207275</v>
      </c>
      <c r="Q37" s="347">
        <f t="shared" si="16"/>
        <v>1.4311701081612587</v>
      </c>
      <c r="R37" s="347">
        <f t="shared" si="16"/>
        <v>1.5223562810503903</v>
      </c>
      <c r="S37" s="347">
        <f t="shared" si="16"/>
        <v>1.6159453302961275</v>
      </c>
      <c r="T37" s="347">
        <f t="shared" si="16"/>
        <v>1.7222839369029104</v>
      </c>
      <c r="U37" s="347">
        <f t="shared" si="16"/>
        <v>1.8084192439862543</v>
      </c>
      <c r="V37" s="347">
        <f t="shared" si="16"/>
        <v>1.6989686709476552</v>
      </c>
      <c r="W37" s="347">
        <f t="shared" si="16"/>
        <v>1.6172597864768683</v>
      </c>
      <c r="X37" s="347">
        <f t="shared" si="16"/>
        <v>1.6015115080728273</v>
      </c>
      <c r="Y37" s="347">
        <f t="shared" si="16"/>
        <v>1.5518259518259518</v>
      </c>
      <c r="Z37" s="347">
        <f t="shared" si="16"/>
        <v>1.5398928672117282</v>
      </c>
      <c r="AA37" s="347">
        <f t="shared" si="16"/>
        <v>1.5072239422084623</v>
      </c>
      <c r="AB37" s="347">
        <f t="shared" si="16"/>
        <v>1.4787410926365796</v>
      </c>
      <c r="AC37" s="347">
        <f t="shared" si="16"/>
        <v>1.5384262971022793</v>
      </c>
      <c r="AD37" s="347">
        <f t="shared" si="16"/>
        <v>1.5505556166795027</v>
      </c>
      <c r="AE37" s="347">
        <f t="shared" si="16"/>
        <v>1.5599528099528099</v>
      </c>
      <c r="AF37" s="347">
        <f t="shared" si="16"/>
        <v>1.5441618265571802</v>
      </c>
      <c r="AG37" s="347">
        <f t="shared" si="16"/>
        <v>1.4763822775540094</v>
      </c>
      <c r="AH37" s="347">
        <f t="shared" si="16"/>
        <v>1.4446251283806915</v>
      </c>
      <c r="AI37" s="347">
        <f t="shared" si="16"/>
        <v>1.3812545177094209</v>
      </c>
      <c r="AJ37" s="347">
        <f t="shared" si="16"/>
        <v>1.2543924955330554</v>
      </c>
    </row>
    <row r="38" spans="2:36" ht="59.25" customHeight="1">
      <c r="B38" s="111"/>
      <c r="C38" s="17" t="s">
        <v>255</v>
      </c>
      <c r="D38" s="2"/>
      <c r="E38" s="1"/>
      <c r="F38" s="22">
        <f>IFERROR(F12/F14,0)</f>
        <v>6.7909454061251665E-2</v>
      </c>
      <c r="G38" s="22">
        <f>IFERROR(G12/G14,0)</f>
        <v>6.7193675889328064E-2</v>
      </c>
      <c r="H38" s="22">
        <f t="shared" ref="H38:AJ38" si="17">IFERROR(H12/H14,0)</f>
        <v>6.884377758164166E-2</v>
      </c>
      <c r="I38" s="22">
        <f t="shared" si="17"/>
        <v>6.7208904109589046E-2</v>
      </c>
      <c r="J38" s="22">
        <f t="shared" si="17"/>
        <v>6.8171757414785303E-2</v>
      </c>
      <c r="K38" s="22">
        <f t="shared" si="17"/>
        <v>7.085617882749895E-2</v>
      </c>
      <c r="L38" s="22">
        <f t="shared" si="17"/>
        <v>7.1546052631578941E-2</v>
      </c>
      <c r="M38" s="22">
        <f t="shared" si="17"/>
        <v>6.8717538953256094E-2</v>
      </c>
      <c r="N38" s="22">
        <f t="shared" si="17"/>
        <v>6.3564131668558455E-2</v>
      </c>
      <c r="O38" s="22">
        <f t="shared" si="17"/>
        <v>5.9507042253521124E-2</v>
      </c>
      <c r="P38" s="22">
        <f t="shared" si="17"/>
        <v>5.9868421052631578E-2</v>
      </c>
      <c r="Q38" s="22">
        <f t="shared" si="17"/>
        <v>6.2315513283043619E-2</v>
      </c>
      <c r="R38" s="22">
        <f t="shared" si="17"/>
        <v>5.6288478452066845E-2</v>
      </c>
      <c r="S38" s="22">
        <f t="shared" si="17"/>
        <v>5.4004214963119072E-2</v>
      </c>
      <c r="T38" s="22">
        <f t="shared" si="17"/>
        <v>5.0830889540566963E-2</v>
      </c>
      <c r="U38" s="22">
        <f t="shared" si="17"/>
        <v>4.6621621621621624E-2</v>
      </c>
      <c r="V38" s="22">
        <f t="shared" si="17"/>
        <v>4.7083775185577943E-2</v>
      </c>
      <c r="W38" s="22">
        <f t="shared" si="17"/>
        <v>4.654928152195912E-2</v>
      </c>
      <c r="X38" s="22">
        <f t="shared" si="17"/>
        <v>4.7316103379721669E-2</v>
      </c>
      <c r="Y38" s="22">
        <f t="shared" si="17"/>
        <v>4.8547328959700091E-2</v>
      </c>
      <c r="Z38" s="22">
        <f t="shared" si="17"/>
        <v>5.0387596899224806E-2</v>
      </c>
      <c r="AA38" s="22">
        <f t="shared" si="17"/>
        <v>4.9734427812650896E-2</v>
      </c>
      <c r="AB38" s="22">
        <f t="shared" si="17"/>
        <v>5.0231032940825759E-2</v>
      </c>
      <c r="AC38" s="22">
        <f t="shared" si="17"/>
        <v>4.9951570499515707E-2</v>
      </c>
      <c r="AD38" s="22">
        <f t="shared" si="17"/>
        <v>4.9630411826821541E-2</v>
      </c>
      <c r="AE38" s="22">
        <f t="shared" si="17"/>
        <v>4.9973835688121401E-2</v>
      </c>
      <c r="AF38" s="22">
        <f t="shared" si="17"/>
        <v>5.0086355785837651E-2</v>
      </c>
      <c r="AG38" s="22">
        <f t="shared" si="17"/>
        <v>4.7035710158326589E-2</v>
      </c>
      <c r="AH38" s="22">
        <f t="shared" si="17"/>
        <v>4.717189571365444E-2</v>
      </c>
      <c r="AI38" s="22">
        <f t="shared" si="17"/>
        <v>4.902817208997598E-2</v>
      </c>
      <c r="AJ38" s="22">
        <f t="shared" si="17"/>
        <v>4.8855296308467522E-2</v>
      </c>
    </row>
    <row r="39" spans="2:36" ht="59.25" customHeight="1">
      <c r="B39" s="68"/>
      <c r="C39" s="18" t="s">
        <v>36</v>
      </c>
      <c r="D39" s="2"/>
      <c r="E39" s="1"/>
      <c r="F39" s="102" t="str">
        <f t="shared" ref="F39:AJ39" si="18">IF(F36=0,"同数",IF(F36&gt;0,"増加","減少"))</f>
        <v>増加</v>
      </c>
      <c r="G39" s="102" t="str">
        <f t="shared" si="18"/>
        <v>増加</v>
      </c>
      <c r="H39" s="102" t="str">
        <f t="shared" si="18"/>
        <v>増加</v>
      </c>
      <c r="I39" s="102" t="str">
        <f t="shared" si="18"/>
        <v>増加</v>
      </c>
      <c r="J39" s="102" t="str">
        <f t="shared" si="18"/>
        <v>増加</v>
      </c>
      <c r="K39" s="102" t="str">
        <f t="shared" si="18"/>
        <v>増加</v>
      </c>
      <c r="L39" s="102" t="str">
        <f t="shared" si="18"/>
        <v>増加</v>
      </c>
      <c r="M39" s="102" t="str">
        <f t="shared" si="18"/>
        <v>増加</v>
      </c>
      <c r="N39" s="102" t="str">
        <f t="shared" si="18"/>
        <v>増加</v>
      </c>
      <c r="O39" s="102" t="str">
        <f t="shared" si="18"/>
        <v>増加</v>
      </c>
      <c r="P39" s="102" t="str">
        <f t="shared" si="18"/>
        <v>増加</v>
      </c>
      <c r="Q39" s="102" t="str">
        <f t="shared" si="18"/>
        <v>増加</v>
      </c>
      <c r="R39" s="102" t="str">
        <f t="shared" si="18"/>
        <v>増加</v>
      </c>
      <c r="S39" s="102" t="str">
        <f t="shared" si="18"/>
        <v>増加</v>
      </c>
      <c r="T39" s="102" t="str">
        <f t="shared" si="18"/>
        <v>増加</v>
      </c>
      <c r="U39" s="102" t="str">
        <f t="shared" si="18"/>
        <v>増加</v>
      </c>
      <c r="V39" s="102" t="str">
        <f t="shared" si="18"/>
        <v>増加</v>
      </c>
      <c r="W39" s="102" t="str">
        <f t="shared" si="18"/>
        <v>増加</v>
      </c>
      <c r="X39" s="102" t="str">
        <f t="shared" si="18"/>
        <v>増加</v>
      </c>
      <c r="Y39" s="102" t="str">
        <f t="shared" si="18"/>
        <v>増加</v>
      </c>
      <c r="Z39" s="102" t="str">
        <f t="shared" si="18"/>
        <v>増加</v>
      </c>
      <c r="AA39" s="102" t="str">
        <f t="shared" si="18"/>
        <v>増加</v>
      </c>
      <c r="AB39" s="102" t="str">
        <f t="shared" si="18"/>
        <v>増加</v>
      </c>
      <c r="AC39" s="102" t="str">
        <f t="shared" si="18"/>
        <v>増加</v>
      </c>
      <c r="AD39" s="102" t="str">
        <f t="shared" si="18"/>
        <v>増加</v>
      </c>
      <c r="AE39" s="102" t="str">
        <f t="shared" si="18"/>
        <v>増加</v>
      </c>
      <c r="AF39" s="102" t="str">
        <f t="shared" si="18"/>
        <v>増加</v>
      </c>
      <c r="AG39" s="102" t="str">
        <f t="shared" si="18"/>
        <v>増加</v>
      </c>
      <c r="AH39" s="102" t="str">
        <f t="shared" si="18"/>
        <v>増加</v>
      </c>
      <c r="AI39" s="102" t="str">
        <f t="shared" si="18"/>
        <v>増加</v>
      </c>
      <c r="AJ39" s="102" t="str">
        <f t="shared" si="18"/>
        <v>増加</v>
      </c>
    </row>
  </sheetData>
  <mergeCells count="3">
    <mergeCell ref="B29:B33"/>
    <mergeCell ref="B35:B37"/>
    <mergeCell ref="AG4:AJ4"/>
  </mergeCells>
  <phoneticPr fontId="1"/>
  <conditionalFormatting sqref="F38:AJ38">
    <cfRule type="cellIs" dxfId="297" priority="59" operator="greaterThanOrEqual">
      <formula>7.5</formula>
    </cfRule>
  </conditionalFormatting>
  <conditionalFormatting sqref="F38:AJ38">
    <cfRule type="cellIs" dxfId="296" priority="60" operator="greaterThanOrEqual">
      <formula>12.5</formula>
    </cfRule>
  </conditionalFormatting>
  <conditionalFormatting sqref="F12:AJ25">
    <cfRule type="containsBlanks" dxfId="295" priority="45">
      <formula>LEN(TRIM(F12))=0</formula>
    </cfRule>
  </conditionalFormatting>
  <conditionalFormatting sqref="F32:AI32">
    <cfRule type="cellIs" dxfId="294" priority="27" operator="greaterThanOrEqual">
      <formula>0.5</formula>
    </cfRule>
    <cfRule type="cellIs" dxfId="293" priority="28" operator="greaterThanOrEqual">
      <formula>0.2</formula>
    </cfRule>
  </conditionalFormatting>
  <conditionalFormatting sqref="AJ32">
    <cfRule type="cellIs" dxfId="292" priority="8" operator="greaterThanOrEqual">
      <formula>0.5</formula>
    </cfRule>
    <cfRule type="cellIs" dxfId="291" priority="9" operator="greaterThanOrEqual">
      <formula>0.2</formula>
    </cfRule>
  </conditionalFormatting>
  <conditionalFormatting sqref="F29">
    <cfRule type="cellIs" dxfId="290" priority="5" operator="greaterThanOrEqual">
      <formula>0.5</formula>
    </cfRule>
    <cfRule type="cellIs" dxfId="289" priority="6" operator="greaterThanOrEqual">
      <formula>0.2</formula>
    </cfRule>
  </conditionalFormatting>
  <conditionalFormatting sqref="G29:AJ31">
    <cfRule type="cellIs" dxfId="288" priority="1" operator="greaterThan">
      <formula>0.8</formula>
    </cfRule>
    <cfRule type="cellIs" dxfId="287" priority="2" operator="greaterThanOrEqual">
      <formula>0.5</formula>
    </cfRule>
  </conditionalFormatting>
  <conditionalFormatting sqref="G29:AJ29">
    <cfRule type="cellIs" dxfId="286" priority="3" operator="greaterThanOrEqual">
      <formula>0.3</formula>
    </cfRule>
  </conditionalFormatting>
  <printOptions horizontalCentered="1" verticalCentered="1"/>
  <pageMargins left="0.78740157480314965" right="0.78740157480314965" top="0.59055118110236227" bottom="0.59055118110236227" header="0.31496062992125984" footer="0.31496062992125984"/>
  <pageSetup paperSize="8" scale="4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pageSetUpPr fitToPage="1"/>
  </sheetPr>
  <dimension ref="B4:AJ39"/>
  <sheetViews>
    <sheetView view="pageBreakPreview" topLeftCell="B4" zoomScale="85" zoomScaleNormal="100" zoomScaleSheetLayoutView="85" workbookViewId="0">
      <pane xSplit="4" ySplit="4" topLeftCell="Y36" activePane="bottomRight" state="frozen"/>
      <selection activeCell="J15" sqref="J15"/>
      <selection pane="topRight" activeCell="J15" sqref="J15"/>
      <selection pane="bottomLeft" activeCell="J15" sqref="J15"/>
      <selection pane="bottomRight" activeCell="AJ39" sqref="AJ3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6" width="10.6640625" customWidth="1"/>
  </cols>
  <sheetData>
    <row r="4" spans="3:36" ht="28.2">
      <c r="C4" s="10" t="s">
        <v>195</v>
      </c>
      <c r="O4" s="135" t="s">
        <v>269</v>
      </c>
      <c r="Y4" s="319" t="s">
        <v>272</v>
      </c>
      <c r="AH4" s="11"/>
      <c r="AI4" s="12"/>
      <c r="AJ4" s="412" t="s">
        <v>274</v>
      </c>
    </row>
    <row r="5" spans="3:36" ht="40.5" customHeight="1">
      <c r="F5" s="337"/>
      <c r="G5" s="411" t="s">
        <v>267</v>
      </c>
      <c r="H5" s="411"/>
      <c r="I5" s="411"/>
      <c r="J5" s="411"/>
      <c r="K5" s="299" t="s">
        <v>268</v>
      </c>
      <c r="L5" s="9"/>
      <c r="M5" s="9"/>
      <c r="N5" s="9"/>
      <c r="O5" s="9"/>
      <c r="P5" s="9"/>
      <c r="Q5" s="9"/>
      <c r="R5" s="9"/>
      <c r="S5" s="9"/>
      <c r="T5" s="9"/>
      <c r="U5" s="319" t="s">
        <v>270</v>
      </c>
      <c r="V5" s="9"/>
      <c r="W5" s="9"/>
      <c r="X5" s="9"/>
      <c r="Y5" s="9"/>
      <c r="Z5" s="9"/>
      <c r="AA5" s="9"/>
      <c r="AB5" s="9"/>
      <c r="AC5" s="9"/>
      <c r="AD5" s="9"/>
      <c r="AE5" s="181"/>
      <c r="AF5" s="9"/>
      <c r="AG5" s="9"/>
      <c r="AH5" s="9"/>
      <c r="AI5" s="9"/>
      <c r="AJ5" s="413"/>
    </row>
    <row r="6" spans="3:36" ht="30" customHeight="1">
      <c r="C6" s="3"/>
      <c r="D6" s="4"/>
      <c r="E6" s="5"/>
      <c r="F6" s="26">
        <v>44927</v>
      </c>
      <c r="G6" s="26">
        <v>44928</v>
      </c>
      <c r="H6" s="26">
        <v>44929</v>
      </c>
      <c r="I6" s="26">
        <v>44930</v>
      </c>
      <c r="J6" s="26">
        <v>44931</v>
      </c>
      <c r="K6" s="26">
        <v>44932</v>
      </c>
      <c r="L6" s="26">
        <v>44933</v>
      </c>
      <c r="M6" s="26">
        <v>44934</v>
      </c>
      <c r="N6" s="26">
        <v>44935</v>
      </c>
      <c r="O6" s="26">
        <v>44936</v>
      </c>
      <c r="P6" s="26">
        <v>44937</v>
      </c>
      <c r="Q6" s="26">
        <v>44938</v>
      </c>
      <c r="R6" s="26">
        <v>44939</v>
      </c>
      <c r="S6" s="26">
        <v>44940</v>
      </c>
      <c r="T6" s="26">
        <v>44941</v>
      </c>
      <c r="U6" s="26">
        <v>44942</v>
      </c>
      <c r="V6" s="26">
        <v>44943</v>
      </c>
      <c r="W6" s="26">
        <v>44944</v>
      </c>
      <c r="X6" s="26">
        <v>44945</v>
      </c>
      <c r="Y6" s="26">
        <v>44946</v>
      </c>
      <c r="Z6" s="26">
        <v>44947</v>
      </c>
      <c r="AA6" s="26">
        <v>44948</v>
      </c>
      <c r="AB6" s="26">
        <v>44949</v>
      </c>
      <c r="AC6" s="26">
        <v>44950</v>
      </c>
      <c r="AD6" s="26">
        <v>44951</v>
      </c>
      <c r="AE6" s="26">
        <v>44952</v>
      </c>
      <c r="AF6" s="26">
        <v>44953</v>
      </c>
      <c r="AG6" s="26">
        <v>44954</v>
      </c>
      <c r="AH6" s="26">
        <v>44955</v>
      </c>
      <c r="AI6" s="26">
        <v>44956</v>
      </c>
      <c r="AJ6" s="26">
        <v>44957</v>
      </c>
    </row>
    <row r="7" spans="3:36" ht="30" customHeight="1">
      <c r="C7" s="6"/>
      <c r="D7" s="7"/>
      <c r="E7" s="8"/>
      <c r="F7" s="27" t="s">
        <v>87</v>
      </c>
      <c r="G7" s="27" t="s">
        <v>28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 t="s">
        <v>28</v>
      </c>
      <c r="AJ7" s="27" t="s">
        <v>29</v>
      </c>
    </row>
    <row r="8" spans="3:36" ht="54.9" customHeight="1">
      <c r="C8" s="28" t="s">
        <v>244</v>
      </c>
      <c r="D8" s="2"/>
      <c r="E8" s="1" t="s">
        <v>9</v>
      </c>
      <c r="F8" s="304">
        <v>660</v>
      </c>
      <c r="G8" s="304">
        <v>726</v>
      </c>
      <c r="H8" s="304">
        <v>726</v>
      </c>
      <c r="I8" s="304">
        <v>726</v>
      </c>
      <c r="J8" s="304">
        <v>726</v>
      </c>
      <c r="K8" s="304">
        <v>722</v>
      </c>
      <c r="L8" s="304">
        <v>722</v>
      </c>
      <c r="M8" s="304">
        <v>722</v>
      </c>
      <c r="N8" s="304">
        <v>722</v>
      </c>
      <c r="O8" s="304">
        <v>722</v>
      </c>
      <c r="P8" s="304">
        <v>722</v>
      </c>
      <c r="Q8" s="304">
        <v>722</v>
      </c>
      <c r="R8" s="304">
        <v>722</v>
      </c>
      <c r="S8" s="304">
        <v>722</v>
      </c>
      <c r="T8" s="304">
        <v>722</v>
      </c>
      <c r="U8" s="304">
        <v>726</v>
      </c>
      <c r="V8" s="304">
        <v>726</v>
      </c>
      <c r="W8" s="304">
        <v>726</v>
      </c>
      <c r="X8" s="304">
        <v>726</v>
      </c>
      <c r="Y8" s="304">
        <v>728</v>
      </c>
      <c r="Z8" s="304">
        <v>728</v>
      </c>
      <c r="AA8" s="304">
        <v>728</v>
      </c>
      <c r="AB8" s="304">
        <v>728</v>
      </c>
      <c r="AC8" s="304">
        <v>728</v>
      </c>
      <c r="AD8" s="304">
        <v>728</v>
      </c>
      <c r="AE8" s="304">
        <v>728</v>
      </c>
      <c r="AF8" s="304">
        <v>728</v>
      </c>
      <c r="AG8" s="304">
        <v>728</v>
      </c>
      <c r="AH8" s="304">
        <v>728</v>
      </c>
      <c r="AI8" s="304">
        <v>728</v>
      </c>
      <c r="AJ8" s="304">
        <v>672</v>
      </c>
    </row>
    <row r="9" spans="3:36" ht="54.9" hidden="1" customHeight="1">
      <c r="C9" s="28" t="s">
        <v>44</v>
      </c>
      <c r="D9" s="2" t="s">
        <v>15</v>
      </c>
      <c r="E9" s="1" t="s">
        <v>8</v>
      </c>
      <c r="F9" s="304">
        <v>501</v>
      </c>
      <c r="G9" s="304">
        <v>501</v>
      </c>
      <c r="H9" s="304">
        <v>501</v>
      </c>
      <c r="I9" s="304">
        <v>501</v>
      </c>
      <c r="J9" s="304">
        <v>501</v>
      </c>
      <c r="K9" s="304">
        <v>501</v>
      </c>
      <c r="L9" s="304">
        <v>501</v>
      </c>
      <c r="M9" s="304">
        <v>501</v>
      </c>
      <c r="N9" s="304">
        <v>501</v>
      </c>
      <c r="O9" s="304">
        <v>501</v>
      </c>
      <c r="P9" s="304">
        <v>501</v>
      </c>
      <c r="Q9" s="304">
        <v>501</v>
      </c>
      <c r="R9" s="304">
        <v>501</v>
      </c>
      <c r="S9" s="304">
        <v>501</v>
      </c>
      <c r="T9" s="304">
        <v>501</v>
      </c>
      <c r="U9" s="304">
        <v>501</v>
      </c>
      <c r="V9" s="304">
        <v>501</v>
      </c>
      <c r="W9" s="304">
        <v>501</v>
      </c>
      <c r="X9" s="304">
        <v>501</v>
      </c>
      <c r="Y9" s="304">
        <v>501</v>
      </c>
      <c r="Z9" s="304">
        <v>501</v>
      </c>
      <c r="AA9" s="304">
        <v>501</v>
      </c>
      <c r="AB9" s="304">
        <v>501</v>
      </c>
      <c r="AC9" s="304">
        <v>501</v>
      </c>
      <c r="AD9" s="304">
        <v>501</v>
      </c>
      <c r="AE9" s="304">
        <v>501</v>
      </c>
      <c r="AF9" s="304">
        <v>501</v>
      </c>
      <c r="AG9" s="304">
        <v>501</v>
      </c>
      <c r="AH9" s="304">
        <v>501</v>
      </c>
      <c r="AI9" s="304">
        <v>501</v>
      </c>
      <c r="AJ9" s="304">
        <v>501</v>
      </c>
    </row>
    <row r="10" spans="3:36" ht="54.9" customHeight="1">
      <c r="C10" s="14" t="s">
        <v>45</v>
      </c>
      <c r="D10" s="2"/>
      <c r="E10" s="1" t="s">
        <v>8</v>
      </c>
      <c r="F10" s="349">
        <v>29</v>
      </c>
      <c r="G10" s="349">
        <v>31</v>
      </c>
      <c r="H10" s="349">
        <v>31</v>
      </c>
      <c r="I10" s="349">
        <v>31</v>
      </c>
      <c r="J10" s="349">
        <v>31</v>
      </c>
      <c r="K10" s="349">
        <v>31</v>
      </c>
      <c r="L10" s="349">
        <v>31</v>
      </c>
      <c r="M10" s="349">
        <v>31</v>
      </c>
      <c r="N10" s="349">
        <v>31</v>
      </c>
      <c r="O10" s="349">
        <v>35</v>
      </c>
      <c r="P10" s="349">
        <v>35</v>
      </c>
      <c r="Q10" s="349">
        <v>35</v>
      </c>
      <c r="R10" s="349">
        <v>35</v>
      </c>
      <c r="S10" s="349">
        <v>35</v>
      </c>
      <c r="T10" s="349">
        <v>35</v>
      </c>
      <c r="U10" s="349">
        <v>35</v>
      </c>
      <c r="V10" s="349">
        <v>35</v>
      </c>
      <c r="W10" s="349">
        <v>35</v>
      </c>
      <c r="X10" s="349">
        <v>35</v>
      </c>
      <c r="Y10" s="349">
        <v>35</v>
      </c>
      <c r="Z10" s="349">
        <v>35</v>
      </c>
      <c r="AA10" s="349">
        <v>35</v>
      </c>
      <c r="AB10" s="349">
        <v>35</v>
      </c>
      <c r="AC10" s="349">
        <v>35</v>
      </c>
      <c r="AD10" s="349">
        <v>35</v>
      </c>
      <c r="AE10" s="349">
        <v>35</v>
      </c>
      <c r="AF10" s="349">
        <v>35</v>
      </c>
      <c r="AG10" s="349">
        <v>35</v>
      </c>
      <c r="AH10" s="349">
        <v>35</v>
      </c>
      <c r="AI10" s="349">
        <v>35</v>
      </c>
      <c r="AJ10" s="349">
        <v>32</v>
      </c>
    </row>
    <row r="11" spans="3:36" ht="54.9" hidden="1" customHeight="1">
      <c r="C11" s="14" t="s">
        <v>46</v>
      </c>
      <c r="D11" s="2"/>
      <c r="E11" s="1" t="s">
        <v>48</v>
      </c>
      <c r="F11" s="302">
        <v>34</v>
      </c>
      <c r="G11" s="302">
        <v>34</v>
      </c>
      <c r="H11" s="302">
        <v>34</v>
      </c>
      <c r="I11" s="302">
        <v>34</v>
      </c>
      <c r="J11" s="302">
        <v>34</v>
      </c>
      <c r="K11" s="302">
        <v>34</v>
      </c>
      <c r="L11" s="302">
        <v>34</v>
      </c>
      <c r="M11" s="302">
        <v>34</v>
      </c>
      <c r="N11" s="302">
        <v>34</v>
      </c>
      <c r="O11" s="302">
        <v>34</v>
      </c>
      <c r="P11" s="302">
        <v>34</v>
      </c>
      <c r="Q11" s="302">
        <v>34</v>
      </c>
      <c r="R11" s="302">
        <v>34</v>
      </c>
      <c r="S11" s="302">
        <v>34</v>
      </c>
      <c r="T11" s="302">
        <v>34</v>
      </c>
      <c r="U11" s="302">
        <v>34</v>
      </c>
      <c r="V11" s="302">
        <v>34</v>
      </c>
      <c r="W11" s="302">
        <v>34</v>
      </c>
      <c r="X11" s="302">
        <v>34</v>
      </c>
      <c r="Y11" s="302">
        <v>34</v>
      </c>
      <c r="Z11" s="302">
        <v>34</v>
      </c>
      <c r="AA11" s="302">
        <v>34</v>
      </c>
      <c r="AB11" s="302">
        <v>34</v>
      </c>
      <c r="AC11" s="302">
        <v>34</v>
      </c>
      <c r="AD11" s="302">
        <v>34</v>
      </c>
      <c r="AE11" s="302">
        <v>34</v>
      </c>
      <c r="AF11" s="302">
        <v>34</v>
      </c>
      <c r="AG11" s="302">
        <v>34</v>
      </c>
      <c r="AH11" s="302">
        <v>34</v>
      </c>
      <c r="AI11" s="302">
        <v>34</v>
      </c>
      <c r="AJ11" s="302">
        <v>34</v>
      </c>
    </row>
    <row r="12" spans="3:36" ht="54.9" customHeight="1">
      <c r="C12" s="14" t="s">
        <v>0</v>
      </c>
      <c r="D12" s="39" t="s">
        <v>16</v>
      </c>
      <c r="E12" s="1" t="s">
        <v>47</v>
      </c>
      <c r="F12" s="302">
        <v>464</v>
      </c>
      <c r="G12" s="302">
        <v>483</v>
      </c>
      <c r="H12" s="302">
        <v>492</v>
      </c>
      <c r="I12" s="302">
        <v>510</v>
      </c>
      <c r="J12" s="302">
        <v>509</v>
      </c>
      <c r="K12" s="302">
        <v>526</v>
      </c>
      <c r="L12" s="302">
        <v>537</v>
      </c>
      <c r="M12" s="302">
        <v>544</v>
      </c>
      <c r="N12" s="302">
        <v>535</v>
      </c>
      <c r="O12" s="302">
        <v>543</v>
      </c>
      <c r="P12" s="302">
        <v>550</v>
      </c>
      <c r="Q12" s="302">
        <v>560</v>
      </c>
      <c r="R12" s="302">
        <v>559</v>
      </c>
      <c r="S12" s="302">
        <v>564</v>
      </c>
      <c r="T12" s="302">
        <v>565</v>
      </c>
      <c r="U12" s="302">
        <v>573</v>
      </c>
      <c r="V12" s="302">
        <v>567</v>
      </c>
      <c r="W12" s="302">
        <v>548</v>
      </c>
      <c r="X12" s="302">
        <v>537</v>
      </c>
      <c r="Y12" s="302">
        <v>521</v>
      </c>
      <c r="Z12" s="302">
        <v>500</v>
      </c>
      <c r="AA12" s="302">
        <v>481</v>
      </c>
      <c r="AB12" s="302">
        <v>478</v>
      </c>
      <c r="AC12" s="302">
        <v>461</v>
      </c>
      <c r="AD12" s="302">
        <v>430</v>
      </c>
      <c r="AE12" s="302">
        <v>405</v>
      </c>
      <c r="AF12" s="302">
        <v>396</v>
      </c>
      <c r="AG12" s="303">
        <v>369</v>
      </c>
      <c r="AH12" s="302">
        <v>368</v>
      </c>
      <c r="AI12" s="302">
        <v>356</v>
      </c>
      <c r="AJ12" s="302">
        <v>309</v>
      </c>
    </row>
    <row r="13" spans="3:36" ht="54.9" customHeight="1">
      <c r="C13" s="14" t="s">
        <v>1</v>
      </c>
      <c r="D13" s="39" t="s">
        <v>16</v>
      </c>
      <c r="E13" s="1" t="s">
        <v>48</v>
      </c>
      <c r="F13" s="302">
        <v>8</v>
      </c>
      <c r="G13" s="302">
        <v>7</v>
      </c>
      <c r="H13" s="302">
        <v>7</v>
      </c>
      <c r="I13" s="302">
        <v>7</v>
      </c>
      <c r="J13" s="302">
        <v>10</v>
      </c>
      <c r="K13" s="302">
        <v>12</v>
      </c>
      <c r="L13" s="302">
        <v>9</v>
      </c>
      <c r="M13" s="302">
        <v>9</v>
      </c>
      <c r="N13" s="302">
        <v>11</v>
      </c>
      <c r="O13" s="302">
        <v>13</v>
      </c>
      <c r="P13" s="302">
        <v>12</v>
      </c>
      <c r="Q13" s="302">
        <v>15</v>
      </c>
      <c r="R13" s="302">
        <v>11</v>
      </c>
      <c r="S13" s="302">
        <v>11</v>
      </c>
      <c r="T13" s="302">
        <v>9</v>
      </c>
      <c r="U13" s="302">
        <v>11</v>
      </c>
      <c r="V13" s="302">
        <v>11</v>
      </c>
      <c r="W13" s="302">
        <v>8</v>
      </c>
      <c r="X13" s="302">
        <v>8</v>
      </c>
      <c r="Y13" s="302">
        <v>6</v>
      </c>
      <c r="Z13" s="302">
        <v>5</v>
      </c>
      <c r="AA13" s="302">
        <v>5</v>
      </c>
      <c r="AB13" s="302">
        <v>5</v>
      </c>
      <c r="AC13" s="302">
        <v>7</v>
      </c>
      <c r="AD13" s="302">
        <v>8</v>
      </c>
      <c r="AE13" s="302">
        <v>10</v>
      </c>
      <c r="AF13" s="302">
        <v>9</v>
      </c>
      <c r="AG13" s="302">
        <v>10</v>
      </c>
      <c r="AH13" s="302">
        <v>10</v>
      </c>
      <c r="AI13" s="302">
        <v>8</v>
      </c>
      <c r="AJ13" s="302">
        <v>8</v>
      </c>
    </row>
    <row r="14" spans="3:36" ht="54.9" customHeight="1">
      <c r="C14" s="14" t="s">
        <v>23</v>
      </c>
      <c r="D14" s="39" t="s">
        <v>16</v>
      </c>
      <c r="E14" s="1" t="s">
        <v>24</v>
      </c>
      <c r="F14" s="302">
        <v>8964</v>
      </c>
      <c r="G14" s="302">
        <v>8947</v>
      </c>
      <c r="H14" s="302">
        <v>8281</v>
      </c>
      <c r="I14" s="302">
        <v>7816</v>
      </c>
      <c r="J14" s="302">
        <v>8501</v>
      </c>
      <c r="K14" s="302">
        <v>9791</v>
      </c>
      <c r="L14" s="302">
        <v>10954</v>
      </c>
      <c r="M14" s="302">
        <v>11895</v>
      </c>
      <c r="N14" s="302">
        <v>12112</v>
      </c>
      <c r="O14" s="302">
        <v>11930</v>
      </c>
      <c r="P14" s="302">
        <v>12638</v>
      </c>
      <c r="Q14" s="302">
        <v>12406</v>
      </c>
      <c r="R14" s="302">
        <v>11899</v>
      </c>
      <c r="S14" s="302">
        <v>11330</v>
      </c>
      <c r="T14" s="302">
        <v>10939</v>
      </c>
      <c r="U14" s="302">
        <v>10332</v>
      </c>
      <c r="V14" s="302">
        <v>10216</v>
      </c>
      <c r="W14" s="302">
        <v>9364</v>
      </c>
      <c r="X14" s="302">
        <v>8525</v>
      </c>
      <c r="Y14" s="302">
        <v>7765</v>
      </c>
      <c r="Z14" s="302">
        <v>7156</v>
      </c>
      <c r="AA14" s="302">
        <v>6609</v>
      </c>
      <c r="AB14" s="302">
        <v>6019</v>
      </c>
      <c r="AC14" s="302">
        <v>5521</v>
      </c>
      <c r="AD14" s="302">
        <v>5082</v>
      </c>
      <c r="AE14" s="302">
        <v>4643</v>
      </c>
      <c r="AF14" s="302">
        <v>4298</v>
      </c>
      <c r="AG14" s="303">
        <v>4021</v>
      </c>
      <c r="AH14" s="302">
        <v>3803</v>
      </c>
      <c r="AI14" s="302">
        <v>3575</v>
      </c>
      <c r="AJ14" s="302">
        <v>3282</v>
      </c>
    </row>
    <row r="15" spans="3:36" ht="54.9" customHeight="1">
      <c r="C15" s="14" t="s">
        <v>2</v>
      </c>
      <c r="D15" s="39" t="s">
        <v>16</v>
      </c>
      <c r="E15" s="29"/>
      <c r="F15" s="302">
        <v>1816</v>
      </c>
      <c r="G15" s="302">
        <v>1535</v>
      </c>
      <c r="H15" s="302">
        <v>1671</v>
      </c>
      <c r="I15" s="302">
        <v>1994</v>
      </c>
      <c r="J15" s="302">
        <v>6085</v>
      </c>
      <c r="K15" s="302">
        <v>5512</v>
      </c>
      <c r="L15" s="302">
        <v>5050</v>
      </c>
      <c r="M15" s="302">
        <v>4591</v>
      </c>
      <c r="N15" s="302">
        <v>2383</v>
      </c>
      <c r="O15" s="302">
        <v>1661</v>
      </c>
      <c r="P15" s="302">
        <v>5172</v>
      </c>
      <c r="Q15" s="302">
        <v>4366</v>
      </c>
      <c r="R15" s="302">
        <v>3845</v>
      </c>
      <c r="S15" s="302">
        <v>3474</v>
      </c>
      <c r="T15" s="302">
        <v>2666</v>
      </c>
      <c r="U15" s="302">
        <v>1412</v>
      </c>
      <c r="V15" s="302">
        <v>3138</v>
      </c>
      <c r="W15" s="302">
        <v>2661</v>
      </c>
      <c r="X15" s="302">
        <v>2253</v>
      </c>
      <c r="Y15" s="302">
        <v>1780</v>
      </c>
      <c r="Z15" s="302">
        <v>1923</v>
      </c>
      <c r="AA15" s="302">
        <v>1396</v>
      </c>
      <c r="AB15" s="302">
        <v>696</v>
      </c>
      <c r="AC15" s="302">
        <v>2094</v>
      </c>
      <c r="AD15" s="302">
        <v>1687</v>
      </c>
      <c r="AE15" s="302">
        <v>1118</v>
      </c>
      <c r="AF15" s="302">
        <v>1335</v>
      </c>
      <c r="AG15" s="302">
        <v>1297</v>
      </c>
      <c r="AH15" s="302">
        <v>1016</v>
      </c>
      <c r="AI15" s="302">
        <v>394</v>
      </c>
      <c r="AJ15" s="302">
        <v>1218</v>
      </c>
    </row>
    <row r="16" spans="3:36" ht="54.9" customHeight="1">
      <c r="C16" s="14" t="s">
        <v>2</v>
      </c>
      <c r="D16" s="2" t="s">
        <v>17</v>
      </c>
      <c r="E16" s="1" t="s">
        <v>10</v>
      </c>
      <c r="F16" s="304">
        <f>F15+SUM('R4-12（入力用）'!AE15:AJ15)</f>
        <v>19625</v>
      </c>
      <c r="G16" s="304">
        <f>SUM(F15:G15)+SUM('R4-12（入力用）'!AF15:AJ15)</f>
        <v>19791</v>
      </c>
      <c r="H16" s="304">
        <f>SUM(F15:H15)+SUM('R4-12（入力用）'!AG15:AJ15)</f>
        <v>17757</v>
      </c>
      <c r="I16" s="304">
        <f>SUM(F15:I15)+SUM('R4-12（入力用）'!AH15:AJ15)</f>
        <v>15900</v>
      </c>
      <c r="J16" s="304">
        <f>SUM(F15:J15)+SUM('R4-12（入力用）'!AI15:AJ15)</f>
        <v>18416</v>
      </c>
      <c r="K16" s="304">
        <f>SUM(F15:K15)+'R4-12（入力用）'!AJ15</f>
        <v>20943</v>
      </c>
      <c r="L16" s="304">
        <f>SUM(F15:L15)</f>
        <v>23663</v>
      </c>
      <c r="M16" s="304">
        <f t="shared" ref="M16:AJ16" si="0">SUM(G15:M15)</f>
        <v>26438</v>
      </c>
      <c r="N16" s="304">
        <f t="shared" si="0"/>
        <v>27286</v>
      </c>
      <c r="O16" s="304">
        <f t="shared" si="0"/>
        <v>27276</v>
      </c>
      <c r="P16" s="304">
        <f t="shared" si="0"/>
        <v>30454</v>
      </c>
      <c r="Q16" s="304">
        <f t="shared" si="0"/>
        <v>28735</v>
      </c>
      <c r="R16" s="304">
        <f t="shared" si="0"/>
        <v>27068</v>
      </c>
      <c r="S16" s="304">
        <f t="shared" si="0"/>
        <v>25492</v>
      </c>
      <c r="T16" s="304">
        <f t="shared" si="0"/>
        <v>23567</v>
      </c>
      <c r="U16" s="304">
        <f t="shared" si="0"/>
        <v>22596</v>
      </c>
      <c r="V16" s="304">
        <f t="shared" si="0"/>
        <v>24073</v>
      </c>
      <c r="W16" s="304">
        <f t="shared" si="0"/>
        <v>21562</v>
      </c>
      <c r="X16" s="304">
        <f t="shared" si="0"/>
        <v>19449</v>
      </c>
      <c r="Y16" s="304">
        <f t="shared" si="0"/>
        <v>17384</v>
      </c>
      <c r="Z16" s="304">
        <f t="shared" si="0"/>
        <v>15833</v>
      </c>
      <c r="AA16" s="304">
        <f t="shared" si="0"/>
        <v>14563</v>
      </c>
      <c r="AB16" s="304">
        <f t="shared" si="0"/>
        <v>13847</v>
      </c>
      <c r="AC16" s="304">
        <f t="shared" si="0"/>
        <v>12803</v>
      </c>
      <c r="AD16" s="304">
        <f t="shared" si="0"/>
        <v>11829</v>
      </c>
      <c r="AE16" s="304">
        <f t="shared" si="0"/>
        <v>10694</v>
      </c>
      <c r="AF16" s="304">
        <f t="shared" si="0"/>
        <v>10249</v>
      </c>
      <c r="AG16" s="304">
        <f t="shared" si="0"/>
        <v>9623</v>
      </c>
      <c r="AH16" s="304">
        <f t="shared" si="0"/>
        <v>9243</v>
      </c>
      <c r="AI16" s="304">
        <f t="shared" si="0"/>
        <v>8941</v>
      </c>
      <c r="AJ16" s="304">
        <f t="shared" si="0"/>
        <v>8065</v>
      </c>
    </row>
    <row r="17" spans="2:36" ht="54.9" customHeight="1">
      <c r="C17" s="14" t="s">
        <v>3</v>
      </c>
      <c r="D17" s="39" t="s">
        <v>16</v>
      </c>
      <c r="E17" s="29"/>
      <c r="F17" s="302">
        <v>1534</v>
      </c>
      <c r="G17" s="302">
        <v>1521</v>
      </c>
      <c r="H17" s="302">
        <v>1449</v>
      </c>
      <c r="I17" s="302">
        <v>1838</v>
      </c>
      <c r="J17" s="302">
        <v>5209</v>
      </c>
      <c r="K17" s="302">
        <v>4644</v>
      </c>
      <c r="L17" s="302">
        <v>4147</v>
      </c>
      <c r="M17" s="302">
        <v>3616</v>
      </c>
      <c r="N17" s="302">
        <v>1894</v>
      </c>
      <c r="O17" s="302">
        <v>1451</v>
      </c>
      <c r="P17" s="302">
        <v>4121</v>
      </c>
      <c r="Q17" s="302">
        <v>3471</v>
      </c>
      <c r="R17" s="302">
        <v>2943</v>
      </c>
      <c r="S17" s="302">
        <v>2613</v>
      </c>
      <c r="T17" s="302">
        <v>2051</v>
      </c>
      <c r="U17" s="302">
        <v>1176</v>
      </c>
      <c r="V17" s="302">
        <v>2380</v>
      </c>
      <c r="W17" s="302">
        <v>1948</v>
      </c>
      <c r="X17" s="302">
        <v>1560</v>
      </c>
      <c r="Y17" s="302">
        <v>1290</v>
      </c>
      <c r="Z17" s="302">
        <v>1233</v>
      </c>
      <c r="AA17" s="302">
        <v>1022</v>
      </c>
      <c r="AB17" s="302">
        <v>554</v>
      </c>
      <c r="AC17" s="302">
        <v>1285</v>
      </c>
      <c r="AD17" s="302">
        <v>1232</v>
      </c>
      <c r="AE17" s="302">
        <v>827</v>
      </c>
      <c r="AF17" s="302">
        <v>808</v>
      </c>
      <c r="AG17" s="302">
        <v>902</v>
      </c>
      <c r="AH17" s="302">
        <v>658</v>
      </c>
      <c r="AI17" s="302">
        <v>297</v>
      </c>
      <c r="AJ17" s="302">
        <v>844</v>
      </c>
    </row>
    <row r="18" spans="2:36" ht="54.9" customHeight="1">
      <c r="C18" s="14" t="s">
        <v>3</v>
      </c>
      <c r="D18" s="2" t="s">
        <v>17</v>
      </c>
      <c r="E18" s="1" t="s">
        <v>11</v>
      </c>
      <c r="F18" s="304">
        <f>F17+SUM('R4-12（入力用）'!AE17:AJ17)</f>
        <v>16420</v>
      </c>
      <c r="G18" s="304">
        <f>SUM(F17:G17)+SUM('R4-12（入力用）'!AF17:AJ17)</f>
        <v>16720</v>
      </c>
      <c r="H18" s="304">
        <f>SUM(F17:H17)+SUM('R4-12（入力用）'!AG17:AJ17)</f>
        <v>15146</v>
      </c>
      <c r="I18" s="304">
        <f>SUM(F17:I17)+SUM('R4-12（入力用）'!AH17:AJ17)</f>
        <v>13760</v>
      </c>
      <c r="J18" s="304">
        <f>SUM(F17:J17)+SUM('R4-12（入力用）'!AI17:AJ17)</f>
        <v>16014</v>
      </c>
      <c r="K18" s="304">
        <f>SUM(F17:K17)+'R4-12（入力用）'!AJ17</f>
        <v>18154</v>
      </c>
      <c r="L18" s="304">
        <f>SUM(F17:L17)</f>
        <v>20342</v>
      </c>
      <c r="M18" s="304">
        <f t="shared" ref="M18:AJ18" si="1">SUM(G17:M17)</f>
        <v>22424</v>
      </c>
      <c r="N18" s="304">
        <f t="shared" si="1"/>
        <v>22797</v>
      </c>
      <c r="O18" s="304">
        <f t="shared" si="1"/>
        <v>22799</v>
      </c>
      <c r="P18" s="304">
        <f t="shared" si="1"/>
        <v>25082</v>
      </c>
      <c r="Q18" s="304">
        <f t="shared" si="1"/>
        <v>23344</v>
      </c>
      <c r="R18" s="304">
        <f t="shared" si="1"/>
        <v>21643</v>
      </c>
      <c r="S18" s="304">
        <f t="shared" si="1"/>
        <v>20109</v>
      </c>
      <c r="T18" s="304">
        <f t="shared" si="1"/>
        <v>18544</v>
      </c>
      <c r="U18" s="304">
        <f t="shared" si="1"/>
        <v>17826</v>
      </c>
      <c r="V18" s="304">
        <f t="shared" si="1"/>
        <v>18755</v>
      </c>
      <c r="W18" s="304">
        <f t="shared" si="1"/>
        <v>16582</v>
      </c>
      <c r="X18" s="304">
        <f t="shared" si="1"/>
        <v>14671</v>
      </c>
      <c r="Y18" s="304">
        <f t="shared" si="1"/>
        <v>13018</v>
      </c>
      <c r="Z18" s="304">
        <f t="shared" si="1"/>
        <v>11638</v>
      </c>
      <c r="AA18" s="304">
        <f t="shared" si="1"/>
        <v>10609</v>
      </c>
      <c r="AB18" s="304">
        <f t="shared" si="1"/>
        <v>9987</v>
      </c>
      <c r="AC18" s="304">
        <f t="shared" si="1"/>
        <v>8892</v>
      </c>
      <c r="AD18" s="304">
        <f t="shared" si="1"/>
        <v>8176</v>
      </c>
      <c r="AE18" s="304">
        <f t="shared" si="1"/>
        <v>7443</v>
      </c>
      <c r="AF18" s="304">
        <f t="shared" si="1"/>
        <v>6961</v>
      </c>
      <c r="AG18" s="304">
        <f t="shared" si="1"/>
        <v>6630</v>
      </c>
      <c r="AH18" s="304">
        <f t="shared" si="1"/>
        <v>6266</v>
      </c>
      <c r="AI18" s="304">
        <f t="shared" si="1"/>
        <v>6009</v>
      </c>
      <c r="AJ18" s="304">
        <f t="shared" si="1"/>
        <v>5568</v>
      </c>
    </row>
    <row r="19" spans="2:36" ht="54.9" customHeight="1">
      <c r="C19" s="15" t="s">
        <v>4</v>
      </c>
      <c r="D19" s="39" t="s">
        <v>16</v>
      </c>
      <c r="E19" s="29"/>
      <c r="F19" s="302">
        <v>1534</v>
      </c>
      <c r="G19" s="302">
        <v>1521</v>
      </c>
      <c r="H19" s="302">
        <v>1449</v>
      </c>
      <c r="I19" s="302">
        <v>1838</v>
      </c>
      <c r="J19" s="302">
        <v>5209</v>
      </c>
      <c r="K19" s="302">
        <v>4644</v>
      </c>
      <c r="L19" s="302">
        <v>4147</v>
      </c>
      <c r="M19" s="302">
        <v>3616</v>
      </c>
      <c r="N19" s="302">
        <v>1894</v>
      </c>
      <c r="O19" s="302">
        <v>1451</v>
      </c>
      <c r="P19" s="302">
        <v>4121</v>
      </c>
      <c r="Q19" s="302">
        <v>3471</v>
      </c>
      <c r="R19" s="302">
        <v>2943</v>
      </c>
      <c r="S19" s="302">
        <v>2613</v>
      </c>
      <c r="T19" s="302">
        <v>2051</v>
      </c>
      <c r="U19" s="302">
        <v>1176</v>
      </c>
      <c r="V19" s="302">
        <v>2380</v>
      </c>
      <c r="W19" s="302">
        <v>1948</v>
      </c>
      <c r="X19" s="302">
        <v>1560</v>
      </c>
      <c r="Y19" s="302">
        <v>1290</v>
      </c>
      <c r="Z19" s="302">
        <v>1233</v>
      </c>
      <c r="AA19" s="302">
        <v>1022</v>
      </c>
      <c r="AB19" s="302">
        <v>554</v>
      </c>
      <c r="AC19" s="302">
        <v>1285</v>
      </c>
      <c r="AD19" s="302">
        <v>1232</v>
      </c>
      <c r="AE19" s="302">
        <v>827</v>
      </c>
      <c r="AF19" s="302">
        <v>808</v>
      </c>
      <c r="AG19" s="302">
        <v>902</v>
      </c>
      <c r="AH19" s="302">
        <v>658</v>
      </c>
      <c r="AI19" s="302">
        <v>297</v>
      </c>
      <c r="AJ19" s="302">
        <v>844</v>
      </c>
    </row>
    <row r="20" spans="2:36" ht="54.9" customHeight="1">
      <c r="C20" s="15" t="s">
        <v>276</v>
      </c>
      <c r="D20" s="39" t="s">
        <v>16</v>
      </c>
      <c r="E20" s="29"/>
      <c r="F20" s="302">
        <v>0</v>
      </c>
      <c r="G20" s="302">
        <v>6</v>
      </c>
      <c r="H20" s="302">
        <v>0</v>
      </c>
      <c r="I20" s="302">
        <v>1</v>
      </c>
      <c r="J20" s="302">
        <v>4</v>
      </c>
      <c r="K20" s="302">
        <v>6</v>
      </c>
      <c r="L20" s="302">
        <v>1</v>
      </c>
      <c r="M20" s="302">
        <v>4</v>
      </c>
      <c r="N20" s="302">
        <v>0</v>
      </c>
      <c r="O20" s="302">
        <v>3</v>
      </c>
      <c r="P20" s="302">
        <v>3</v>
      </c>
      <c r="Q20" s="302">
        <v>1</v>
      </c>
      <c r="R20" s="302">
        <v>1</v>
      </c>
      <c r="S20" s="302">
        <v>0</v>
      </c>
      <c r="T20" s="302">
        <v>2</v>
      </c>
      <c r="U20" s="302">
        <v>1</v>
      </c>
      <c r="V20" s="302">
        <v>2</v>
      </c>
      <c r="W20" s="302">
        <v>6</v>
      </c>
      <c r="X20" s="302">
        <v>2</v>
      </c>
      <c r="Y20" s="302">
        <v>0</v>
      </c>
      <c r="Z20" s="302">
        <v>1</v>
      </c>
      <c r="AA20" s="302">
        <v>0</v>
      </c>
      <c r="AB20" s="302">
        <v>0</v>
      </c>
      <c r="AC20" s="302">
        <v>2</v>
      </c>
      <c r="AD20" s="302">
        <v>3</v>
      </c>
      <c r="AE20" s="302">
        <v>2</v>
      </c>
      <c r="AF20" s="302">
        <v>1</v>
      </c>
      <c r="AG20" s="302">
        <v>0</v>
      </c>
      <c r="AH20" s="302">
        <v>0</v>
      </c>
      <c r="AI20" s="302">
        <v>0</v>
      </c>
      <c r="AJ20" s="302">
        <v>2</v>
      </c>
    </row>
    <row r="21" spans="2:36" ht="54.9" customHeight="1">
      <c r="C21" s="15" t="s">
        <v>4</v>
      </c>
      <c r="D21" s="2" t="s">
        <v>17</v>
      </c>
      <c r="E21" s="1" t="s">
        <v>12</v>
      </c>
      <c r="F21" s="306">
        <f>F19+SUM('R4-12（入力用）'!AE19:AJ19)</f>
        <v>16420</v>
      </c>
      <c r="G21" s="306">
        <f>SUM(F19:G19)+SUM('R4-12（入力用）'!AF19:AJ19)</f>
        <v>16720</v>
      </c>
      <c r="H21" s="306">
        <f>SUM(F19:H19)+SUM('R4-12（入力用）'!AG19:AJ19)</f>
        <v>15146</v>
      </c>
      <c r="I21" s="306">
        <f>SUM(F19:I19)+SUM('R4-12（入力用）'!AH19:AJ19)</f>
        <v>13760</v>
      </c>
      <c r="J21" s="306">
        <f>SUM(F19:J19)+SUM('R4-12（入力用）'!AI19:AJ19)</f>
        <v>16014</v>
      </c>
      <c r="K21" s="306">
        <f>SUM(F19:K19)+'R4-12（入力用）'!AJ19</f>
        <v>18154</v>
      </c>
      <c r="L21" s="306">
        <f>SUM(F19:L19)</f>
        <v>20342</v>
      </c>
      <c r="M21" s="306">
        <f t="shared" ref="M21:AJ21" si="2">SUM(G19:M19)</f>
        <v>22424</v>
      </c>
      <c r="N21" s="306">
        <f t="shared" si="2"/>
        <v>22797</v>
      </c>
      <c r="O21" s="306">
        <f t="shared" si="2"/>
        <v>22799</v>
      </c>
      <c r="P21" s="306">
        <f t="shared" si="2"/>
        <v>25082</v>
      </c>
      <c r="Q21" s="306">
        <f t="shared" si="2"/>
        <v>23344</v>
      </c>
      <c r="R21" s="306">
        <f t="shared" si="2"/>
        <v>21643</v>
      </c>
      <c r="S21" s="306">
        <f t="shared" si="2"/>
        <v>20109</v>
      </c>
      <c r="T21" s="306">
        <f t="shared" si="2"/>
        <v>18544</v>
      </c>
      <c r="U21" s="306">
        <f t="shared" si="2"/>
        <v>17826</v>
      </c>
      <c r="V21" s="306">
        <f t="shared" si="2"/>
        <v>18755</v>
      </c>
      <c r="W21" s="306">
        <f t="shared" si="2"/>
        <v>16582</v>
      </c>
      <c r="X21" s="306">
        <f t="shared" si="2"/>
        <v>14671</v>
      </c>
      <c r="Y21" s="306">
        <f t="shared" si="2"/>
        <v>13018</v>
      </c>
      <c r="Z21" s="306">
        <f t="shared" si="2"/>
        <v>11638</v>
      </c>
      <c r="AA21" s="306">
        <f t="shared" si="2"/>
        <v>10609</v>
      </c>
      <c r="AB21" s="306">
        <f t="shared" si="2"/>
        <v>9987</v>
      </c>
      <c r="AC21" s="306">
        <f t="shared" si="2"/>
        <v>8892</v>
      </c>
      <c r="AD21" s="306">
        <f t="shared" si="2"/>
        <v>8176</v>
      </c>
      <c r="AE21" s="306">
        <f t="shared" si="2"/>
        <v>7443</v>
      </c>
      <c r="AF21" s="306">
        <f t="shared" si="2"/>
        <v>6961</v>
      </c>
      <c r="AG21" s="306">
        <f t="shared" si="2"/>
        <v>6630</v>
      </c>
      <c r="AH21" s="306">
        <f t="shared" si="2"/>
        <v>6266</v>
      </c>
      <c r="AI21" s="306">
        <f t="shared" si="2"/>
        <v>6009</v>
      </c>
      <c r="AJ21" s="306">
        <f t="shared" si="2"/>
        <v>5568</v>
      </c>
    </row>
    <row r="22" spans="2:36" ht="54.9" customHeight="1">
      <c r="C22" s="14" t="s">
        <v>5</v>
      </c>
      <c r="D22" s="2" t="s">
        <v>17</v>
      </c>
      <c r="E22" s="1" t="s">
        <v>13</v>
      </c>
      <c r="F22" s="306">
        <f>F21</f>
        <v>16420</v>
      </c>
      <c r="G22" s="306">
        <f t="shared" ref="G22:AJ22" si="3">G21</f>
        <v>16720</v>
      </c>
      <c r="H22" s="306">
        <f t="shared" si="3"/>
        <v>15146</v>
      </c>
      <c r="I22" s="306">
        <f t="shared" si="3"/>
        <v>13760</v>
      </c>
      <c r="J22" s="306">
        <f t="shared" si="3"/>
        <v>16014</v>
      </c>
      <c r="K22" s="306">
        <f t="shared" si="3"/>
        <v>18154</v>
      </c>
      <c r="L22" s="306">
        <f t="shared" si="3"/>
        <v>20342</v>
      </c>
      <c r="M22" s="306">
        <f t="shared" si="3"/>
        <v>22424</v>
      </c>
      <c r="N22" s="306">
        <f t="shared" si="3"/>
        <v>22797</v>
      </c>
      <c r="O22" s="306">
        <f t="shared" si="3"/>
        <v>22799</v>
      </c>
      <c r="P22" s="306">
        <f t="shared" si="3"/>
        <v>25082</v>
      </c>
      <c r="Q22" s="306">
        <f t="shared" si="3"/>
        <v>23344</v>
      </c>
      <c r="R22" s="306">
        <f t="shared" si="3"/>
        <v>21643</v>
      </c>
      <c r="S22" s="306">
        <f t="shared" si="3"/>
        <v>20109</v>
      </c>
      <c r="T22" s="306">
        <f t="shared" si="3"/>
        <v>18544</v>
      </c>
      <c r="U22" s="306">
        <f t="shared" si="3"/>
        <v>17826</v>
      </c>
      <c r="V22" s="306">
        <f t="shared" si="3"/>
        <v>18755</v>
      </c>
      <c r="W22" s="306">
        <f t="shared" si="3"/>
        <v>16582</v>
      </c>
      <c r="X22" s="306">
        <f t="shared" si="3"/>
        <v>14671</v>
      </c>
      <c r="Y22" s="306">
        <f t="shared" si="3"/>
        <v>13018</v>
      </c>
      <c r="Z22" s="306">
        <f t="shared" si="3"/>
        <v>11638</v>
      </c>
      <c r="AA22" s="306">
        <f t="shared" si="3"/>
        <v>10609</v>
      </c>
      <c r="AB22" s="306">
        <f t="shared" si="3"/>
        <v>9987</v>
      </c>
      <c r="AC22" s="306">
        <f t="shared" si="3"/>
        <v>8892</v>
      </c>
      <c r="AD22" s="306">
        <f t="shared" si="3"/>
        <v>8176</v>
      </c>
      <c r="AE22" s="306">
        <f t="shared" si="3"/>
        <v>7443</v>
      </c>
      <c r="AF22" s="306">
        <f t="shared" si="3"/>
        <v>6961</v>
      </c>
      <c r="AG22" s="306">
        <f t="shared" si="3"/>
        <v>6630</v>
      </c>
      <c r="AH22" s="306">
        <f t="shared" si="3"/>
        <v>6266</v>
      </c>
      <c r="AI22" s="306">
        <f t="shared" si="3"/>
        <v>6009</v>
      </c>
      <c r="AJ22" s="306">
        <f t="shared" si="3"/>
        <v>5568</v>
      </c>
    </row>
    <row r="23" spans="2:36" ht="54.9" customHeight="1">
      <c r="C23" s="14" t="s">
        <v>6</v>
      </c>
      <c r="D23" s="2"/>
      <c r="E23" s="1" t="s">
        <v>14</v>
      </c>
      <c r="F23" s="306">
        <f>'R4-12（入力用）'!AD21</f>
        <v>14093</v>
      </c>
      <c r="G23" s="306">
        <f>'R4-12（入力用）'!AE21</f>
        <v>14545</v>
      </c>
      <c r="H23" s="306">
        <f>'R4-12（入力用）'!AF21</f>
        <v>15420</v>
      </c>
      <c r="I23" s="306">
        <f>'R4-12（入力用）'!AG21</f>
        <v>16128</v>
      </c>
      <c r="J23" s="306">
        <f>'R4-12（入力用）'!AH21</f>
        <v>16879</v>
      </c>
      <c r="K23" s="306">
        <f>'R4-12（入力用）'!AI21</f>
        <v>17198</v>
      </c>
      <c r="L23" s="306">
        <f>'R4-12（入力用）'!AJ21</f>
        <v>16849</v>
      </c>
      <c r="M23" s="306">
        <f>F22</f>
        <v>16420</v>
      </c>
      <c r="N23" s="306">
        <f t="shared" ref="N23:AJ23" si="4">G22</f>
        <v>16720</v>
      </c>
      <c r="O23" s="306">
        <f t="shared" si="4"/>
        <v>15146</v>
      </c>
      <c r="P23" s="306">
        <f t="shared" si="4"/>
        <v>13760</v>
      </c>
      <c r="Q23" s="306">
        <f t="shared" si="4"/>
        <v>16014</v>
      </c>
      <c r="R23" s="306">
        <f t="shared" si="4"/>
        <v>18154</v>
      </c>
      <c r="S23" s="306">
        <f t="shared" si="4"/>
        <v>20342</v>
      </c>
      <c r="T23" s="306">
        <f t="shared" si="4"/>
        <v>22424</v>
      </c>
      <c r="U23" s="306">
        <f t="shared" si="4"/>
        <v>22797</v>
      </c>
      <c r="V23" s="306">
        <f t="shared" si="4"/>
        <v>22799</v>
      </c>
      <c r="W23" s="306">
        <f t="shared" si="4"/>
        <v>25082</v>
      </c>
      <c r="X23" s="306">
        <f t="shared" si="4"/>
        <v>23344</v>
      </c>
      <c r="Y23" s="306">
        <f t="shared" si="4"/>
        <v>21643</v>
      </c>
      <c r="Z23" s="306">
        <f t="shared" si="4"/>
        <v>20109</v>
      </c>
      <c r="AA23" s="306">
        <f t="shared" si="4"/>
        <v>18544</v>
      </c>
      <c r="AB23" s="306">
        <f t="shared" si="4"/>
        <v>17826</v>
      </c>
      <c r="AC23" s="306">
        <f t="shared" si="4"/>
        <v>18755</v>
      </c>
      <c r="AD23" s="306">
        <f t="shared" si="4"/>
        <v>16582</v>
      </c>
      <c r="AE23" s="306">
        <f t="shared" si="4"/>
        <v>14671</v>
      </c>
      <c r="AF23" s="306">
        <f t="shared" si="4"/>
        <v>13018</v>
      </c>
      <c r="AG23" s="306">
        <f t="shared" si="4"/>
        <v>11638</v>
      </c>
      <c r="AH23" s="306">
        <f t="shared" si="4"/>
        <v>10609</v>
      </c>
      <c r="AI23" s="306">
        <f t="shared" si="4"/>
        <v>9987</v>
      </c>
      <c r="AJ23" s="306">
        <f t="shared" si="4"/>
        <v>8892</v>
      </c>
    </row>
    <row r="24" spans="2:36" ht="54.9" customHeight="1">
      <c r="C24" s="14" t="s">
        <v>223</v>
      </c>
      <c r="D24" s="39" t="s">
        <v>16</v>
      </c>
      <c r="E24" s="29"/>
      <c r="F24" s="302">
        <v>8</v>
      </c>
      <c r="G24" s="302">
        <v>7</v>
      </c>
      <c r="H24" s="302">
        <v>7</v>
      </c>
      <c r="I24" s="302">
        <v>7</v>
      </c>
      <c r="J24" s="302">
        <v>10</v>
      </c>
      <c r="K24" s="302">
        <v>12</v>
      </c>
      <c r="L24" s="302">
        <v>9</v>
      </c>
      <c r="M24" s="302">
        <v>9</v>
      </c>
      <c r="N24" s="302">
        <v>11</v>
      </c>
      <c r="O24" s="302">
        <v>13</v>
      </c>
      <c r="P24" s="302">
        <v>12</v>
      </c>
      <c r="Q24" s="302">
        <v>15</v>
      </c>
      <c r="R24" s="302">
        <v>11</v>
      </c>
      <c r="S24" s="302">
        <v>11</v>
      </c>
      <c r="T24" s="302">
        <v>9</v>
      </c>
      <c r="U24" s="302">
        <v>11</v>
      </c>
      <c r="V24" s="302">
        <v>11</v>
      </c>
      <c r="W24" s="302">
        <v>8</v>
      </c>
      <c r="X24" s="302">
        <v>8</v>
      </c>
      <c r="Y24" s="302">
        <v>6</v>
      </c>
      <c r="Z24" s="302">
        <v>5</v>
      </c>
      <c r="AA24" s="302">
        <v>5</v>
      </c>
      <c r="AB24" s="302">
        <v>5</v>
      </c>
      <c r="AC24" s="302">
        <v>7</v>
      </c>
      <c r="AD24" s="302">
        <v>8</v>
      </c>
      <c r="AE24" s="302">
        <v>10</v>
      </c>
      <c r="AF24" s="302">
        <v>9</v>
      </c>
      <c r="AG24" s="302">
        <v>10</v>
      </c>
      <c r="AH24" s="302">
        <v>10</v>
      </c>
      <c r="AI24" s="302">
        <v>8</v>
      </c>
      <c r="AJ24" s="302">
        <v>8</v>
      </c>
    </row>
    <row r="25" spans="2:36" ht="54.9" customHeight="1">
      <c r="C25" s="14" t="s">
        <v>221</v>
      </c>
      <c r="D25" s="39" t="s">
        <v>16</v>
      </c>
      <c r="E25" s="29"/>
      <c r="F25" s="304">
        <v>123</v>
      </c>
      <c r="G25" s="304">
        <v>120</v>
      </c>
      <c r="H25" s="304">
        <v>139</v>
      </c>
      <c r="I25" s="304">
        <v>139</v>
      </c>
      <c r="J25" s="304">
        <v>130</v>
      </c>
      <c r="K25" s="304">
        <v>122</v>
      </c>
      <c r="L25" s="304">
        <v>140</v>
      </c>
      <c r="M25" s="304">
        <v>141</v>
      </c>
      <c r="N25" s="304">
        <v>147</v>
      </c>
      <c r="O25" s="304">
        <v>164</v>
      </c>
      <c r="P25" s="304">
        <v>149</v>
      </c>
      <c r="Q25" s="304">
        <v>149</v>
      </c>
      <c r="R25" s="304">
        <v>165</v>
      </c>
      <c r="S25" s="304">
        <v>175</v>
      </c>
      <c r="T25" s="304">
        <v>182</v>
      </c>
      <c r="U25" s="304">
        <v>181</v>
      </c>
      <c r="V25" s="304">
        <v>156</v>
      </c>
      <c r="W25" s="304">
        <v>152</v>
      </c>
      <c r="X25" s="304">
        <v>139</v>
      </c>
      <c r="Y25" s="304">
        <v>139</v>
      </c>
      <c r="Z25" s="304">
        <v>124</v>
      </c>
      <c r="AA25" s="304">
        <v>114</v>
      </c>
      <c r="AB25" s="304">
        <v>110</v>
      </c>
      <c r="AC25" s="304">
        <v>90</v>
      </c>
      <c r="AD25" s="304">
        <v>97</v>
      </c>
      <c r="AE25" s="304">
        <v>90</v>
      </c>
      <c r="AF25" s="304">
        <v>87</v>
      </c>
      <c r="AG25" s="304">
        <v>72</v>
      </c>
      <c r="AH25" s="304">
        <v>71</v>
      </c>
      <c r="AI25" s="304">
        <v>69</v>
      </c>
      <c r="AJ25" s="304">
        <v>67</v>
      </c>
    </row>
    <row r="26" spans="2:36" ht="30" customHeight="1">
      <c r="K26" s="60"/>
    </row>
    <row r="27" spans="2:36" ht="30" customHeight="1">
      <c r="C27" s="3"/>
      <c r="D27" s="4"/>
      <c r="E27" s="5"/>
      <c r="F27" s="26">
        <f t="shared" ref="F27:AJ27" si="5">F6</f>
        <v>44927</v>
      </c>
      <c r="G27" s="26">
        <f t="shared" si="5"/>
        <v>44928</v>
      </c>
      <c r="H27" s="26">
        <f t="shared" si="5"/>
        <v>44929</v>
      </c>
      <c r="I27" s="26">
        <f t="shared" si="5"/>
        <v>44930</v>
      </c>
      <c r="J27" s="26">
        <f t="shared" si="5"/>
        <v>44931</v>
      </c>
      <c r="K27" s="26">
        <f t="shared" si="5"/>
        <v>44932</v>
      </c>
      <c r="L27" s="26">
        <f t="shared" si="5"/>
        <v>44933</v>
      </c>
      <c r="M27" s="26">
        <f t="shared" si="5"/>
        <v>44934</v>
      </c>
      <c r="N27" s="26">
        <f t="shared" si="5"/>
        <v>44935</v>
      </c>
      <c r="O27" s="26">
        <f t="shared" si="5"/>
        <v>44936</v>
      </c>
      <c r="P27" s="26">
        <f t="shared" si="5"/>
        <v>44937</v>
      </c>
      <c r="Q27" s="26">
        <f t="shared" si="5"/>
        <v>44938</v>
      </c>
      <c r="R27" s="26">
        <f t="shared" si="5"/>
        <v>44939</v>
      </c>
      <c r="S27" s="26">
        <f t="shared" si="5"/>
        <v>44940</v>
      </c>
      <c r="T27" s="26">
        <f t="shared" si="5"/>
        <v>44941</v>
      </c>
      <c r="U27" s="26">
        <f t="shared" si="5"/>
        <v>44942</v>
      </c>
      <c r="V27" s="26">
        <f t="shared" si="5"/>
        <v>44943</v>
      </c>
      <c r="W27" s="26">
        <f t="shared" si="5"/>
        <v>44944</v>
      </c>
      <c r="X27" s="26">
        <f t="shared" si="5"/>
        <v>44945</v>
      </c>
      <c r="Y27" s="26">
        <f t="shared" si="5"/>
        <v>44946</v>
      </c>
      <c r="Z27" s="26">
        <f t="shared" si="5"/>
        <v>44947</v>
      </c>
      <c r="AA27" s="26">
        <f t="shared" si="5"/>
        <v>44948</v>
      </c>
      <c r="AB27" s="26">
        <f t="shared" si="5"/>
        <v>44949</v>
      </c>
      <c r="AC27" s="26">
        <f t="shared" si="5"/>
        <v>44950</v>
      </c>
      <c r="AD27" s="26">
        <f t="shared" si="5"/>
        <v>44951</v>
      </c>
      <c r="AE27" s="26">
        <f t="shared" si="5"/>
        <v>44952</v>
      </c>
      <c r="AF27" s="26">
        <f t="shared" si="5"/>
        <v>44953</v>
      </c>
      <c r="AG27" s="26">
        <f t="shared" si="5"/>
        <v>44954</v>
      </c>
      <c r="AH27" s="26">
        <f t="shared" si="5"/>
        <v>44955</v>
      </c>
      <c r="AI27" s="26">
        <f t="shared" si="5"/>
        <v>44956</v>
      </c>
      <c r="AJ27" s="26">
        <f t="shared" si="5"/>
        <v>44957</v>
      </c>
    </row>
    <row r="28" spans="2:36" ht="30" customHeight="1">
      <c r="C28" s="6"/>
      <c r="D28" s="7"/>
      <c r="E28" s="8"/>
      <c r="F28" s="27" t="str">
        <f t="shared" ref="F28:AJ28" si="6">F7</f>
        <v>日</v>
      </c>
      <c r="G28" s="27" t="str">
        <f t="shared" si="6"/>
        <v>月</v>
      </c>
      <c r="H28" s="27" t="str">
        <f t="shared" si="6"/>
        <v>火</v>
      </c>
      <c r="I28" s="27" t="str">
        <f t="shared" si="6"/>
        <v>水</v>
      </c>
      <c r="J28" s="27" t="str">
        <f t="shared" si="6"/>
        <v>木</v>
      </c>
      <c r="K28" s="27" t="str">
        <f t="shared" si="6"/>
        <v>金</v>
      </c>
      <c r="L28" s="27" t="str">
        <f t="shared" si="6"/>
        <v>土</v>
      </c>
      <c r="M28" s="27" t="str">
        <f t="shared" si="6"/>
        <v>日</v>
      </c>
      <c r="N28" s="27" t="str">
        <f t="shared" si="6"/>
        <v>月</v>
      </c>
      <c r="O28" s="27" t="str">
        <f t="shared" si="6"/>
        <v>火</v>
      </c>
      <c r="P28" s="27" t="str">
        <f t="shared" si="6"/>
        <v>水</v>
      </c>
      <c r="Q28" s="27" t="str">
        <f t="shared" si="6"/>
        <v>木</v>
      </c>
      <c r="R28" s="27" t="str">
        <f t="shared" si="6"/>
        <v>金</v>
      </c>
      <c r="S28" s="27" t="str">
        <f t="shared" si="6"/>
        <v>土</v>
      </c>
      <c r="T28" s="27" t="str">
        <f t="shared" si="6"/>
        <v>日</v>
      </c>
      <c r="U28" s="27" t="str">
        <f t="shared" si="6"/>
        <v>月</v>
      </c>
      <c r="V28" s="27" t="str">
        <f t="shared" si="6"/>
        <v>火</v>
      </c>
      <c r="W28" s="27" t="str">
        <f t="shared" si="6"/>
        <v>水</v>
      </c>
      <c r="X28" s="27" t="str">
        <f t="shared" si="6"/>
        <v>木</v>
      </c>
      <c r="Y28" s="27" t="str">
        <f t="shared" si="6"/>
        <v>金</v>
      </c>
      <c r="Z28" s="27" t="str">
        <f t="shared" si="6"/>
        <v>土</v>
      </c>
      <c r="AA28" s="27" t="str">
        <f t="shared" si="6"/>
        <v>日</v>
      </c>
      <c r="AB28" s="27" t="str">
        <f t="shared" si="6"/>
        <v>月</v>
      </c>
      <c r="AC28" s="27" t="str">
        <f t="shared" si="6"/>
        <v>火</v>
      </c>
      <c r="AD28" s="27" t="str">
        <f t="shared" si="6"/>
        <v>水</v>
      </c>
      <c r="AE28" s="27" t="str">
        <f t="shared" si="6"/>
        <v>木</v>
      </c>
      <c r="AF28" s="27" t="str">
        <f t="shared" si="6"/>
        <v>金</v>
      </c>
      <c r="AG28" s="27" t="str">
        <f t="shared" si="6"/>
        <v>土</v>
      </c>
      <c r="AH28" s="27" t="str">
        <f t="shared" si="6"/>
        <v>日</v>
      </c>
      <c r="AI28" s="27" t="str">
        <f t="shared" si="6"/>
        <v>月</v>
      </c>
      <c r="AJ28" s="27" t="str">
        <f t="shared" si="6"/>
        <v>火</v>
      </c>
    </row>
    <row r="29" spans="2:36" ht="54.9" customHeight="1">
      <c r="B29" s="381"/>
      <c r="C29" s="16" t="s">
        <v>250</v>
      </c>
      <c r="D29" s="2"/>
      <c r="E29" s="1"/>
      <c r="F29" s="346">
        <f>IFERROR(F12/F8,0)</f>
        <v>0.70303030303030301</v>
      </c>
      <c r="G29" s="346">
        <f t="shared" ref="G29:AJ29" si="7">IFERROR(G12/G8,0)</f>
        <v>0.66528925619834711</v>
      </c>
      <c r="H29" s="346">
        <f t="shared" si="7"/>
        <v>0.6776859504132231</v>
      </c>
      <c r="I29" s="346">
        <f t="shared" si="7"/>
        <v>0.7024793388429752</v>
      </c>
      <c r="J29" s="346">
        <f t="shared" si="7"/>
        <v>0.70110192837465568</v>
      </c>
      <c r="K29" s="346">
        <f t="shared" si="7"/>
        <v>0.72853185595567871</v>
      </c>
      <c r="L29" s="346">
        <f t="shared" si="7"/>
        <v>0.74376731301939059</v>
      </c>
      <c r="M29" s="346">
        <f t="shared" si="7"/>
        <v>0.75346260387811637</v>
      </c>
      <c r="N29" s="346">
        <f t="shared" si="7"/>
        <v>0.74099722991689754</v>
      </c>
      <c r="O29" s="346">
        <f t="shared" si="7"/>
        <v>0.75207756232686984</v>
      </c>
      <c r="P29" s="346">
        <f t="shared" si="7"/>
        <v>0.76177285318559562</v>
      </c>
      <c r="Q29" s="346">
        <f t="shared" si="7"/>
        <v>0.77562326869806097</v>
      </c>
      <c r="R29" s="346">
        <f t="shared" si="7"/>
        <v>0.77423822714681445</v>
      </c>
      <c r="S29" s="346">
        <f t="shared" si="7"/>
        <v>0.78116343490304707</v>
      </c>
      <c r="T29" s="346">
        <f t="shared" si="7"/>
        <v>0.7825484764542936</v>
      </c>
      <c r="U29" s="346">
        <f t="shared" si="7"/>
        <v>0.78925619834710747</v>
      </c>
      <c r="V29" s="346">
        <f t="shared" si="7"/>
        <v>0.78099173553719003</v>
      </c>
      <c r="W29" s="346">
        <f t="shared" si="7"/>
        <v>0.75482093663911842</v>
      </c>
      <c r="X29" s="346">
        <f t="shared" si="7"/>
        <v>0.73966942148760328</v>
      </c>
      <c r="Y29" s="346">
        <f t="shared" si="7"/>
        <v>0.71565934065934067</v>
      </c>
      <c r="Z29" s="346">
        <f t="shared" si="7"/>
        <v>0.68681318681318682</v>
      </c>
      <c r="AA29" s="346">
        <f t="shared" si="7"/>
        <v>0.6607142857142857</v>
      </c>
      <c r="AB29" s="346">
        <f t="shared" si="7"/>
        <v>0.65659340659340659</v>
      </c>
      <c r="AC29" s="346">
        <f t="shared" si="7"/>
        <v>0.63324175824175821</v>
      </c>
      <c r="AD29" s="346">
        <f t="shared" si="7"/>
        <v>0.59065934065934067</v>
      </c>
      <c r="AE29" s="346">
        <f t="shared" si="7"/>
        <v>0.55631868131868134</v>
      </c>
      <c r="AF29" s="346">
        <f t="shared" si="7"/>
        <v>0.54395604395604391</v>
      </c>
      <c r="AG29" s="359">
        <f t="shared" si="7"/>
        <v>0.50686813186813184</v>
      </c>
      <c r="AH29" s="346">
        <f t="shared" si="7"/>
        <v>0.50549450549450547</v>
      </c>
      <c r="AI29" s="346">
        <f t="shared" si="7"/>
        <v>0.48901098901098899</v>
      </c>
      <c r="AJ29" s="346">
        <f t="shared" si="7"/>
        <v>0.45982142857142855</v>
      </c>
    </row>
    <row r="30" spans="2:36" ht="54.9" hidden="1" customHeight="1">
      <c r="B30" s="409"/>
      <c r="C30" s="17" t="s">
        <v>53</v>
      </c>
      <c r="D30" s="2"/>
      <c r="E30" s="1"/>
      <c r="F30" s="346">
        <f t="shared" ref="F30:AJ30" si="8">IFERROR(F12/F9,0)</f>
        <v>0.92614770459081841</v>
      </c>
      <c r="G30" s="346">
        <f t="shared" si="8"/>
        <v>0.9640718562874252</v>
      </c>
      <c r="H30" s="346">
        <f t="shared" si="8"/>
        <v>0.98203592814371254</v>
      </c>
      <c r="I30" s="346">
        <f t="shared" si="8"/>
        <v>1.0179640718562875</v>
      </c>
      <c r="J30" s="346">
        <f t="shared" si="8"/>
        <v>1.0159680638722555</v>
      </c>
      <c r="K30" s="346">
        <f t="shared" si="8"/>
        <v>1.0499001996007984</v>
      </c>
      <c r="L30" s="346">
        <f t="shared" si="8"/>
        <v>1.0718562874251496</v>
      </c>
      <c r="M30" s="346">
        <f t="shared" si="8"/>
        <v>1.0858283433133733</v>
      </c>
      <c r="N30" s="346">
        <f t="shared" si="8"/>
        <v>1.0678642714570858</v>
      </c>
      <c r="O30" s="346">
        <f t="shared" si="8"/>
        <v>1.0838323353293413</v>
      </c>
      <c r="P30" s="346">
        <f t="shared" si="8"/>
        <v>1.0978043912175648</v>
      </c>
      <c r="Q30" s="346">
        <f t="shared" si="8"/>
        <v>1.1177644710578842</v>
      </c>
      <c r="R30" s="346">
        <f t="shared" si="8"/>
        <v>1.1157684630738522</v>
      </c>
      <c r="S30" s="346">
        <f t="shared" si="8"/>
        <v>1.125748502994012</v>
      </c>
      <c r="T30" s="346">
        <f t="shared" si="8"/>
        <v>1.127744510978044</v>
      </c>
      <c r="U30" s="346">
        <f t="shared" si="8"/>
        <v>1.1437125748502994</v>
      </c>
      <c r="V30" s="346">
        <f t="shared" si="8"/>
        <v>1.1317365269461077</v>
      </c>
      <c r="W30" s="346">
        <f t="shared" si="8"/>
        <v>1.093812375249501</v>
      </c>
      <c r="X30" s="346">
        <f t="shared" si="8"/>
        <v>1.0718562874251496</v>
      </c>
      <c r="Y30" s="346">
        <f t="shared" si="8"/>
        <v>1.0399201596806387</v>
      </c>
      <c r="Z30" s="346">
        <f t="shared" si="8"/>
        <v>0.99800399201596801</v>
      </c>
      <c r="AA30" s="346">
        <f t="shared" si="8"/>
        <v>0.96007984031936133</v>
      </c>
      <c r="AB30" s="346">
        <f t="shared" si="8"/>
        <v>0.95409181636726548</v>
      </c>
      <c r="AC30" s="346">
        <f t="shared" si="8"/>
        <v>0.92015968063872255</v>
      </c>
      <c r="AD30" s="346">
        <f t="shared" si="8"/>
        <v>0.85828343313373257</v>
      </c>
      <c r="AE30" s="346">
        <f t="shared" si="8"/>
        <v>0.80838323353293418</v>
      </c>
      <c r="AF30" s="346">
        <f t="shared" si="8"/>
        <v>0.79041916167664672</v>
      </c>
      <c r="AG30" s="346">
        <f t="shared" si="8"/>
        <v>0.73652694610778446</v>
      </c>
      <c r="AH30" s="346">
        <f t="shared" si="8"/>
        <v>0.73453093812375247</v>
      </c>
      <c r="AI30" s="346">
        <f t="shared" si="8"/>
        <v>0.71057884231536927</v>
      </c>
      <c r="AJ30" s="346">
        <f t="shared" si="8"/>
        <v>0.61676646706586824</v>
      </c>
    </row>
    <row r="31" spans="2:36" ht="54.9" customHeight="1">
      <c r="B31" s="409"/>
      <c r="C31" s="17" t="s">
        <v>251</v>
      </c>
      <c r="D31" s="2"/>
      <c r="E31" s="1"/>
      <c r="F31" s="346">
        <f t="shared" ref="F31:AJ31" si="9">IFERROR(F13/F10,0)</f>
        <v>0.27586206896551724</v>
      </c>
      <c r="G31" s="346">
        <f t="shared" si="9"/>
        <v>0.22580645161290322</v>
      </c>
      <c r="H31" s="346">
        <f t="shared" si="9"/>
        <v>0.22580645161290322</v>
      </c>
      <c r="I31" s="346">
        <f t="shared" si="9"/>
        <v>0.22580645161290322</v>
      </c>
      <c r="J31" s="346">
        <f t="shared" si="9"/>
        <v>0.32258064516129031</v>
      </c>
      <c r="K31" s="346">
        <f t="shared" si="9"/>
        <v>0.38709677419354838</v>
      </c>
      <c r="L31" s="346">
        <f t="shared" si="9"/>
        <v>0.29032258064516131</v>
      </c>
      <c r="M31" s="346">
        <f t="shared" si="9"/>
        <v>0.29032258064516131</v>
      </c>
      <c r="N31" s="346">
        <f t="shared" si="9"/>
        <v>0.35483870967741937</v>
      </c>
      <c r="O31" s="346">
        <f t="shared" si="9"/>
        <v>0.37142857142857144</v>
      </c>
      <c r="P31" s="346">
        <f t="shared" si="9"/>
        <v>0.34285714285714286</v>
      </c>
      <c r="Q31" s="346">
        <f t="shared" si="9"/>
        <v>0.42857142857142855</v>
      </c>
      <c r="R31" s="346">
        <f t="shared" si="9"/>
        <v>0.31428571428571428</v>
      </c>
      <c r="S31" s="346">
        <f t="shared" si="9"/>
        <v>0.31428571428571428</v>
      </c>
      <c r="T31" s="346">
        <f t="shared" si="9"/>
        <v>0.25714285714285712</v>
      </c>
      <c r="U31" s="346">
        <f t="shared" si="9"/>
        <v>0.31428571428571428</v>
      </c>
      <c r="V31" s="346">
        <f t="shared" si="9"/>
        <v>0.31428571428571428</v>
      </c>
      <c r="W31" s="346">
        <f t="shared" si="9"/>
        <v>0.22857142857142856</v>
      </c>
      <c r="X31" s="346">
        <f t="shared" si="9"/>
        <v>0.22857142857142856</v>
      </c>
      <c r="Y31" s="346">
        <f t="shared" si="9"/>
        <v>0.17142857142857143</v>
      </c>
      <c r="Z31" s="346">
        <f t="shared" si="9"/>
        <v>0.14285714285714285</v>
      </c>
      <c r="AA31" s="346">
        <f t="shared" si="9"/>
        <v>0.14285714285714285</v>
      </c>
      <c r="AB31" s="346">
        <f t="shared" si="9"/>
        <v>0.14285714285714285</v>
      </c>
      <c r="AC31" s="346">
        <f t="shared" si="9"/>
        <v>0.2</v>
      </c>
      <c r="AD31" s="346">
        <f t="shared" si="9"/>
        <v>0.22857142857142856</v>
      </c>
      <c r="AE31" s="346">
        <f t="shared" si="9"/>
        <v>0.2857142857142857</v>
      </c>
      <c r="AF31" s="346">
        <f t="shared" si="9"/>
        <v>0.25714285714285712</v>
      </c>
      <c r="AG31" s="346">
        <f t="shared" si="9"/>
        <v>0.2857142857142857</v>
      </c>
      <c r="AH31" s="346">
        <f t="shared" si="9"/>
        <v>0.2857142857142857</v>
      </c>
      <c r="AI31" s="346">
        <f t="shared" si="9"/>
        <v>0.22857142857142856</v>
      </c>
      <c r="AJ31" s="346">
        <f t="shared" si="9"/>
        <v>0.25</v>
      </c>
    </row>
    <row r="32" spans="2:36" ht="54.9" hidden="1" customHeight="1">
      <c r="B32" s="409"/>
      <c r="C32" s="17" t="s">
        <v>55</v>
      </c>
      <c r="D32" s="2"/>
      <c r="E32" s="1"/>
      <c r="F32" s="346">
        <f>IFERROR(F13/F11,0)</f>
        <v>0.23529411764705882</v>
      </c>
      <c r="G32" s="346">
        <f t="shared" ref="G32:AJ32" si="10">IFERROR(G13/G11,0)</f>
        <v>0.20588235294117646</v>
      </c>
      <c r="H32" s="346">
        <f t="shared" si="10"/>
        <v>0.20588235294117646</v>
      </c>
      <c r="I32" s="346">
        <f t="shared" si="10"/>
        <v>0.20588235294117646</v>
      </c>
      <c r="J32" s="346">
        <f t="shared" si="10"/>
        <v>0.29411764705882354</v>
      </c>
      <c r="K32" s="346">
        <f t="shared" si="10"/>
        <v>0.35294117647058826</v>
      </c>
      <c r="L32" s="346">
        <f t="shared" si="10"/>
        <v>0.26470588235294118</v>
      </c>
      <c r="M32" s="346">
        <f t="shared" si="10"/>
        <v>0.26470588235294118</v>
      </c>
      <c r="N32" s="346">
        <f t="shared" si="10"/>
        <v>0.3235294117647059</v>
      </c>
      <c r="O32" s="346">
        <f t="shared" si="10"/>
        <v>0.38235294117647056</v>
      </c>
      <c r="P32" s="346">
        <f t="shared" si="10"/>
        <v>0.35294117647058826</v>
      </c>
      <c r="Q32" s="346">
        <f t="shared" si="10"/>
        <v>0.44117647058823528</v>
      </c>
      <c r="R32" s="346">
        <f t="shared" si="10"/>
        <v>0.3235294117647059</v>
      </c>
      <c r="S32" s="346">
        <f t="shared" si="10"/>
        <v>0.3235294117647059</v>
      </c>
      <c r="T32" s="346">
        <f t="shared" si="10"/>
        <v>0.26470588235294118</v>
      </c>
      <c r="U32" s="346">
        <f t="shared" si="10"/>
        <v>0.3235294117647059</v>
      </c>
      <c r="V32" s="346">
        <f t="shared" si="10"/>
        <v>0.3235294117647059</v>
      </c>
      <c r="W32" s="346">
        <f t="shared" si="10"/>
        <v>0.23529411764705882</v>
      </c>
      <c r="X32" s="346">
        <f t="shared" si="10"/>
        <v>0.23529411764705882</v>
      </c>
      <c r="Y32" s="346">
        <f t="shared" si="10"/>
        <v>0.17647058823529413</v>
      </c>
      <c r="Z32" s="346">
        <f t="shared" si="10"/>
        <v>0.14705882352941177</v>
      </c>
      <c r="AA32" s="346">
        <f t="shared" si="10"/>
        <v>0.14705882352941177</v>
      </c>
      <c r="AB32" s="346">
        <f t="shared" si="10"/>
        <v>0.14705882352941177</v>
      </c>
      <c r="AC32" s="346">
        <f t="shared" si="10"/>
        <v>0.20588235294117646</v>
      </c>
      <c r="AD32" s="346">
        <f t="shared" si="10"/>
        <v>0.23529411764705882</v>
      </c>
      <c r="AE32" s="346">
        <f t="shared" si="10"/>
        <v>0.29411764705882354</v>
      </c>
      <c r="AF32" s="346">
        <f t="shared" si="10"/>
        <v>0.26470588235294118</v>
      </c>
      <c r="AG32" s="346">
        <f t="shared" si="10"/>
        <v>0.29411764705882354</v>
      </c>
      <c r="AH32" s="346">
        <f t="shared" si="10"/>
        <v>0.29411764705882354</v>
      </c>
      <c r="AI32" s="346">
        <f t="shared" si="10"/>
        <v>0.23529411764705882</v>
      </c>
      <c r="AJ32" s="346">
        <f t="shared" si="10"/>
        <v>0.23529411764705882</v>
      </c>
    </row>
    <row r="33" spans="2:36" ht="54.9" customHeight="1">
      <c r="B33" s="379"/>
      <c r="C33" s="17" t="s">
        <v>252</v>
      </c>
      <c r="D33" s="2"/>
      <c r="E33" s="1"/>
      <c r="F33" s="342">
        <f>IFERROR(F14*100000/1588256,0)</f>
        <v>564.39264199222293</v>
      </c>
      <c r="G33" s="342">
        <f>IFERROR(G14*100000/1588256,0)</f>
        <v>563.32228557612882</v>
      </c>
      <c r="H33" s="342">
        <f t="shared" ref="H33:AJ33" si="11">IFERROR(H14*100000/1588256,0)</f>
        <v>521.38949892208814</v>
      </c>
      <c r="I33" s="342">
        <f t="shared" si="11"/>
        <v>492.1121028348075</v>
      </c>
      <c r="J33" s="342">
        <f t="shared" si="11"/>
        <v>535.24117018918867</v>
      </c>
      <c r="K33" s="342">
        <f t="shared" si="11"/>
        <v>616.46233352809622</v>
      </c>
      <c r="L33" s="342">
        <f t="shared" si="11"/>
        <v>689.6873048173594</v>
      </c>
      <c r="M33" s="342">
        <f t="shared" si="11"/>
        <v>748.93468055527569</v>
      </c>
      <c r="N33" s="342">
        <f t="shared" si="11"/>
        <v>762.59746539600667</v>
      </c>
      <c r="O33" s="342">
        <f t="shared" si="11"/>
        <v>751.13835552958722</v>
      </c>
      <c r="P33" s="342">
        <f t="shared" si="11"/>
        <v>795.71555215280159</v>
      </c>
      <c r="Q33" s="342">
        <f t="shared" si="11"/>
        <v>781.10833518022287</v>
      </c>
      <c r="R33" s="342">
        <f t="shared" si="11"/>
        <v>749.18652912376842</v>
      </c>
      <c r="S33" s="342">
        <f t="shared" si="11"/>
        <v>713.36107025567662</v>
      </c>
      <c r="T33" s="342">
        <f t="shared" si="11"/>
        <v>688.74287268551166</v>
      </c>
      <c r="U33" s="342">
        <f t="shared" si="11"/>
        <v>650.5248524167389</v>
      </c>
      <c r="V33" s="342">
        <f t="shared" si="11"/>
        <v>643.22124393044953</v>
      </c>
      <c r="W33" s="342">
        <f t="shared" si="11"/>
        <v>589.57749884149655</v>
      </c>
      <c r="X33" s="342">
        <f t="shared" si="11"/>
        <v>536.75226160014506</v>
      </c>
      <c r="Y33" s="342">
        <f t="shared" si="11"/>
        <v>488.9010335865251</v>
      </c>
      <c r="Z33" s="342">
        <f t="shared" si="11"/>
        <v>450.55708903350592</v>
      </c>
      <c r="AA33" s="342">
        <f t="shared" si="11"/>
        <v>416.1167972921242</v>
      </c>
      <c r="AB33" s="342">
        <f t="shared" si="11"/>
        <v>378.96913343944556</v>
      </c>
      <c r="AC33" s="342">
        <f t="shared" si="11"/>
        <v>347.61398666209982</v>
      </c>
      <c r="AD33" s="342">
        <f t="shared" si="11"/>
        <v>319.97360627002195</v>
      </c>
      <c r="AE33" s="342">
        <f t="shared" si="11"/>
        <v>292.33322587794413</v>
      </c>
      <c r="AF33" s="342">
        <f t="shared" si="11"/>
        <v>270.61128684544559</v>
      </c>
      <c r="AG33" s="360">
        <f t="shared" si="11"/>
        <v>253.17077347732356</v>
      </c>
      <c r="AH33" s="342">
        <f t="shared" si="11"/>
        <v>239.4450264944694</v>
      </c>
      <c r="AI33" s="342">
        <f t="shared" si="11"/>
        <v>225.08965809038341</v>
      </c>
      <c r="AJ33" s="342">
        <f t="shared" si="11"/>
        <v>206.64175044829045</v>
      </c>
    </row>
    <row r="34" spans="2:36" ht="54.9" customHeight="1">
      <c r="B34" s="340"/>
      <c r="C34" s="17" t="s">
        <v>33</v>
      </c>
      <c r="D34" s="2" t="s">
        <v>17</v>
      </c>
      <c r="E34" s="1"/>
      <c r="F34" s="346">
        <f>IFERROR(F18/F16,0)</f>
        <v>0.83668789808917199</v>
      </c>
      <c r="G34" s="346">
        <f t="shared" ref="G34:AJ34" si="12">IFERROR(G18/G16,0)</f>
        <v>0.84482845737961698</v>
      </c>
      <c r="H34" s="346">
        <f t="shared" si="12"/>
        <v>0.85295939629441908</v>
      </c>
      <c r="I34" s="346">
        <f t="shared" si="12"/>
        <v>0.86540880503144657</v>
      </c>
      <c r="J34" s="346">
        <f t="shared" si="12"/>
        <v>0.86956993918331882</v>
      </c>
      <c r="K34" s="346">
        <f t="shared" si="12"/>
        <v>0.86682901208040875</v>
      </c>
      <c r="L34" s="346">
        <f t="shared" si="12"/>
        <v>0.85965431263998648</v>
      </c>
      <c r="M34" s="346">
        <f t="shared" si="12"/>
        <v>0.84817308419698922</v>
      </c>
      <c r="N34" s="346">
        <f t="shared" si="12"/>
        <v>0.83548339807960126</v>
      </c>
      <c r="O34" s="346">
        <f t="shared" si="12"/>
        <v>0.83586302976976101</v>
      </c>
      <c r="P34" s="346">
        <f t="shared" si="12"/>
        <v>0.82360281079661124</v>
      </c>
      <c r="Q34" s="346">
        <f t="shared" si="12"/>
        <v>0.81238907255959636</v>
      </c>
      <c r="R34" s="346">
        <f t="shared" si="12"/>
        <v>0.79957883848086297</v>
      </c>
      <c r="S34" s="346">
        <f t="shared" si="12"/>
        <v>0.78883571316491452</v>
      </c>
      <c r="T34" s="346">
        <f t="shared" si="12"/>
        <v>0.78686298637925911</v>
      </c>
      <c r="U34" s="346">
        <f t="shared" si="12"/>
        <v>0.78890069038767918</v>
      </c>
      <c r="V34" s="346">
        <f t="shared" si="12"/>
        <v>0.77908860549162962</v>
      </c>
      <c r="W34" s="346">
        <f t="shared" si="12"/>
        <v>0.76903812262313331</v>
      </c>
      <c r="X34" s="346">
        <f t="shared" si="12"/>
        <v>0.75433184225410044</v>
      </c>
      <c r="Y34" s="346">
        <f t="shared" si="12"/>
        <v>0.7488495167970548</v>
      </c>
      <c r="Z34" s="346">
        <f t="shared" si="12"/>
        <v>0.73504705362218148</v>
      </c>
      <c r="AA34" s="346">
        <f t="shared" si="12"/>
        <v>0.7284900089267321</v>
      </c>
      <c r="AB34" s="346">
        <f t="shared" si="12"/>
        <v>0.72123925760092433</v>
      </c>
      <c r="AC34" s="346">
        <f t="shared" si="12"/>
        <v>0.69452472076856986</v>
      </c>
      <c r="AD34" s="346">
        <f t="shared" si="12"/>
        <v>0.6911826866176346</v>
      </c>
      <c r="AE34" s="346">
        <f t="shared" si="12"/>
        <v>0.6959977557508884</v>
      </c>
      <c r="AF34" s="346">
        <f t="shared" si="12"/>
        <v>0.67918821348424241</v>
      </c>
      <c r="AG34" s="346">
        <f t="shared" si="12"/>
        <v>0.68897433232879557</v>
      </c>
      <c r="AH34" s="346">
        <f t="shared" si="12"/>
        <v>0.67791842475386777</v>
      </c>
      <c r="AI34" s="346">
        <f t="shared" si="12"/>
        <v>0.67207247511464041</v>
      </c>
      <c r="AJ34" s="346">
        <f t="shared" si="12"/>
        <v>0.69039057656540603</v>
      </c>
    </row>
    <row r="35" spans="2:36" ht="54.9" customHeight="1">
      <c r="B35" s="381"/>
      <c r="C35" s="17" t="s">
        <v>253</v>
      </c>
      <c r="D35" s="2" t="s">
        <v>17</v>
      </c>
      <c r="E35" s="1"/>
      <c r="F35" s="341">
        <f>IFERROR(F21*100000/1588256,0)</f>
        <v>1033.838373662684</v>
      </c>
      <c r="G35" s="341">
        <f>IFERROR(G21*100000/1588256,0)</f>
        <v>1052.7270162996394</v>
      </c>
      <c r="H35" s="341">
        <f t="shared" ref="H35:AJ35" si="13">IFERROR(H21*100000/1588256,0)</f>
        <v>953.62460459774752</v>
      </c>
      <c r="I35" s="341">
        <f t="shared" si="13"/>
        <v>866.35907561501415</v>
      </c>
      <c r="J35" s="341">
        <f t="shared" si="13"/>
        <v>1008.2757439606713</v>
      </c>
      <c r="K35" s="341">
        <f t="shared" si="13"/>
        <v>1143.0147281042855</v>
      </c>
      <c r="L35" s="341">
        <f t="shared" si="13"/>
        <v>1280.7758950698123</v>
      </c>
      <c r="M35" s="341">
        <f t="shared" si="13"/>
        <v>1411.8630749702818</v>
      </c>
      <c r="N35" s="341">
        <f t="shared" si="13"/>
        <v>1435.3479539822295</v>
      </c>
      <c r="O35" s="341">
        <f t="shared" si="13"/>
        <v>1435.4738782664758</v>
      </c>
      <c r="P35" s="341">
        <f t="shared" si="13"/>
        <v>1579.2164487337054</v>
      </c>
      <c r="Q35" s="341">
        <f t="shared" si="13"/>
        <v>1469.7882457236112</v>
      </c>
      <c r="R35" s="341">
        <f t="shared" si="13"/>
        <v>1362.6896419720749</v>
      </c>
      <c r="S35" s="341">
        <f t="shared" si="13"/>
        <v>1266.1057159551106</v>
      </c>
      <c r="T35" s="341">
        <f t="shared" si="13"/>
        <v>1167.5699635323274</v>
      </c>
      <c r="U35" s="341">
        <f t="shared" si="13"/>
        <v>1122.363145487881</v>
      </c>
      <c r="V35" s="341">
        <f t="shared" si="13"/>
        <v>1180.8549755203192</v>
      </c>
      <c r="W35" s="341">
        <f t="shared" si="13"/>
        <v>1044.0382406866399</v>
      </c>
      <c r="X35" s="341">
        <f t="shared" si="13"/>
        <v>923.71758708923494</v>
      </c>
      <c r="Y35" s="341">
        <f t="shared" si="13"/>
        <v>819.64116615961154</v>
      </c>
      <c r="Z35" s="341">
        <f t="shared" si="13"/>
        <v>732.75341002961738</v>
      </c>
      <c r="AA35" s="341">
        <f t="shared" si="13"/>
        <v>667.96536578486086</v>
      </c>
      <c r="AB35" s="341">
        <f t="shared" si="13"/>
        <v>628.80291338424036</v>
      </c>
      <c r="AC35" s="341">
        <f t="shared" si="13"/>
        <v>559.85936775935363</v>
      </c>
      <c r="AD35" s="341">
        <f t="shared" si="13"/>
        <v>514.77847399915379</v>
      </c>
      <c r="AE35" s="341">
        <f t="shared" si="13"/>
        <v>468.62722382285978</v>
      </c>
      <c r="AF35" s="341">
        <f t="shared" si="13"/>
        <v>438.27947131948503</v>
      </c>
      <c r="AG35" s="341">
        <f t="shared" si="13"/>
        <v>417.43900227671105</v>
      </c>
      <c r="AH35" s="341">
        <f t="shared" si="13"/>
        <v>394.52078254387203</v>
      </c>
      <c r="AI35" s="341">
        <f t="shared" si="13"/>
        <v>378.33951201821367</v>
      </c>
      <c r="AJ35" s="341">
        <f t="shared" si="13"/>
        <v>350.57320734188949</v>
      </c>
    </row>
    <row r="36" spans="2:36" ht="54.9" customHeight="1">
      <c r="B36" s="409"/>
      <c r="C36" s="18" t="s">
        <v>36</v>
      </c>
      <c r="D36" s="2"/>
      <c r="E36" s="1"/>
      <c r="F36" s="194">
        <f>F22-F23</f>
        <v>2327</v>
      </c>
      <c r="G36" s="194">
        <f t="shared" ref="G36:AJ36" si="14">G22-G23</f>
        <v>2175</v>
      </c>
      <c r="H36" s="194">
        <f t="shared" si="14"/>
        <v>-274</v>
      </c>
      <c r="I36" s="194">
        <f t="shared" si="14"/>
        <v>-2368</v>
      </c>
      <c r="J36" s="194">
        <f t="shared" si="14"/>
        <v>-865</v>
      </c>
      <c r="K36" s="194">
        <f t="shared" si="14"/>
        <v>956</v>
      </c>
      <c r="L36" s="194">
        <f t="shared" si="14"/>
        <v>3493</v>
      </c>
      <c r="M36" s="194">
        <f t="shared" si="14"/>
        <v>6004</v>
      </c>
      <c r="N36" s="194">
        <f t="shared" si="14"/>
        <v>6077</v>
      </c>
      <c r="O36" s="194">
        <f t="shared" si="14"/>
        <v>7653</v>
      </c>
      <c r="P36" s="194">
        <f t="shared" si="14"/>
        <v>11322</v>
      </c>
      <c r="Q36" s="194">
        <f t="shared" si="14"/>
        <v>7330</v>
      </c>
      <c r="R36" s="194">
        <f t="shared" si="14"/>
        <v>3489</v>
      </c>
      <c r="S36" s="194">
        <f t="shared" si="14"/>
        <v>-233</v>
      </c>
      <c r="T36" s="194">
        <f t="shared" si="14"/>
        <v>-3880</v>
      </c>
      <c r="U36" s="194">
        <f t="shared" si="14"/>
        <v>-4971</v>
      </c>
      <c r="V36" s="194">
        <f t="shared" si="14"/>
        <v>-4044</v>
      </c>
      <c r="W36" s="194">
        <f t="shared" si="14"/>
        <v>-8500</v>
      </c>
      <c r="X36" s="194">
        <f t="shared" si="14"/>
        <v>-8673</v>
      </c>
      <c r="Y36" s="194">
        <f t="shared" si="14"/>
        <v>-8625</v>
      </c>
      <c r="Z36" s="194">
        <f t="shared" si="14"/>
        <v>-8471</v>
      </c>
      <c r="AA36" s="194">
        <f t="shared" si="14"/>
        <v>-7935</v>
      </c>
      <c r="AB36" s="194">
        <f t="shared" si="14"/>
        <v>-7839</v>
      </c>
      <c r="AC36" s="194">
        <f t="shared" si="14"/>
        <v>-9863</v>
      </c>
      <c r="AD36" s="194">
        <f t="shared" si="14"/>
        <v>-8406</v>
      </c>
      <c r="AE36" s="194">
        <f t="shared" si="14"/>
        <v>-7228</v>
      </c>
      <c r="AF36" s="194">
        <f t="shared" si="14"/>
        <v>-6057</v>
      </c>
      <c r="AG36" s="194">
        <f t="shared" si="14"/>
        <v>-5008</v>
      </c>
      <c r="AH36" s="194">
        <f t="shared" si="14"/>
        <v>-4343</v>
      </c>
      <c r="AI36" s="194">
        <f t="shared" si="14"/>
        <v>-3978</v>
      </c>
      <c r="AJ36" s="194">
        <f t="shared" si="14"/>
        <v>-3324</v>
      </c>
    </row>
    <row r="37" spans="2:36" ht="54.9" customHeight="1">
      <c r="B37" s="379"/>
      <c r="C37" s="18" t="s">
        <v>254</v>
      </c>
      <c r="D37" s="2"/>
      <c r="E37" s="1"/>
      <c r="F37" s="347">
        <f>IFERROR(F22/F23,0)</f>
        <v>1.1651174341871851</v>
      </c>
      <c r="G37" s="347">
        <f t="shared" ref="G37:AJ37" si="15">IFERROR(G22/G23,0)</f>
        <v>1.1495359229975937</v>
      </c>
      <c r="H37" s="347">
        <f t="shared" si="15"/>
        <v>0.98223086900129697</v>
      </c>
      <c r="I37" s="347">
        <f t="shared" si="15"/>
        <v>0.85317460317460314</v>
      </c>
      <c r="J37" s="347">
        <f t="shared" si="15"/>
        <v>0.9487528882042775</v>
      </c>
      <c r="K37" s="347">
        <f t="shared" si="15"/>
        <v>1.0555878590533783</v>
      </c>
      <c r="L37" s="347">
        <f t="shared" si="15"/>
        <v>1.2073120066472787</v>
      </c>
      <c r="M37" s="347">
        <f t="shared" si="15"/>
        <v>1.3656516443361755</v>
      </c>
      <c r="N37" s="347">
        <f t="shared" si="15"/>
        <v>1.3634569377990431</v>
      </c>
      <c r="O37" s="347">
        <f t="shared" si="15"/>
        <v>1.5052819226198335</v>
      </c>
      <c r="P37" s="347">
        <f t="shared" si="15"/>
        <v>1.8228197674418605</v>
      </c>
      <c r="Q37" s="347">
        <f t="shared" si="15"/>
        <v>1.4577244910703135</v>
      </c>
      <c r="R37" s="347">
        <f t="shared" si="15"/>
        <v>1.1921890492453453</v>
      </c>
      <c r="S37" s="347">
        <f t="shared" si="15"/>
        <v>0.98854586569658831</v>
      </c>
      <c r="T37" s="347">
        <f t="shared" si="15"/>
        <v>0.82697110239029614</v>
      </c>
      <c r="U37" s="347">
        <f t="shared" si="15"/>
        <v>0.78194499276220553</v>
      </c>
      <c r="V37" s="347">
        <f t="shared" si="15"/>
        <v>0.82262379928944251</v>
      </c>
      <c r="W37" s="347">
        <f t="shared" si="15"/>
        <v>0.66111155410254363</v>
      </c>
      <c r="X37" s="347">
        <f t="shared" si="15"/>
        <v>0.62846984235777925</v>
      </c>
      <c r="Y37" s="347">
        <f t="shared" si="15"/>
        <v>0.60148777895855476</v>
      </c>
      <c r="Z37" s="347">
        <f t="shared" si="15"/>
        <v>0.57874583519817002</v>
      </c>
      <c r="AA37" s="347">
        <f t="shared" si="15"/>
        <v>0.57209879206212255</v>
      </c>
      <c r="AB37" s="347">
        <f t="shared" si="15"/>
        <v>0.56024907438572868</v>
      </c>
      <c r="AC37" s="347">
        <f t="shared" si="15"/>
        <v>0.47411356971474272</v>
      </c>
      <c r="AD37" s="347">
        <f t="shared" si="15"/>
        <v>0.49306476902665541</v>
      </c>
      <c r="AE37" s="347">
        <f t="shared" si="15"/>
        <v>0.50732738054665671</v>
      </c>
      <c r="AF37" s="347">
        <f t="shared" si="15"/>
        <v>0.53472115532339837</v>
      </c>
      <c r="AG37" s="347">
        <f t="shared" si="15"/>
        <v>0.56968551297473791</v>
      </c>
      <c r="AH37" s="347">
        <f t="shared" si="15"/>
        <v>0.59063059666321049</v>
      </c>
      <c r="AI37" s="347">
        <f t="shared" si="15"/>
        <v>0.60168218684289576</v>
      </c>
      <c r="AJ37" s="347">
        <f t="shared" si="15"/>
        <v>0.62618083670715252</v>
      </c>
    </row>
    <row r="38" spans="2:36" ht="59.25" customHeight="1">
      <c r="B38" s="111"/>
      <c r="C38" s="17" t="s">
        <v>255</v>
      </c>
      <c r="D38" s="2"/>
      <c r="E38" s="1"/>
      <c r="F38" s="22">
        <f>IFERROR(F12/F14,0)</f>
        <v>5.176260597947345E-2</v>
      </c>
      <c r="G38" s="22">
        <f>IFERROR(G12/G14,0)</f>
        <v>5.3984575835475578E-2</v>
      </c>
      <c r="H38" s="22">
        <f t="shared" ref="H38:AJ38" si="16">IFERROR(H12/H14,0)</f>
        <v>5.9413114358169303E-2</v>
      </c>
      <c r="I38" s="22">
        <f t="shared" si="16"/>
        <v>6.5250767656090072E-2</v>
      </c>
      <c r="J38" s="22">
        <f t="shared" si="16"/>
        <v>5.9875308787201507E-2</v>
      </c>
      <c r="K38" s="22">
        <f t="shared" si="16"/>
        <v>5.3722806659176794E-2</v>
      </c>
      <c r="L38" s="22">
        <f t="shared" si="16"/>
        <v>4.9023187876574767E-2</v>
      </c>
      <c r="M38" s="22">
        <f t="shared" si="16"/>
        <v>4.5733501471206389E-2</v>
      </c>
      <c r="N38" s="22">
        <f t="shared" si="16"/>
        <v>4.4171070013210037E-2</v>
      </c>
      <c r="O38" s="22">
        <f t="shared" si="16"/>
        <v>4.5515507124895223E-2</v>
      </c>
      <c r="P38" s="22">
        <f t="shared" si="16"/>
        <v>4.3519544231682229E-2</v>
      </c>
      <c r="Q38" s="22">
        <f t="shared" si="16"/>
        <v>4.5139448653877159E-2</v>
      </c>
      <c r="R38" s="22">
        <f t="shared" si="16"/>
        <v>4.6978737709051178E-2</v>
      </c>
      <c r="S38" s="22">
        <f t="shared" si="16"/>
        <v>4.9779346866725506E-2</v>
      </c>
      <c r="T38" s="22">
        <f t="shared" si="16"/>
        <v>5.1650059420422341E-2</v>
      </c>
      <c r="U38" s="22">
        <f t="shared" si="16"/>
        <v>5.5458768873403022E-2</v>
      </c>
      <c r="V38" s="22">
        <f t="shared" si="16"/>
        <v>5.5501174628034458E-2</v>
      </c>
      <c r="W38" s="22">
        <f t="shared" si="16"/>
        <v>5.8521999145664243E-2</v>
      </c>
      <c r="X38" s="22">
        <f t="shared" si="16"/>
        <v>6.2991202346041053E-2</v>
      </c>
      <c r="Y38" s="22">
        <f t="shared" si="16"/>
        <v>6.7095943335479719E-2</v>
      </c>
      <c r="Z38" s="22">
        <f t="shared" si="16"/>
        <v>6.9871436556735611E-2</v>
      </c>
      <c r="AA38" s="22">
        <f t="shared" si="16"/>
        <v>7.277954304735966E-2</v>
      </c>
      <c r="AB38" s="22">
        <f t="shared" si="16"/>
        <v>7.9415185246718728E-2</v>
      </c>
      <c r="AC38" s="22">
        <f t="shared" si="16"/>
        <v>8.3499366056873761E-2</v>
      </c>
      <c r="AD38" s="22">
        <f t="shared" si="16"/>
        <v>8.4612357339630073E-2</v>
      </c>
      <c r="AE38" s="22">
        <f t="shared" si="16"/>
        <v>8.7228085289683399E-2</v>
      </c>
      <c r="AF38" s="22">
        <f t="shared" si="16"/>
        <v>9.21358771521638E-2</v>
      </c>
      <c r="AG38" s="22">
        <f t="shared" si="16"/>
        <v>9.176821686147725E-2</v>
      </c>
      <c r="AH38" s="22">
        <f t="shared" si="16"/>
        <v>9.6765711280567976E-2</v>
      </c>
      <c r="AI38" s="22">
        <f t="shared" si="16"/>
        <v>9.9580419580419577E-2</v>
      </c>
      <c r="AJ38" s="22">
        <f t="shared" si="16"/>
        <v>9.4149908592321752E-2</v>
      </c>
    </row>
    <row r="39" spans="2:36" ht="59.25" customHeight="1">
      <c r="B39" s="68"/>
      <c r="C39" s="18" t="s">
        <v>36</v>
      </c>
      <c r="D39" s="2"/>
      <c r="E39" s="1"/>
      <c r="F39" s="102" t="str">
        <f t="shared" ref="F39:AJ39" si="17">IF(F36=0,"同数",IF(F36&gt;0,"増加","減少"))</f>
        <v>増加</v>
      </c>
      <c r="G39" s="102" t="str">
        <f t="shared" si="17"/>
        <v>増加</v>
      </c>
      <c r="H39" s="102" t="str">
        <f t="shared" si="17"/>
        <v>減少</v>
      </c>
      <c r="I39" s="102" t="str">
        <f t="shared" si="17"/>
        <v>減少</v>
      </c>
      <c r="J39" s="102" t="str">
        <f t="shared" si="17"/>
        <v>減少</v>
      </c>
      <c r="K39" s="102" t="str">
        <f t="shared" si="17"/>
        <v>増加</v>
      </c>
      <c r="L39" s="102" t="str">
        <f t="shared" si="17"/>
        <v>増加</v>
      </c>
      <c r="M39" s="102" t="str">
        <f t="shared" si="17"/>
        <v>増加</v>
      </c>
      <c r="N39" s="102" t="str">
        <f t="shared" si="17"/>
        <v>増加</v>
      </c>
      <c r="O39" s="102" t="str">
        <f t="shared" si="17"/>
        <v>増加</v>
      </c>
      <c r="P39" s="102" t="str">
        <f t="shared" si="17"/>
        <v>増加</v>
      </c>
      <c r="Q39" s="102" t="str">
        <f t="shared" si="17"/>
        <v>増加</v>
      </c>
      <c r="R39" s="102" t="str">
        <f t="shared" si="17"/>
        <v>増加</v>
      </c>
      <c r="S39" s="102" t="str">
        <f t="shared" si="17"/>
        <v>減少</v>
      </c>
      <c r="T39" s="102" t="str">
        <f t="shared" si="17"/>
        <v>減少</v>
      </c>
      <c r="U39" s="102" t="str">
        <f t="shared" si="17"/>
        <v>減少</v>
      </c>
      <c r="V39" s="102" t="str">
        <f t="shared" si="17"/>
        <v>減少</v>
      </c>
      <c r="W39" s="102" t="str">
        <f t="shared" si="17"/>
        <v>減少</v>
      </c>
      <c r="X39" s="102" t="str">
        <f t="shared" si="17"/>
        <v>減少</v>
      </c>
      <c r="Y39" s="102" t="str">
        <f t="shared" si="17"/>
        <v>減少</v>
      </c>
      <c r="Z39" s="102" t="str">
        <f t="shared" si="17"/>
        <v>減少</v>
      </c>
      <c r="AA39" s="102" t="str">
        <f t="shared" si="17"/>
        <v>減少</v>
      </c>
      <c r="AB39" s="102" t="str">
        <f t="shared" si="17"/>
        <v>減少</v>
      </c>
      <c r="AC39" s="102" t="str">
        <f t="shared" si="17"/>
        <v>減少</v>
      </c>
      <c r="AD39" s="102" t="str">
        <f t="shared" si="17"/>
        <v>減少</v>
      </c>
      <c r="AE39" s="102" t="str">
        <f t="shared" si="17"/>
        <v>減少</v>
      </c>
      <c r="AF39" s="102" t="str">
        <f t="shared" si="17"/>
        <v>減少</v>
      </c>
      <c r="AG39" s="102" t="str">
        <f t="shared" si="17"/>
        <v>減少</v>
      </c>
      <c r="AH39" s="102" t="str">
        <f t="shared" si="17"/>
        <v>減少</v>
      </c>
      <c r="AI39" s="102" t="str">
        <f t="shared" si="17"/>
        <v>減少</v>
      </c>
      <c r="AJ39" s="102" t="str">
        <f t="shared" si="17"/>
        <v>減少</v>
      </c>
    </row>
  </sheetData>
  <mergeCells count="4">
    <mergeCell ref="B29:B33"/>
    <mergeCell ref="B35:B37"/>
    <mergeCell ref="G5:J5"/>
    <mergeCell ref="AJ4:AJ5"/>
  </mergeCells>
  <phoneticPr fontId="1"/>
  <conditionalFormatting sqref="F38:AJ38">
    <cfRule type="cellIs" dxfId="285" priority="75" operator="greaterThanOrEqual">
      <formula>7.5</formula>
    </cfRule>
  </conditionalFormatting>
  <conditionalFormatting sqref="F38:AJ38">
    <cfRule type="cellIs" dxfId="284" priority="76" operator="greaterThanOrEqual">
      <formula>12.5</formula>
    </cfRule>
  </conditionalFormatting>
  <conditionalFormatting sqref="F12:AJ25">
    <cfRule type="containsBlanks" dxfId="283" priority="61">
      <formula>LEN(TRIM(F12))=0</formula>
    </cfRule>
  </conditionalFormatting>
  <conditionalFormatting sqref="F32:AI32">
    <cfRule type="cellIs" dxfId="282" priority="43" operator="greaterThanOrEqual">
      <formula>0.5</formula>
    </cfRule>
    <cfRule type="cellIs" dxfId="281" priority="44" operator="greaterThanOrEqual">
      <formula>0.2</formula>
    </cfRule>
  </conditionalFormatting>
  <conditionalFormatting sqref="AJ32">
    <cfRule type="cellIs" dxfId="280" priority="24" operator="greaterThanOrEqual">
      <formula>0.5</formula>
    </cfRule>
    <cfRule type="cellIs" dxfId="279" priority="25" operator="greaterThanOrEqual">
      <formula>0.2</formula>
    </cfRule>
  </conditionalFormatting>
  <conditionalFormatting sqref="F30:AI31 F29:AF29 AH29:AI29">
    <cfRule type="cellIs" dxfId="278" priority="4" operator="greaterThan">
      <formula>0.8</formula>
    </cfRule>
    <cfRule type="cellIs" dxfId="277" priority="5" operator="greaterThanOrEqual">
      <formula>0.5</formula>
    </cfRule>
  </conditionalFormatting>
  <conditionalFormatting sqref="F29:AF29 AH29:AI29">
    <cfRule type="cellIs" dxfId="276" priority="6" operator="greaterThanOrEqual">
      <formula>0.3</formula>
    </cfRule>
  </conditionalFormatting>
  <conditionalFormatting sqref="AJ29:AJ31">
    <cfRule type="cellIs" dxfId="275" priority="1" operator="greaterThan">
      <formula>0.8</formula>
    </cfRule>
    <cfRule type="cellIs" dxfId="274" priority="2" operator="greaterThanOrEqual">
      <formula>0.5</formula>
    </cfRule>
  </conditionalFormatting>
  <conditionalFormatting sqref="AJ29">
    <cfRule type="cellIs" dxfId="273" priority="3" operator="greaterThanOrEqual">
      <formula>0.3</formula>
    </cfRule>
  </conditionalFormatting>
  <printOptions horizontalCentered="1" verticalCentered="1"/>
  <pageMargins left="0.78740157480314965" right="0.59055118110236227" top="0.59055118110236227" bottom="0.59055118110236227" header="0.31496062992125984" footer="0.31496062992125984"/>
  <pageSetup paperSize="8" scale="49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B4:AJ39"/>
  <sheetViews>
    <sheetView view="pageBreakPreview" topLeftCell="B4" zoomScale="85" zoomScaleNormal="100" zoomScaleSheetLayoutView="85" workbookViewId="0">
      <pane xSplit="4" ySplit="4" topLeftCell="W36" activePane="bottomRight" state="frozen"/>
      <selection activeCell="J15" sqref="J15"/>
      <selection pane="topRight" activeCell="J15" sqref="J15"/>
      <selection pane="bottomLeft" activeCell="J15" sqref="J15"/>
      <selection pane="bottomRight" activeCell="AH39" sqref="AH3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3" width="10.6640625" customWidth="1"/>
  </cols>
  <sheetData>
    <row r="4" spans="3:33" ht="27.9" customHeight="1">
      <c r="C4" s="10" t="s">
        <v>194</v>
      </c>
      <c r="U4" s="319" t="s">
        <v>282</v>
      </c>
      <c r="AA4" s="319" t="s">
        <v>281</v>
      </c>
      <c r="AF4" s="361"/>
      <c r="AG4" s="319"/>
    </row>
    <row r="5" spans="3:33" ht="41.25" customHeight="1">
      <c r="F5" s="337"/>
      <c r="G5" s="9"/>
      <c r="H5" s="9"/>
      <c r="I5" s="9"/>
      <c r="J5" s="9"/>
      <c r="K5" s="9"/>
      <c r="L5" s="9"/>
      <c r="M5" s="9"/>
      <c r="N5" s="299" t="s">
        <v>283</v>
      </c>
      <c r="O5" s="9"/>
      <c r="P5" s="9"/>
      <c r="Q5" s="9"/>
      <c r="R5" s="299" t="s">
        <v>278</v>
      </c>
      <c r="S5" s="9"/>
      <c r="T5" s="9"/>
      <c r="U5" s="9"/>
      <c r="V5" s="9"/>
      <c r="W5" s="9"/>
      <c r="X5" s="9"/>
      <c r="Y5" s="9"/>
      <c r="Z5" s="299" t="s">
        <v>279</v>
      </c>
      <c r="AA5" s="9"/>
      <c r="AB5" s="9"/>
      <c r="AC5" s="9"/>
      <c r="AD5" s="9"/>
      <c r="AE5" s="9"/>
      <c r="AF5" s="414" t="s">
        <v>280</v>
      </c>
      <c r="AG5" s="414"/>
    </row>
    <row r="6" spans="3:33" ht="30" customHeight="1">
      <c r="C6" s="3"/>
      <c r="D6" s="4"/>
      <c r="E6" s="5"/>
      <c r="F6" s="26">
        <v>44958</v>
      </c>
      <c r="G6" s="26">
        <v>44959</v>
      </c>
      <c r="H6" s="26">
        <v>44960</v>
      </c>
      <c r="I6" s="26">
        <v>44961</v>
      </c>
      <c r="J6" s="26">
        <v>44962</v>
      </c>
      <c r="K6" s="26">
        <v>44963</v>
      </c>
      <c r="L6" s="26">
        <v>44964</v>
      </c>
      <c r="M6" s="26">
        <v>44965</v>
      </c>
      <c r="N6" s="26">
        <v>44966</v>
      </c>
      <c r="O6" s="26">
        <v>44967</v>
      </c>
      <c r="P6" s="26">
        <v>44968</v>
      </c>
      <c r="Q6" s="26">
        <v>44969</v>
      </c>
      <c r="R6" s="26">
        <v>44970</v>
      </c>
      <c r="S6" s="26">
        <v>44971</v>
      </c>
      <c r="T6" s="26">
        <v>44972</v>
      </c>
      <c r="U6" s="26">
        <v>44973</v>
      </c>
      <c r="V6" s="26">
        <v>44974</v>
      </c>
      <c r="W6" s="26">
        <v>44975</v>
      </c>
      <c r="X6" s="26">
        <v>44976</v>
      </c>
      <c r="Y6" s="26">
        <v>44977</v>
      </c>
      <c r="Z6" s="26">
        <v>44978</v>
      </c>
      <c r="AA6" s="26">
        <v>44979</v>
      </c>
      <c r="AB6" s="26">
        <v>44980</v>
      </c>
      <c r="AC6" s="26">
        <v>44981</v>
      </c>
      <c r="AD6" s="26">
        <v>44982</v>
      </c>
      <c r="AE6" s="26">
        <v>44983</v>
      </c>
      <c r="AF6" s="26">
        <v>44984</v>
      </c>
      <c r="AG6" s="26">
        <v>44985</v>
      </c>
    </row>
    <row r="7" spans="3:33" ht="30" customHeight="1">
      <c r="C7" s="6"/>
      <c r="D7" s="7"/>
      <c r="E7" s="8"/>
      <c r="F7" s="27" t="s">
        <v>116</v>
      </c>
      <c r="G7" s="27" t="s">
        <v>31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</row>
    <row r="8" spans="3:33" ht="54.9" customHeight="1">
      <c r="C8" s="28" t="s">
        <v>244</v>
      </c>
      <c r="D8" s="2"/>
      <c r="E8" s="1" t="s">
        <v>9</v>
      </c>
      <c r="F8" s="304">
        <v>672</v>
      </c>
      <c r="G8" s="304">
        <v>672</v>
      </c>
      <c r="H8" s="304">
        <v>672</v>
      </c>
      <c r="I8" s="304">
        <v>672</v>
      </c>
      <c r="J8" s="304">
        <v>672</v>
      </c>
      <c r="K8" s="304">
        <v>672</v>
      </c>
      <c r="L8" s="304">
        <v>672</v>
      </c>
      <c r="M8" s="304">
        <v>672</v>
      </c>
      <c r="N8" s="304">
        <v>504</v>
      </c>
      <c r="O8" s="304">
        <v>504</v>
      </c>
      <c r="P8" s="304">
        <v>504</v>
      </c>
      <c r="Q8" s="304">
        <v>504</v>
      </c>
      <c r="R8" s="304">
        <v>508</v>
      </c>
      <c r="S8" s="304">
        <v>508</v>
      </c>
      <c r="T8" s="304">
        <v>508</v>
      </c>
      <c r="U8" s="304">
        <v>508</v>
      </c>
      <c r="V8" s="304">
        <v>508</v>
      </c>
      <c r="W8" s="304">
        <v>508</v>
      </c>
      <c r="X8" s="304">
        <v>508</v>
      </c>
      <c r="Y8" s="304">
        <v>508</v>
      </c>
      <c r="Z8" s="304">
        <v>516</v>
      </c>
      <c r="AA8" s="304">
        <v>516</v>
      </c>
      <c r="AB8" s="304">
        <v>516</v>
      </c>
      <c r="AC8" s="304">
        <v>516</v>
      </c>
      <c r="AD8" s="304">
        <v>516</v>
      </c>
      <c r="AE8" s="304">
        <v>516</v>
      </c>
      <c r="AF8" s="304">
        <v>521</v>
      </c>
      <c r="AG8" s="304">
        <v>521</v>
      </c>
    </row>
    <row r="9" spans="3:33" ht="54.9" hidden="1" customHeight="1">
      <c r="C9" s="28" t="s">
        <v>44</v>
      </c>
      <c r="D9" s="2" t="s">
        <v>15</v>
      </c>
      <c r="E9" s="1" t="s">
        <v>8</v>
      </c>
      <c r="F9" s="304">
        <v>560</v>
      </c>
      <c r="G9" s="304">
        <v>560</v>
      </c>
      <c r="H9" s="304">
        <v>560</v>
      </c>
      <c r="I9" s="304">
        <v>560</v>
      </c>
      <c r="J9" s="304">
        <v>560</v>
      </c>
      <c r="K9" s="304">
        <v>560</v>
      </c>
      <c r="L9" s="304">
        <v>560</v>
      </c>
      <c r="M9" s="304">
        <v>560</v>
      </c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</row>
    <row r="10" spans="3:33" ht="54.9" customHeight="1">
      <c r="C10" s="14" t="s">
        <v>45</v>
      </c>
      <c r="D10" s="2"/>
      <c r="E10" s="1" t="s">
        <v>8</v>
      </c>
      <c r="F10" s="349">
        <v>32</v>
      </c>
      <c r="G10" s="349">
        <v>32</v>
      </c>
      <c r="H10" s="349">
        <v>32</v>
      </c>
      <c r="I10" s="349">
        <v>32</v>
      </c>
      <c r="J10" s="349">
        <v>32</v>
      </c>
      <c r="K10" s="349">
        <v>32</v>
      </c>
      <c r="L10" s="349">
        <v>32</v>
      </c>
      <c r="M10" s="349">
        <v>32</v>
      </c>
      <c r="N10" s="349">
        <v>27</v>
      </c>
      <c r="O10" s="349">
        <v>27</v>
      </c>
      <c r="P10" s="349">
        <v>27</v>
      </c>
      <c r="Q10" s="349">
        <v>27</v>
      </c>
      <c r="R10" s="349">
        <v>27</v>
      </c>
      <c r="S10" s="349">
        <v>27</v>
      </c>
      <c r="T10" s="349">
        <v>27</v>
      </c>
      <c r="U10" s="349">
        <v>27</v>
      </c>
      <c r="V10" s="349">
        <v>27</v>
      </c>
      <c r="W10" s="349">
        <v>27</v>
      </c>
      <c r="X10" s="349">
        <v>27</v>
      </c>
      <c r="Y10" s="349">
        <v>27</v>
      </c>
      <c r="Z10" s="349">
        <v>27</v>
      </c>
      <c r="AA10" s="349">
        <v>27</v>
      </c>
      <c r="AB10" s="349">
        <v>27</v>
      </c>
      <c r="AC10" s="349">
        <v>27</v>
      </c>
      <c r="AD10" s="349">
        <v>27</v>
      </c>
      <c r="AE10" s="349">
        <v>27</v>
      </c>
      <c r="AF10" s="349">
        <v>27</v>
      </c>
      <c r="AG10" s="349">
        <v>27</v>
      </c>
    </row>
    <row r="11" spans="3:33" ht="54.9" hidden="1" customHeight="1">
      <c r="C11" s="14" t="s">
        <v>46</v>
      </c>
      <c r="D11" s="2"/>
      <c r="E11" s="1" t="s">
        <v>48</v>
      </c>
      <c r="F11" s="349">
        <v>34</v>
      </c>
      <c r="G11" s="349">
        <v>34</v>
      </c>
      <c r="H11" s="349">
        <v>34</v>
      </c>
      <c r="I11" s="349">
        <v>34</v>
      </c>
      <c r="J11" s="349">
        <v>34</v>
      </c>
      <c r="K11" s="349">
        <v>34</v>
      </c>
      <c r="L11" s="349">
        <v>34</v>
      </c>
      <c r="M11" s="349">
        <v>34</v>
      </c>
      <c r="N11" s="349">
        <v>34</v>
      </c>
      <c r="O11" s="349">
        <v>34</v>
      </c>
      <c r="P11" s="349">
        <v>34</v>
      </c>
      <c r="Q11" s="349">
        <v>34</v>
      </c>
      <c r="R11" s="349">
        <v>34</v>
      </c>
      <c r="S11" s="349">
        <v>34</v>
      </c>
      <c r="T11" s="349">
        <v>34</v>
      </c>
      <c r="U11" s="349">
        <v>34</v>
      </c>
      <c r="V11" s="349">
        <v>34</v>
      </c>
      <c r="W11" s="349">
        <v>34</v>
      </c>
      <c r="X11" s="349">
        <v>34</v>
      </c>
      <c r="Y11" s="349">
        <v>34</v>
      </c>
      <c r="Z11" s="349">
        <v>34</v>
      </c>
      <c r="AA11" s="349">
        <v>34</v>
      </c>
      <c r="AB11" s="349">
        <v>34</v>
      </c>
      <c r="AC11" s="349">
        <v>34</v>
      </c>
      <c r="AD11" s="349">
        <v>34</v>
      </c>
      <c r="AE11" s="349">
        <v>34</v>
      </c>
      <c r="AF11" s="349">
        <v>34</v>
      </c>
      <c r="AG11" s="349">
        <v>34</v>
      </c>
    </row>
    <row r="12" spans="3:33" ht="54.9" customHeight="1">
      <c r="C12" s="14" t="s">
        <v>0</v>
      </c>
      <c r="D12" s="39" t="s">
        <v>16</v>
      </c>
      <c r="E12" s="1" t="s">
        <v>47</v>
      </c>
      <c r="F12" s="302">
        <v>305</v>
      </c>
      <c r="G12" s="302">
        <v>300</v>
      </c>
      <c r="H12" s="302">
        <v>299</v>
      </c>
      <c r="I12" s="302">
        <v>284</v>
      </c>
      <c r="J12" s="302">
        <v>278</v>
      </c>
      <c r="K12" s="302">
        <v>271</v>
      </c>
      <c r="L12" s="302">
        <v>256</v>
      </c>
      <c r="M12" s="302">
        <v>259</v>
      </c>
      <c r="N12" s="302">
        <v>205</v>
      </c>
      <c r="O12" s="302">
        <v>195</v>
      </c>
      <c r="P12" s="302">
        <v>187</v>
      </c>
      <c r="Q12" s="302">
        <v>169</v>
      </c>
      <c r="R12" s="302">
        <v>166</v>
      </c>
      <c r="S12" s="302">
        <v>156</v>
      </c>
      <c r="T12" s="302">
        <v>154</v>
      </c>
      <c r="U12" s="302">
        <v>146</v>
      </c>
      <c r="V12" s="302">
        <v>148</v>
      </c>
      <c r="W12" s="302">
        <v>142</v>
      </c>
      <c r="X12" s="302">
        <v>135</v>
      </c>
      <c r="Y12" s="302">
        <v>137</v>
      </c>
      <c r="Z12" s="302">
        <v>138</v>
      </c>
      <c r="AA12" s="302">
        <v>124</v>
      </c>
      <c r="AB12" s="302">
        <v>115</v>
      </c>
      <c r="AC12" s="302">
        <v>110</v>
      </c>
      <c r="AD12" s="302">
        <v>107</v>
      </c>
      <c r="AE12" s="302">
        <v>112</v>
      </c>
      <c r="AF12" s="302">
        <v>108</v>
      </c>
      <c r="AG12" s="302">
        <v>109</v>
      </c>
    </row>
    <row r="13" spans="3:33" ht="54.9" customHeight="1">
      <c r="C13" s="14" t="s">
        <v>1</v>
      </c>
      <c r="D13" s="39" t="s">
        <v>16</v>
      </c>
      <c r="E13" s="1" t="s">
        <v>48</v>
      </c>
      <c r="F13" s="302">
        <v>8</v>
      </c>
      <c r="G13" s="302">
        <v>6</v>
      </c>
      <c r="H13" s="302">
        <v>6</v>
      </c>
      <c r="I13" s="302">
        <v>5</v>
      </c>
      <c r="J13" s="302">
        <v>5</v>
      </c>
      <c r="K13" s="302">
        <v>5</v>
      </c>
      <c r="L13" s="302">
        <v>3</v>
      </c>
      <c r="M13" s="302">
        <v>4</v>
      </c>
      <c r="N13" s="302">
        <v>3</v>
      </c>
      <c r="O13" s="302">
        <v>2</v>
      </c>
      <c r="P13" s="302">
        <v>2</v>
      </c>
      <c r="Q13" s="302">
        <v>1</v>
      </c>
      <c r="R13" s="302">
        <v>1</v>
      </c>
      <c r="S13" s="302">
        <v>1</v>
      </c>
      <c r="T13" s="302">
        <v>1</v>
      </c>
      <c r="U13" s="302">
        <v>1</v>
      </c>
      <c r="V13" s="302">
        <v>0</v>
      </c>
      <c r="W13" s="302">
        <v>0</v>
      </c>
      <c r="X13" s="302">
        <v>0</v>
      </c>
      <c r="Y13" s="302">
        <v>0</v>
      </c>
      <c r="Z13" s="302">
        <v>0</v>
      </c>
      <c r="AA13" s="302">
        <v>0</v>
      </c>
      <c r="AB13" s="302">
        <v>0</v>
      </c>
      <c r="AC13" s="302">
        <v>0</v>
      </c>
      <c r="AD13" s="302">
        <v>0</v>
      </c>
      <c r="AE13" s="302">
        <v>0</v>
      </c>
      <c r="AF13" s="302">
        <v>0</v>
      </c>
      <c r="AG13" s="302">
        <v>1</v>
      </c>
    </row>
    <row r="14" spans="3:33" ht="54.9" customHeight="1">
      <c r="C14" s="14" t="s">
        <v>23</v>
      </c>
      <c r="D14" s="39" t="s">
        <v>16</v>
      </c>
      <c r="E14" s="1" t="s">
        <v>24</v>
      </c>
      <c r="F14" s="302">
        <v>3122</v>
      </c>
      <c r="G14" s="302">
        <v>3066</v>
      </c>
      <c r="H14" s="302">
        <v>2993</v>
      </c>
      <c r="I14" s="302">
        <v>2908</v>
      </c>
      <c r="J14" s="302">
        <v>2789</v>
      </c>
      <c r="K14" s="302">
        <v>2613</v>
      </c>
      <c r="L14" s="302">
        <v>2593</v>
      </c>
      <c r="M14" s="302">
        <v>2553</v>
      </c>
      <c r="N14" s="302">
        <v>2419</v>
      </c>
      <c r="O14" s="302">
        <v>2282</v>
      </c>
      <c r="P14" s="302">
        <v>2194</v>
      </c>
      <c r="Q14" s="302">
        <v>2018</v>
      </c>
      <c r="R14" s="302">
        <v>1915</v>
      </c>
      <c r="S14" s="302">
        <v>1854</v>
      </c>
      <c r="T14" s="302">
        <v>1717</v>
      </c>
      <c r="U14" s="302">
        <v>1629</v>
      </c>
      <c r="V14" s="302">
        <v>1494</v>
      </c>
      <c r="W14" s="302">
        <v>1454</v>
      </c>
      <c r="X14" s="302">
        <v>1405</v>
      </c>
      <c r="Y14" s="302">
        <v>1303</v>
      </c>
      <c r="Z14" s="302">
        <v>1220</v>
      </c>
      <c r="AA14" s="302">
        <v>1176</v>
      </c>
      <c r="AB14" s="302">
        <v>1127</v>
      </c>
      <c r="AC14" s="302">
        <v>1050</v>
      </c>
      <c r="AD14" s="302">
        <v>1018</v>
      </c>
      <c r="AE14" s="302">
        <v>982</v>
      </c>
      <c r="AF14" s="302">
        <v>932</v>
      </c>
      <c r="AG14" s="302">
        <v>832</v>
      </c>
    </row>
    <row r="15" spans="3:33" ht="54.9" customHeight="1">
      <c r="C15" s="14" t="s">
        <v>2</v>
      </c>
      <c r="D15" s="39" t="s">
        <v>16</v>
      </c>
      <c r="E15" s="29"/>
      <c r="F15" s="302">
        <v>1109</v>
      </c>
      <c r="G15" s="302">
        <v>1029</v>
      </c>
      <c r="H15" s="302">
        <v>989</v>
      </c>
      <c r="I15" s="302">
        <v>929</v>
      </c>
      <c r="J15" s="302">
        <v>762</v>
      </c>
      <c r="K15" s="302">
        <v>344</v>
      </c>
      <c r="L15" s="302">
        <v>1131</v>
      </c>
      <c r="M15" s="302">
        <v>1014</v>
      </c>
      <c r="N15" s="302">
        <v>793</v>
      </c>
      <c r="O15" s="302">
        <v>784</v>
      </c>
      <c r="P15" s="302">
        <v>607</v>
      </c>
      <c r="Q15" s="302">
        <v>314</v>
      </c>
      <c r="R15" s="302">
        <v>251</v>
      </c>
      <c r="S15" s="302">
        <v>860</v>
      </c>
      <c r="T15" s="302">
        <v>671</v>
      </c>
      <c r="U15" s="302">
        <v>549</v>
      </c>
      <c r="V15" s="302">
        <v>438</v>
      </c>
      <c r="W15" s="302">
        <v>568</v>
      </c>
      <c r="X15" s="302">
        <v>424</v>
      </c>
      <c r="Y15" s="302">
        <v>172</v>
      </c>
      <c r="Z15" s="302">
        <v>628</v>
      </c>
      <c r="AA15" s="302">
        <v>608</v>
      </c>
      <c r="AB15" s="302">
        <v>487</v>
      </c>
      <c r="AC15" s="302">
        <v>223</v>
      </c>
      <c r="AD15" s="302">
        <v>414</v>
      </c>
      <c r="AE15" s="302">
        <v>422</v>
      </c>
      <c r="AF15" s="302">
        <v>194</v>
      </c>
      <c r="AG15" s="302">
        <v>474</v>
      </c>
    </row>
    <row r="16" spans="3:33" ht="54.9" customHeight="1">
      <c r="C16" s="14" t="s">
        <v>2</v>
      </c>
      <c r="D16" s="2" t="s">
        <v>17</v>
      </c>
      <c r="E16" s="1" t="s">
        <v>10</v>
      </c>
      <c r="F16" s="304">
        <f>F15+SUM('R5-01（入力用）'!AE15:AJ15)</f>
        <v>7487</v>
      </c>
      <c r="G16" s="304">
        <f>SUM(F15:G15)+SUM('R5-01（入力用）'!AF15:AJ15)</f>
        <v>7398</v>
      </c>
      <c r="H16" s="304">
        <f>SUM(F15:H15)+SUM('R5-01（入力用）'!AG15:AJ15)</f>
        <v>7052</v>
      </c>
      <c r="I16" s="304">
        <f>SUM(F15:I15)+SUM('R5-01（入力用）'!AH15:AJ15)</f>
        <v>6684</v>
      </c>
      <c r="J16" s="304">
        <f>SUM(F15:J15)+SUM('R5-01（入力用）'!AI15:AJ15)</f>
        <v>6430</v>
      </c>
      <c r="K16" s="304">
        <f>SUM(F15:K15)+'R5-01（入力用）'!AJ15</f>
        <v>6380</v>
      </c>
      <c r="L16" s="304">
        <f>SUM(F15:L15)</f>
        <v>6293</v>
      </c>
      <c r="M16" s="304">
        <f t="shared" ref="M16:AG16" si="0">SUM(G15:M15)</f>
        <v>6198</v>
      </c>
      <c r="N16" s="304">
        <f t="shared" si="0"/>
        <v>5962</v>
      </c>
      <c r="O16" s="304">
        <f t="shared" si="0"/>
        <v>5757</v>
      </c>
      <c r="P16" s="304">
        <f t="shared" si="0"/>
        <v>5435</v>
      </c>
      <c r="Q16" s="304">
        <f t="shared" si="0"/>
        <v>4987</v>
      </c>
      <c r="R16" s="304">
        <f t="shared" si="0"/>
        <v>4894</v>
      </c>
      <c r="S16" s="304">
        <f t="shared" si="0"/>
        <v>4623</v>
      </c>
      <c r="T16" s="304">
        <f t="shared" si="0"/>
        <v>4280</v>
      </c>
      <c r="U16" s="304">
        <f t="shared" si="0"/>
        <v>4036</v>
      </c>
      <c r="V16" s="304">
        <f t="shared" si="0"/>
        <v>3690</v>
      </c>
      <c r="W16" s="304">
        <f t="shared" si="0"/>
        <v>3651</v>
      </c>
      <c r="X16" s="304">
        <f t="shared" si="0"/>
        <v>3761</v>
      </c>
      <c r="Y16" s="304">
        <f t="shared" si="0"/>
        <v>3682</v>
      </c>
      <c r="Z16" s="304">
        <f t="shared" si="0"/>
        <v>3450</v>
      </c>
      <c r="AA16" s="304">
        <f t="shared" si="0"/>
        <v>3387</v>
      </c>
      <c r="AB16" s="304">
        <f t="shared" si="0"/>
        <v>3325</v>
      </c>
      <c r="AC16" s="304">
        <f t="shared" si="0"/>
        <v>3110</v>
      </c>
      <c r="AD16" s="304">
        <f t="shared" si="0"/>
        <v>2956</v>
      </c>
      <c r="AE16" s="304">
        <f t="shared" si="0"/>
        <v>2954</v>
      </c>
      <c r="AF16" s="304">
        <f t="shared" si="0"/>
        <v>2976</v>
      </c>
      <c r="AG16" s="304">
        <f t="shared" si="0"/>
        <v>2822</v>
      </c>
    </row>
    <row r="17" spans="2:36" ht="54.9" customHeight="1">
      <c r="C17" s="14" t="s">
        <v>3</v>
      </c>
      <c r="D17" s="39" t="s">
        <v>16</v>
      </c>
      <c r="E17" s="29"/>
      <c r="F17" s="302">
        <v>805</v>
      </c>
      <c r="G17" s="302">
        <v>754</v>
      </c>
      <c r="H17" s="302">
        <v>668</v>
      </c>
      <c r="I17" s="302">
        <v>614</v>
      </c>
      <c r="J17" s="302">
        <v>530</v>
      </c>
      <c r="K17" s="302">
        <v>248</v>
      </c>
      <c r="L17" s="302">
        <v>670</v>
      </c>
      <c r="M17" s="302">
        <v>609</v>
      </c>
      <c r="N17" s="302">
        <v>533</v>
      </c>
      <c r="O17" s="302">
        <v>488</v>
      </c>
      <c r="P17" s="302">
        <v>386</v>
      </c>
      <c r="Q17" s="302">
        <v>198</v>
      </c>
      <c r="R17" s="302">
        <v>150</v>
      </c>
      <c r="S17" s="302">
        <v>548</v>
      </c>
      <c r="T17" s="302">
        <v>377</v>
      </c>
      <c r="U17" s="302">
        <v>327</v>
      </c>
      <c r="V17" s="302">
        <v>257</v>
      </c>
      <c r="W17" s="302">
        <v>285</v>
      </c>
      <c r="X17" s="302">
        <v>220</v>
      </c>
      <c r="Y17" s="302">
        <v>127</v>
      </c>
      <c r="Z17" s="302">
        <v>391</v>
      </c>
      <c r="AA17" s="302">
        <v>330</v>
      </c>
      <c r="AB17" s="302">
        <v>226</v>
      </c>
      <c r="AC17" s="302">
        <v>121</v>
      </c>
      <c r="AD17" s="302">
        <v>214</v>
      </c>
      <c r="AE17" s="302">
        <v>208</v>
      </c>
      <c r="AF17" s="302">
        <v>77</v>
      </c>
      <c r="AG17" s="302">
        <v>210</v>
      </c>
    </row>
    <row r="18" spans="2:36" ht="54.9" customHeight="1">
      <c r="C18" s="14" t="s">
        <v>3</v>
      </c>
      <c r="D18" s="2" t="s">
        <v>17</v>
      </c>
      <c r="E18" s="1" t="s">
        <v>11</v>
      </c>
      <c r="F18" s="304">
        <f>F17+SUM('R5-01（入力用）'!AE17:AJ17)</f>
        <v>5141</v>
      </c>
      <c r="G18" s="304">
        <f>SUM(F17:G17)+SUM('R5-01（入力用）'!AF17:AJ17)</f>
        <v>5068</v>
      </c>
      <c r="H18" s="304">
        <f>SUM(F17:H17)+SUM('R5-01（入力用）'!AG17:AJ17)</f>
        <v>4928</v>
      </c>
      <c r="I18" s="304">
        <f>SUM(F17:I17)+SUM('R5-01（入力用）'!AH17:AJ17)</f>
        <v>4640</v>
      </c>
      <c r="J18" s="304">
        <f>SUM(F17:J17)+SUM('R5-01（入力用）'!AI17:AJ17)</f>
        <v>4512</v>
      </c>
      <c r="K18" s="304">
        <f>SUM(F17:K17)+'R5-01（入力用）'!AJ17</f>
        <v>4463</v>
      </c>
      <c r="L18" s="304">
        <f>SUM(F17:L17)</f>
        <v>4289</v>
      </c>
      <c r="M18" s="304">
        <f t="shared" ref="M18:AG18" si="1">SUM(G17:M17)</f>
        <v>4093</v>
      </c>
      <c r="N18" s="304">
        <f t="shared" si="1"/>
        <v>3872</v>
      </c>
      <c r="O18" s="304">
        <f t="shared" si="1"/>
        <v>3692</v>
      </c>
      <c r="P18" s="304">
        <f t="shared" si="1"/>
        <v>3464</v>
      </c>
      <c r="Q18" s="304">
        <f t="shared" si="1"/>
        <v>3132</v>
      </c>
      <c r="R18" s="304">
        <f t="shared" si="1"/>
        <v>3034</v>
      </c>
      <c r="S18" s="304">
        <f t="shared" si="1"/>
        <v>2912</v>
      </c>
      <c r="T18" s="304">
        <f t="shared" si="1"/>
        <v>2680</v>
      </c>
      <c r="U18" s="304">
        <f t="shared" si="1"/>
        <v>2474</v>
      </c>
      <c r="V18" s="304">
        <f t="shared" si="1"/>
        <v>2243</v>
      </c>
      <c r="W18" s="304">
        <f t="shared" si="1"/>
        <v>2142</v>
      </c>
      <c r="X18" s="304">
        <f t="shared" si="1"/>
        <v>2164</v>
      </c>
      <c r="Y18" s="304">
        <f t="shared" si="1"/>
        <v>2141</v>
      </c>
      <c r="Z18" s="304">
        <f t="shared" si="1"/>
        <v>1984</v>
      </c>
      <c r="AA18" s="304">
        <f t="shared" si="1"/>
        <v>1937</v>
      </c>
      <c r="AB18" s="304">
        <f t="shared" si="1"/>
        <v>1836</v>
      </c>
      <c r="AC18" s="304">
        <f t="shared" si="1"/>
        <v>1700</v>
      </c>
      <c r="AD18" s="304">
        <f t="shared" si="1"/>
        <v>1629</v>
      </c>
      <c r="AE18" s="304">
        <f t="shared" si="1"/>
        <v>1617</v>
      </c>
      <c r="AF18" s="304">
        <f t="shared" si="1"/>
        <v>1567</v>
      </c>
      <c r="AG18" s="304">
        <f t="shared" si="1"/>
        <v>1386</v>
      </c>
    </row>
    <row r="19" spans="2:36" ht="54.9" customHeight="1">
      <c r="C19" s="15" t="s">
        <v>4</v>
      </c>
      <c r="D19" s="39" t="s">
        <v>16</v>
      </c>
      <c r="E19" s="29"/>
      <c r="F19" s="302">
        <v>805</v>
      </c>
      <c r="G19" s="302">
        <v>754</v>
      </c>
      <c r="H19" s="302">
        <v>668</v>
      </c>
      <c r="I19" s="302">
        <v>614</v>
      </c>
      <c r="J19" s="302">
        <v>530</v>
      </c>
      <c r="K19" s="302">
        <v>248</v>
      </c>
      <c r="L19" s="302">
        <v>670</v>
      </c>
      <c r="M19" s="302">
        <v>609</v>
      </c>
      <c r="N19" s="302">
        <v>533</v>
      </c>
      <c r="O19" s="302">
        <v>488</v>
      </c>
      <c r="P19" s="302">
        <v>386</v>
      </c>
      <c r="Q19" s="302">
        <v>198</v>
      </c>
      <c r="R19" s="302">
        <v>150</v>
      </c>
      <c r="S19" s="302">
        <v>548</v>
      </c>
      <c r="T19" s="302">
        <v>377</v>
      </c>
      <c r="U19" s="302">
        <v>327</v>
      </c>
      <c r="V19" s="302">
        <v>257</v>
      </c>
      <c r="W19" s="302">
        <v>285</v>
      </c>
      <c r="X19" s="302">
        <v>220</v>
      </c>
      <c r="Y19" s="302">
        <v>127</v>
      </c>
      <c r="Z19" s="302">
        <v>391</v>
      </c>
      <c r="AA19" s="302">
        <v>330</v>
      </c>
      <c r="AB19" s="302">
        <v>226</v>
      </c>
      <c r="AC19" s="302">
        <v>121</v>
      </c>
      <c r="AD19" s="302">
        <v>214</v>
      </c>
      <c r="AE19" s="302">
        <v>208</v>
      </c>
      <c r="AF19" s="302">
        <v>77</v>
      </c>
      <c r="AG19" s="302">
        <v>210</v>
      </c>
    </row>
    <row r="20" spans="2:36" ht="54.9" customHeight="1">
      <c r="C20" s="15" t="s">
        <v>276</v>
      </c>
      <c r="D20" s="39" t="s">
        <v>16</v>
      </c>
      <c r="E20" s="29"/>
      <c r="F20" s="302">
        <v>1</v>
      </c>
      <c r="G20" s="302">
        <v>5</v>
      </c>
      <c r="H20" s="302">
        <v>1</v>
      </c>
      <c r="I20" s="302">
        <v>0</v>
      </c>
      <c r="J20" s="302">
        <v>0</v>
      </c>
      <c r="K20" s="302">
        <v>0</v>
      </c>
      <c r="L20" s="302">
        <v>0</v>
      </c>
      <c r="M20" s="302">
        <v>2</v>
      </c>
      <c r="N20" s="302">
        <v>0</v>
      </c>
      <c r="O20" s="302">
        <v>0</v>
      </c>
      <c r="P20" s="302">
        <v>1</v>
      </c>
      <c r="Q20" s="302">
        <v>0</v>
      </c>
      <c r="R20" s="302">
        <v>2</v>
      </c>
      <c r="S20" s="302">
        <v>1</v>
      </c>
      <c r="T20" s="302">
        <v>1</v>
      </c>
      <c r="U20" s="302">
        <v>1</v>
      </c>
      <c r="V20" s="302">
        <v>0</v>
      </c>
      <c r="W20" s="302">
        <v>0</v>
      </c>
      <c r="X20" s="302">
        <v>2</v>
      </c>
      <c r="Y20" s="302">
        <v>0</v>
      </c>
      <c r="Z20" s="302">
        <v>0</v>
      </c>
      <c r="AA20" s="302">
        <v>0</v>
      </c>
      <c r="AB20" s="302">
        <v>2</v>
      </c>
      <c r="AC20" s="302">
        <v>0</v>
      </c>
      <c r="AD20" s="302">
        <v>0</v>
      </c>
      <c r="AE20" s="302">
        <v>2</v>
      </c>
      <c r="AF20" s="302">
        <v>0</v>
      </c>
      <c r="AG20" s="302">
        <v>0</v>
      </c>
    </row>
    <row r="21" spans="2:36" ht="54.9" customHeight="1">
      <c r="C21" s="15" t="s">
        <v>4</v>
      </c>
      <c r="D21" s="2" t="s">
        <v>17</v>
      </c>
      <c r="E21" s="1" t="s">
        <v>12</v>
      </c>
      <c r="F21" s="306">
        <f>F19+SUM('R5-01（入力用）'!AE19:AJ19)</f>
        <v>5141</v>
      </c>
      <c r="G21" s="306">
        <f>SUM(F19:G19)+SUM('R5-01（入力用）'!AF19:AJ19)</f>
        <v>5068</v>
      </c>
      <c r="H21" s="306">
        <f>SUM(F19:H19)+SUM('R5-01（入力用）'!AG19:AJ19)</f>
        <v>4928</v>
      </c>
      <c r="I21" s="306">
        <f>SUM(F19:I19)+SUM('R5-01（入力用）'!AH19:AJ19)</f>
        <v>4640</v>
      </c>
      <c r="J21" s="306">
        <f>SUM(F19:J19)+SUM('R5-01（入力用）'!AI19:AJ19)</f>
        <v>4512</v>
      </c>
      <c r="K21" s="306">
        <f>SUM(F19:K19)+'R5-01（入力用）'!AJ19</f>
        <v>4463</v>
      </c>
      <c r="L21" s="306">
        <f>SUM(F19:L19)</f>
        <v>4289</v>
      </c>
      <c r="M21" s="306">
        <f t="shared" ref="M21:AG21" si="2">SUM(G19:M19)</f>
        <v>4093</v>
      </c>
      <c r="N21" s="306">
        <f t="shared" si="2"/>
        <v>3872</v>
      </c>
      <c r="O21" s="306">
        <f t="shared" si="2"/>
        <v>3692</v>
      </c>
      <c r="P21" s="306">
        <f t="shared" si="2"/>
        <v>3464</v>
      </c>
      <c r="Q21" s="306">
        <f t="shared" si="2"/>
        <v>3132</v>
      </c>
      <c r="R21" s="306">
        <f t="shared" si="2"/>
        <v>3034</v>
      </c>
      <c r="S21" s="306">
        <f t="shared" si="2"/>
        <v>2912</v>
      </c>
      <c r="T21" s="306">
        <f t="shared" si="2"/>
        <v>2680</v>
      </c>
      <c r="U21" s="306">
        <f t="shared" si="2"/>
        <v>2474</v>
      </c>
      <c r="V21" s="306">
        <f t="shared" si="2"/>
        <v>2243</v>
      </c>
      <c r="W21" s="306">
        <f t="shared" si="2"/>
        <v>2142</v>
      </c>
      <c r="X21" s="306">
        <f t="shared" si="2"/>
        <v>2164</v>
      </c>
      <c r="Y21" s="306">
        <f t="shared" si="2"/>
        <v>2141</v>
      </c>
      <c r="Z21" s="306">
        <f t="shared" si="2"/>
        <v>1984</v>
      </c>
      <c r="AA21" s="306">
        <f t="shared" si="2"/>
        <v>1937</v>
      </c>
      <c r="AB21" s="306">
        <f t="shared" si="2"/>
        <v>1836</v>
      </c>
      <c r="AC21" s="306">
        <f t="shared" si="2"/>
        <v>1700</v>
      </c>
      <c r="AD21" s="306">
        <f t="shared" si="2"/>
        <v>1629</v>
      </c>
      <c r="AE21" s="306">
        <f t="shared" si="2"/>
        <v>1617</v>
      </c>
      <c r="AF21" s="306">
        <f t="shared" si="2"/>
        <v>1567</v>
      </c>
      <c r="AG21" s="306">
        <f t="shared" si="2"/>
        <v>1386</v>
      </c>
    </row>
    <row r="22" spans="2:36" ht="54.9" customHeight="1">
      <c r="C22" s="14" t="s">
        <v>5</v>
      </c>
      <c r="D22" s="2" t="s">
        <v>17</v>
      </c>
      <c r="E22" s="1" t="s">
        <v>13</v>
      </c>
      <c r="F22" s="306">
        <f>F21</f>
        <v>5141</v>
      </c>
      <c r="G22" s="306">
        <f t="shared" ref="G22:AG22" si="3">G21</f>
        <v>5068</v>
      </c>
      <c r="H22" s="306">
        <f t="shared" si="3"/>
        <v>4928</v>
      </c>
      <c r="I22" s="306">
        <f t="shared" si="3"/>
        <v>4640</v>
      </c>
      <c r="J22" s="306">
        <f t="shared" si="3"/>
        <v>4512</v>
      </c>
      <c r="K22" s="306">
        <f t="shared" si="3"/>
        <v>4463</v>
      </c>
      <c r="L22" s="306">
        <f t="shared" si="3"/>
        <v>4289</v>
      </c>
      <c r="M22" s="306">
        <f t="shared" si="3"/>
        <v>4093</v>
      </c>
      <c r="N22" s="306">
        <f t="shared" si="3"/>
        <v>3872</v>
      </c>
      <c r="O22" s="306">
        <f t="shared" si="3"/>
        <v>3692</v>
      </c>
      <c r="P22" s="306">
        <f t="shared" si="3"/>
        <v>3464</v>
      </c>
      <c r="Q22" s="306">
        <f t="shared" si="3"/>
        <v>3132</v>
      </c>
      <c r="R22" s="306">
        <f t="shared" si="3"/>
        <v>3034</v>
      </c>
      <c r="S22" s="306">
        <f t="shared" si="3"/>
        <v>2912</v>
      </c>
      <c r="T22" s="306">
        <f t="shared" si="3"/>
        <v>2680</v>
      </c>
      <c r="U22" s="306">
        <f t="shared" si="3"/>
        <v>2474</v>
      </c>
      <c r="V22" s="306">
        <f t="shared" si="3"/>
        <v>2243</v>
      </c>
      <c r="W22" s="306">
        <f t="shared" si="3"/>
        <v>2142</v>
      </c>
      <c r="X22" s="306">
        <f t="shared" si="3"/>
        <v>2164</v>
      </c>
      <c r="Y22" s="306">
        <f t="shared" si="3"/>
        <v>2141</v>
      </c>
      <c r="Z22" s="306">
        <f t="shared" si="3"/>
        <v>1984</v>
      </c>
      <c r="AA22" s="306">
        <f t="shared" si="3"/>
        <v>1937</v>
      </c>
      <c r="AB22" s="306">
        <f t="shared" si="3"/>
        <v>1836</v>
      </c>
      <c r="AC22" s="306">
        <f t="shared" si="3"/>
        <v>1700</v>
      </c>
      <c r="AD22" s="306">
        <f t="shared" si="3"/>
        <v>1629</v>
      </c>
      <c r="AE22" s="306">
        <f t="shared" si="3"/>
        <v>1617</v>
      </c>
      <c r="AF22" s="306">
        <f t="shared" si="3"/>
        <v>1567</v>
      </c>
      <c r="AG22" s="306">
        <f t="shared" si="3"/>
        <v>1386</v>
      </c>
    </row>
    <row r="23" spans="2:36" ht="54.9" customHeight="1">
      <c r="C23" s="14" t="s">
        <v>6</v>
      </c>
      <c r="D23" s="2"/>
      <c r="E23" s="1" t="s">
        <v>14</v>
      </c>
      <c r="F23" s="306">
        <f>'R5-01（入力用）'!AD21</f>
        <v>8176</v>
      </c>
      <c r="G23" s="306">
        <f>'R5-01（入力用）'!AE21</f>
        <v>7443</v>
      </c>
      <c r="H23" s="306">
        <f>'R5-01（入力用）'!AF21</f>
        <v>6961</v>
      </c>
      <c r="I23" s="306">
        <f>'R5-01（入力用）'!AG21</f>
        <v>6630</v>
      </c>
      <c r="J23" s="306">
        <f>'R5-01（入力用）'!AH21</f>
        <v>6266</v>
      </c>
      <c r="K23" s="306">
        <f>'R5-01（入力用）'!AI21</f>
        <v>6009</v>
      </c>
      <c r="L23" s="306">
        <f>'R5-01（入力用）'!AJ21</f>
        <v>5568</v>
      </c>
      <c r="M23" s="306">
        <f>F22</f>
        <v>5141</v>
      </c>
      <c r="N23" s="306">
        <f t="shared" ref="N23:AG23" si="4">G22</f>
        <v>5068</v>
      </c>
      <c r="O23" s="306">
        <f t="shared" si="4"/>
        <v>4928</v>
      </c>
      <c r="P23" s="306">
        <f t="shared" si="4"/>
        <v>4640</v>
      </c>
      <c r="Q23" s="306">
        <f t="shared" si="4"/>
        <v>4512</v>
      </c>
      <c r="R23" s="306">
        <f t="shared" si="4"/>
        <v>4463</v>
      </c>
      <c r="S23" s="306">
        <f t="shared" si="4"/>
        <v>4289</v>
      </c>
      <c r="T23" s="306">
        <f t="shared" si="4"/>
        <v>4093</v>
      </c>
      <c r="U23" s="306">
        <f t="shared" si="4"/>
        <v>3872</v>
      </c>
      <c r="V23" s="306">
        <f t="shared" si="4"/>
        <v>3692</v>
      </c>
      <c r="W23" s="306">
        <f t="shared" si="4"/>
        <v>3464</v>
      </c>
      <c r="X23" s="306">
        <f t="shared" si="4"/>
        <v>3132</v>
      </c>
      <c r="Y23" s="306">
        <f t="shared" si="4"/>
        <v>3034</v>
      </c>
      <c r="Z23" s="306">
        <f t="shared" si="4"/>
        <v>2912</v>
      </c>
      <c r="AA23" s="306">
        <f t="shared" si="4"/>
        <v>2680</v>
      </c>
      <c r="AB23" s="306">
        <f t="shared" si="4"/>
        <v>2474</v>
      </c>
      <c r="AC23" s="306">
        <f t="shared" si="4"/>
        <v>2243</v>
      </c>
      <c r="AD23" s="306">
        <f t="shared" si="4"/>
        <v>2142</v>
      </c>
      <c r="AE23" s="306">
        <f t="shared" si="4"/>
        <v>2164</v>
      </c>
      <c r="AF23" s="306">
        <f t="shared" si="4"/>
        <v>2141</v>
      </c>
      <c r="AG23" s="306">
        <f t="shared" si="4"/>
        <v>1984</v>
      </c>
    </row>
    <row r="24" spans="2:36" ht="54.9" customHeight="1">
      <c r="C24" s="14" t="s">
        <v>223</v>
      </c>
      <c r="D24" s="39" t="s">
        <v>16</v>
      </c>
      <c r="E24" s="29"/>
      <c r="F24" s="302">
        <v>8</v>
      </c>
      <c r="G24" s="302">
        <v>6</v>
      </c>
      <c r="H24" s="302">
        <v>6</v>
      </c>
      <c r="I24" s="302">
        <v>5</v>
      </c>
      <c r="J24" s="302">
        <v>5</v>
      </c>
      <c r="K24" s="302">
        <v>5</v>
      </c>
      <c r="L24" s="302">
        <v>3</v>
      </c>
      <c r="M24" s="302">
        <v>4</v>
      </c>
      <c r="N24" s="302">
        <v>3</v>
      </c>
      <c r="O24" s="302">
        <v>2</v>
      </c>
      <c r="P24" s="302">
        <v>2</v>
      </c>
      <c r="Q24" s="302">
        <v>1</v>
      </c>
      <c r="R24" s="302">
        <v>1</v>
      </c>
      <c r="S24" s="302">
        <v>1</v>
      </c>
      <c r="T24" s="302">
        <v>1</v>
      </c>
      <c r="U24" s="302">
        <v>1</v>
      </c>
      <c r="V24" s="302">
        <v>0</v>
      </c>
      <c r="W24" s="302">
        <v>0</v>
      </c>
      <c r="X24" s="302">
        <v>0</v>
      </c>
      <c r="Y24" s="302">
        <v>0</v>
      </c>
      <c r="Z24" s="302">
        <v>0</v>
      </c>
      <c r="AA24" s="302">
        <v>0</v>
      </c>
      <c r="AB24" s="302">
        <v>0</v>
      </c>
      <c r="AC24" s="302">
        <v>0</v>
      </c>
      <c r="AD24" s="302">
        <v>0</v>
      </c>
      <c r="AE24" s="302">
        <v>0</v>
      </c>
      <c r="AF24" s="302">
        <v>0</v>
      </c>
      <c r="AG24" s="302">
        <v>1</v>
      </c>
    </row>
    <row r="25" spans="2:36" ht="54.9" customHeight="1">
      <c r="C25" s="14" t="s">
        <v>221</v>
      </c>
      <c r="D25" s="39" t="s">
        <v>16</v>
      </c>
      <c r="E25" s="29"/>
      <c r="F25" s="302">
        <v>69</v>
      </c>
      <c r="G25" s="302">
        <v>69</v>
      </c>
      <c r="H25" s="302">
        <v>68</v>
      </c>
      <c r="I25" s="302">
        <v>60</v>
      </c>
      <c r="J25" s="302">
        <v>62</v>
      </c>
      <c r="K25" s="302">
        <v>62</v>
      </c>
      <c r="L25" s="302">
        <v>63</v>
      </c>
      <c r="M25" s="302">
        <v>63</v>
      </c>
      <c r="N25" s="302">
        <v>55</v>
      </c>
      <c r="O25" s="302">
        <v>46</v>
      </c>
      <c r="P25" s="302">
        <v>46</v>
      </c>
      <c r="Q25" s="302">
        <v>44</v>
      </c>
      <c r="R25" s="302">
        <v>42</v>
      </c>
      <c r="S25" s="302">
        <v>33</v>
      </c>
      <c r="T25" s="302">
        <v>33</v>
      </c>
      <c r="U25" s="302">
        <v>29</v>
      </c>
      <c r="V25" s="302">
        <v>33</v>
      </c>
      <c r="W25" s="302">
        <v>33</v>
      </c>
      <c r="X25" s="302">
        <v>30</v>
      </c>
      <c r="Y25" s="302">
        <v>29</v>
      </c>
      <c r="Z25" s="302">
        <v>28</v>
      </c>
      <c r="AA25" s="302">
        <v>27</v>
      </c>
      <c r="AB25" s="302">
        <v>22</v>
      </c>
      <c r="AC25" s="302">
        <v>20</v>
      </c>
      <c r="AD25" s="302">
        <v>21</v>
      </c>
      <c r="AE25" s="302">
        <v>23</v>
      </c>
      <c r="AF25" s="302">
        <v>19</v>
      </c>
      <c r="AG25" s="302">
        <v>21</v>
      </c>
    </row>
    <row r="26" spans="2:36" ht="54.9" customHeight="1">
      <c r="K26" s="60"/>
    </row>
    <row r="27" spans="2:36" ht="54.9" customHeight="1">
      <c r="C27" s="3"/>
      <c r="D27" s="4"/>
      <c r="E27" s="5"/>
      <c r="F27" s="26">
        <f t="shared" ref="F27:AG27" si="5">F6</f>
        <v>44958</v>
      </c>
      <c r="G27" s="26">
        <f t="shared" si="5"/>
        <v>44959</v>
      </c>
      <c r="H27" s="26">
        <f t="shared" si="5"/>
        <v>44960</v>
      </c>
      <c r="I27" s="26">
        <f t="shared" si="5"/>
        <v>44961</v>
      </c>
      <c r="J27" s="26">
        <f t="shared" si="5"/>
        <v>44962</v>
      </c>
      <c r="K27" s="26">
        <f t="shared" si="5"/>
        <v>44963</v>
      </c>
      <c r="L27" s="26">
        <f t="shared" si="5"/>
        <v>44964</v>
      </c>
      <c r="M27" s="26">
        <f t="shared" si="5"/>
        <v>44965</v>
      </c>
      <c r="N27" s="26">
        <f t="shared" si="5"/>
        <v>44966</v>
      </c>
      <c r="O27" s="26">
        <f t="shared" si="5"/>
        <v>44967</v>
      </c>
      <c r="P27" s="26">
        <f t="shared" si="5"/>
        <v>44968</v>
      </c>
      <c r="Q27" s="26">
        <f t="shared" si="5"/>
        <v>44969</v>
      </c>
      <c r="R27" s="26">
        <f t="shared" si="5"/>
        <v>44970</v>
      </c>
      <c r="S27" s="26">
        <f t="shared" si="5"/>
        <v>44971</v>
      </c>
      <c r="T27" s="26">
        <f t="shared" si="5"/>
        <v>44972</v>
      </c>
      <c r="U27" s="26">
        <f t="shared" si="5"/>
        <v>44973</v>
      </c>
      <c r="V27" s="26">
        <f t="shared" si="5"/>
        <v>44974</v>
      </c>
      <c r="W27" s="26">
        <f t="shared" si="5"/>
        <v>44975</v>
      </c>
      <c r="X27" s="26">
        <f t="shared" si="5"/>
        <v>44976</v>
      </c>
      <c r="Y27" s="26">
        <f t="shared" si="5"/>
        <v>44977</v>
      </c>
      <c r="Z27" s="26">
        <f t="shared" si="5"/>
        <v>44978</v>
      </c>
      <c r="AA27" s="26">
        <f t="shared" si="5"/>
        <v>44979</v>
      </c>
      <c r="AB27" s="26">
        <f t="shared" si="5"/>
        <v>44980</v>
      </c>
      <c r="AC27" s="26">
        <f t="shared" si="5"/>
        <v>44981</v>
      </c>
      <c r="AD27" s="26">
        <f t="shared" si="5"/>
        <v>44982</v>
      </c>
      <c r="AE27" s="26">
        <f t="shared" si="5"/>
        <v>44983</v>
      </c>
      <c r="AF27" s="26">
        <f t="shared" si="5"/>
        <v>44984</v>
      </c>
      <c r="AG27" s="26">
        <f t="shared" si="5"/>
        <v>44985</v>
      </c>
    </row>
    <row r="28" spans="2:36" ht="54.9" customHeight="1">
      <c r="C28" s="6"/>
      <c r="D28" s="7"/>
      <c r="E28" s="8"/>
      <c r="F28" s="27" t="str">
        <f t="shared" ref="F28:AG28" si="6">F7</f>
        <v>水</v>
      </c>
      <c r="G28" s="27" t="str">
        <f t="shared" si="6"/>
        <v>木</v>
      </c>
      <c r="H28" s="27" t="str">
        <f t="shared" si="6"/>
        <v>金</v>
      </c>
      <c r="I28" s="27" t="str">
        <f t="shared" si="6"/>
        <v>土</v>
      </c>
      <c r="J28" s="27" t="str">
        <f t="shared" si="6"/>
        <v>日</v>
      </c>
      <c r="K28" s="27" t="str">
        <f t="shared" si="6"/>
        <v>月</v>
      </c>
      <c r="L28" s="27" t="str">
        <f t="shared" si="6"/>
        <v>火</v>
      </c>
      <c r="M28" s="27" t="str">
        <f t="shared" si="6"/>
        <v>水</v>
      </c>
      <c r="N28" s="27" t="str">
        <f t="shared" si="6"/>
        <v>木</v>
      </c>
      <c r="O28" s="27" t="str">
        <f t="shared" si="6"/>
        <v>金</v>
      </c>
      <c r="P28" s="27" t="str">
        <f t="shared" si="6"/>
        <v>土</v>
      </c>
      <c r="Q28" s="27" t="str">
        <f t="shared" si="6"/>
        <v>日</v>
      </c>
      <c r="R28" s="27" t="str">
        <f t="shared" si="6"/>
        <v>月</v>
      </c>
      <c r="S28" s="27" t="str">
        <f t="shared" si="6"/>
        <v>火</v>
      </c>
      <c r="T28" s="27" t="str">
        <f t="shared" si="6"/>
        <v>水</v>
      </c>
      <c r="U28" s="27" t="str">
        <f t="shared" si="6"/>
        <v>木</v>
      </c>
      <c r="V28" s="27" t="str">
        <f t="shared" si="6"/>
        <v>金</v>
      </c>
      <c r="W28" s="27" t="str">
        <f t="shared" si="6"/>
        <v>土</v>
      </c>
      <c r="X28" s="27" t="str">
        <f t="shared" si="6"/>
        <v>日</v>
      </c>
      <c r="Y28" s="27" t="str">
        <f t="shared" si="6"/>
        <v>月</v>
      </c>
      <c r="Z28" s="27" t="str">
        <f t="shared" si="6"/>
        <v>火</v>
      </c>
      <c r="AA28" s="27" t="str">
        <f t="shared" si="6"/>
        <v>水</v>
      </c>
      <c r="AB28" s="27" t="str">
        <f t="shared" si="6"/>
        <v>木</v>
      </c>
      <c r="AC28" s="27" t="str">
        <f t="shared" si="6"/>
        <v>金</v>
      </c>
      <c r="AD28" s="27" t="str">
        <f t="shared" si="6"/>
        <v>土</v>
      </c>
      <c r="AE28" s="27" t="str">
        <f t="shared" si="6"/>
        <v>日</v>
      </c>
      <c r="AF28" s="27" t="str">
        <f t="shared" si="6"/>
        <v>月</v>
      </c>
      <c r="AG28" s="27" t="str">
        <f t="shared" si="6"/>
        <v>火</v>
      </c>
    </row>
    <row r="29" spans="2:36" ht="54.9" customHeight="1">
      <c r="B29" s="381"/>
      <c r="C29" s="16" t="s">
        <v>250</v>
      </c>
      <c r="D29" s="2"/>
      <c r="E29" s="1"/>
      <c r="F29" s="346">
        <f>IFERROR(F12/F8,0)</f>
        <v>0.45386904761904762</v>
      </c>
      <c r="G29" s="346">
        <f t="shared" ref="G29:AG29" si="7">G12/G8</f>
        <v>0.44642857142857145</v>
      </c>
      <c r="H29" s="346">
        <f t="shared" si="7"/>
        <v>0.44494047619047616</v>
      </c>
      <c r="I29" s="346">
        <f t="shared" si="7"/>
        <v>0.42261904761904762</v>
      </c>
      <c r="J29" s="346">
        <f t="shared" si="7"/>
        <v>0.41369047619047616</v>
      </c>
      <c r="K29" s="346">
        <f t="shared" si="7"/>
        <v>0.40327380952380953</v>
      </c>
      <c r="L29" s="346">
        <f t="shared" si="7"/>
        <v>0.38095238095238093</v>
      </c>
      <c r="M29" s="346">
        <f t="shared" si="7"/>
        <v>0.38541666666666669</v>
      </c>
      <c r="N29" s="346">
        <f t="shared" si="7"/>
        <v>0.40674603174603174</v>
      </c>
      <c r="O29" s="346">
        <f t="shared" si="7"/>
        <v>0.38690476190476192</v>
      </c>
      <c r="P29" s="346">
        <f t="shared" si="7"/>
        <v>0.37103174603174605</v>
      </c>
      <c r="Q29" s="346">
        <f t="shared" si="7"/>
        <v>0.33531746031746029</v>
      </c>
      <c r="R29" s="346">
        <f t="shared" si="7"/>
        <v>0.32677165354330706</v>
      </c>
      <c r="S29" s="346">
        <f t="shared" si="7"/>
        <v>0.30708661417322836</v>
      </c>
      <c r="T29" s="346">
        <f t="shared" si="7"/>
        <v>0.30314960629921262</v>
      </c>
      <c r="U29" s="346">
        <f t="shared" si="7"/>
        <v>0.2874015748031496</v>
      </c>
      <c r="V29" s="346">
        <f t="shared" si="7"/>
        <v>0.29133858267716534</v>
      </c>
      <c r="W29" s="346">
        <f t="shared" si="7"/>
        <v>0.27952755905511811</v>
      </c>
      <c r="X29" s="346">
        <f t="shared" si="7"/>
        <v>0.26574803149606302</v>
      </c>
      <c r="Y29" s="346">
        <f t="shared" si="7"/>
        <v>0.26968503937007876</v>
      </c>
      <c r="Z29" s="346">
        <f t="shared" si="7"/>
        <v>0.26744186046511625</v>
      </c>
      <c r="AA29" s="346">
        <f t="shared" si="7"/>
        <v>0.24031007751937986</v>
      </c>
      <c r="AB29" s="346">
        <f t="shared" si="7"/>
        <v>0.22286821705426357</v>
      </c>
      <c r="AC29" s="346">
        <f t="shared" si="7"/>
        <v>0.2131782945736434</v>
      </c>
      <c r="AD29" s="346">
        <f t="shared" si="7"/>
        <v>0.20736434108527133</v>
      </c>
      <c r="AE29" s="346">
        <f t="shared" si="7"/>
        <v>0.21705426356589147</v>
      </c>
      <c r="AF29" s="346">
        <f t="shared" si="7"/>
        <v>0.20729366602687141</v>
      </c>
      <c r="AG29" s="346">
        <f t="shared" si="7"/>
        <v>0.20921305182341651</v>
      </c>
      <c r="AH29" s="22"/>
      <c r="AI29" s="22"/>
      <c r="AJ29" s="22"/>
    </row>
    <row r="30" spans="2:36" ht="54.9" hidden="1" customHeight="1">
      <c r="B30" s="409"/>
      <c r="C30" s="17" t="s">
        <v>53</v>
      </c>
      <c r="D30" s="2"/>
      <c r="E30" s="1"/>
      <c r="F30" s="346">
        <f>IFERROR(F12/F9,0)</f>
        <v>0.5446428571428571</v>
      </c>
      <c r="G30" s="346">
        <f t="shared" ref="G30:AG30" si="8">G12/G9</f>
        <v>0.5357142857142857</v>
      </c>
      <c r="H30" s="346">
        <f t="shared" si="8"/>
        <v>0.53392857142857142</v>
      </c>
      <c r="I30" s="346">
        <f t="shared" si="8"/>
        <v>0.50714285714285712</v>
      </c>
      <c r="J30" s="346">
        <f t="shared" si="8"/>
        <v>0.49642857142857144</v>
      </c>
      <c r="K30" s="346">
        <f t="shared" si="8"/>
        <v>0.48392857142857143</v>
      </c>
      <c r="L30" s="346">
        <f t="shared" si="8"/>
        <v>0.45714285714285713</v>
      </c>
      <c r="M30" s="346">
        <f t="shared" si="8"/>
        <v>0.46250000000000002</v>
      </c>
      <c r="N30" s="346" t="e">
        <f t="shared" si="8"/>
        <v>#DIV/0!</v>
      </c>
      <c r="O30" s="346" t="e">
        <f t="shared" si="8"/>
        <v>#DIV/0!</v>
      </c>
      <c r="P30" s="346" t="e">
        <f t="shared" si="8"/>
        <v>#DIV/0!</v>
      </c>
      <c r="Q30" s="346" t="e">
        <f t="shared" si="8"/>
        <v>#DIV/0!</v>
      </c>
      <c r="R30" s="346" t="e">
        <f t="shared" si="8"/>
        <v>#DIV/0!</v>
      </c>
      <c r="S30" s="346" t="e">
        <f t="shared" si="8"/>
        <v>#DIV/0!</v>
      </c>
      <c r="T30" s="346" t="e">
        <f t="shared" si="8"/>
        <v>#DIV/0!</v>
      </c>
      <c r="U30" s="346" t="e">
        <f t="shared" si="8"/>
        <v>#DIV/0!</v>
      </c>
      <c r="V30" s="346" t="e">
        <f t="shared" si="8"/>
        <v>#DIV/0!</v>
      </c>
      <c r="W30" s="346" t="e">
        <f t="shared" si="8"/>
        <v>#DIV/0!</v>
      </c>
      <c r="X30" s="346" t="e">
        <f t="shared" si="8"/>
        <v>#DIV/0!</v>
      </c>
      <c r="Y30" s="346" t="e">
        <f t="shared" si="8"/>
        <v>#DIV/0!</v>
      </c>
      <c r="Z30" s="346" t="e">
        <f t="shared" si="8"/>
        <v>#DIV/0!</v>
      </c>
      <c r="AA30" s="346" t="e">
        <f t="shared" si="8"/>
        <v>#DIV/0!</v>
      </c>
      <c r="AB30" s="346" t="e">
        <f t="shared" si="8"/>
        <v>#DIV/0!</v>
      </c>
      <c r="AC30" s="346" t="e">
        <f t="shared" si="8"/>
        <v>#DIV/0!</v>
      </c>
      <c r="AD30" s="346" t="e">
        <f t="shared" si="8"/>
        <v>#DIV/0!</v>
      </c>
      <c r="AE30" s="346" t="e">
        <f t="shared" si="8"/>
        <v>#DIV/0!</v>
      </c>
      <c r="AF30" s="346" t="e">
        <f t="shared" si="8"/>
        <v>#DIV/0!</v>
      </c>
      <c r="AG30" s="346" t="e">
        <f t="shared" si="8"/>
        <v>#DIV/0!</v>
      </c>
      <c r="AH30" s="22"/>
      <c r="AI30" s="22"/>
      <c r="AJ30" s="22"/>
    </row>
    <row r="31" spans="2:36" ht="54.9" customHeight="1">
      <c r="B31" s="409"/>
      <c r="C31" s="17" t="s">
        <v>251</v>
      </c>
      <c r="D31" s="2"/>
      <c r="E31" s="1"/>
      <c r="F31" s="346">
        <f>IFERROR(F13/F10,0)</f>
        <v>0.25</v>
      </c>
      <c r="G31" s="346">
        <f t="shared" ref="G31:AG31" si="9">G13/G10</f>
        <v>0.1875</v>
      </c>
      <c r="H31" s="346">
        <f t="shared" si="9"/>
        <v>0.1875</v>
      </c>
      <c r="I31" s="346">
        <f t="shared" si="9"/>
        <v>0.15625</v>
      </c>
      <c r="J31" s="346">
        <f t="shared" si="9"/>
        <v>0.15625</v>
      </c>
      <c r="K31" s="346">
        <f t="shared" si="9"/>
        <v>0.15625</v>
      </c>
      <c r="L31" s="346">
        <f t="shared" si="9"/>
        <v>9.375E-2</v>
      </c>
      <c r="M31" s="346">
        <f t="shared" si="9"/>
        <v>0.125</v>
      </c>
      <c r="N31" s="346">
        <f t="shared" si="9"/>
        <v>0.1111111111111111</v>
      </c>
      <c r="O31" s="346">
        <f t="shared" si="9"/>
        <v>7.407407407407407E-2</v>
      </c>
      <c r="P31" s="346">
        <f t="shared" si="9"/>
        <v>7.407407407407407E-2</v>
      </c>
      <c r="Q31" s="346">
        <f t="shared" si="9"/>
        <v>3.7037037037037035E-2</v>
      </c>
      <c r="R31" s="346">
        <f t="shared" si="9"/>
        <v>3.7037037037037035E-2</v>
      </c>
      <c r="S31" s="346">
        <f t="shared" si="9"/>
        <v>3.7037037037037035E-2</v>
      </c>
      <c r="T31" s="346">
        <f t="shared" si="9"/>
        <v>3.7037037037037035E-2</v>
      </c>
      <c r="U31" s="346">
        <f t="shared" si="9"/>
        <v>3.7037037037037035E-2</v>
      </c>
      <c r="V31" s="346">
        <f t="shared" si="9"/>
        <v>0</v>
      </c>
      <c r="W31" s="346">
        <f t="shared" si="9"/>
        <v>0</v>
      </c>
      <c r="X31" s="346">
        <f t="shared" si="9"/>
        <v>0</v>
      </c>
      <c r="Y31" s="346">
        <f t="shared" si="9"/>
        <v>0</v>
      </c>
      <c r="Z31" s="346">
        <f t="shared" si="9"/>
        <v>0</v>
      </c>
      <c r="AA31" s="346">
        <f t="shared" si="9"/>
        <v>0</v>
      </c>
      <c r="AB31" s="346">
        <f t="shared" si="9"/>
        <v>0</v>
      </c>
      <c r="AC31" s="346">
        <f t="shared" si="9"/>
        <v>0</v>
      </c>
      <c r="AD31" s="346">
        <f t="shared" si="9"/>
        <v>0</v>
      </c>
      <c r="AE31" s="346">
        <f t="shared" si="9"/>
        <v>0</v>
      </c>
      <c r="AF31" s="346">
        <f t="shared" si="9"/>
        <v>0</v>
      </c>
      <c r="AG31" s="346">
        <f t="shared" si="9"/>
        <v>3.7037037037037035E-2</v>
      </c>
      <c r="AH31" s="22"/>
      <c r="AI31" s="22"/>
      <c r="AJ31" s="22"/>
    </row>
    <row r="32" spans="2:36" ht="54.9" hidden="1" customHeight="1">
      <c r="B32" s="409"/>
      <c r="C32" s="17" t="s">
        <v>55</v>
      </c>
      <c r="D32" s="2"/>
      <c r="E32" s="1"/>
      <c r="F32" s="346">
        <f>IFERROR(F13/F11,0)</f>
        <v>0.23529411764705882</v>
      </c>
      <c r="G32" s="346">
        <f t="shared" ref="G32:AG32" si="10">G13/G11</f>
        <v>0.17647058823529413</v>
      </c>
      <c r="H32" s="346">
        <f t="shared" si="10"/>
        <v>0.17647058823529413</v>
      </c>
      <c r="I32" s="346">
        <f t="shared" si="10"/>
        <v>0.14705882352941177</v>
      </c>
      <c r="J32" s="346">
        <f t="shared" si="10"/>
        <v>0.14705882352941177</v>
      </c>
      <c r="K32" s="346">
        <f t="shared" si="10"/>
        <v>0.14705882352941177</v>
      </c>
      <c r="L32" s="346">
        <f t="shared" si="10"/>
        <v>8.8235294117647065E-2</v>
      </c>
      <c r="M32" s="346">
        <f t="shared" si="10"/>
        <v>0.11764705882352941</v>
      </c>
      <c r="N32" s="346">
        <f t="shared" si="10"/>
        <v>8.8235294117647065E-2</v>
      </c>
      <c r="O32" s="346">
        <f t="shared" si="10"/>
        <v>5.8823529411764705E-2</v>
      </c>
      <c r="P32" s="346">
        <f t="shared" si="10"/>
        <v>5.8823529411764705E-2</v>
      </c>
      <c r="Q32" s="346">
        <f t="shared" si="10"/>
        <v>2.9411764705882353E-2</v>
      </c>
      <c r="R32" s="346">
        <f t="shared" si="10"/>
        <v>2.9411764705882353E-2</v>
      </c>
      <c r="S32" s="346">
        <f t="shared" si="10"/>
        <v>2.9411764705882353E-2</v>
      </c>
      <c r="T32" s="346">
        <f t="shared" si="10"/>
        <v>2.9411764705882353E-2</v>
      </c>
      <c r="U32" s="346">
        <f t="shared" si="10"/>
        <v>2.9411764705882353E-2</v>
      </c>
      <c r="V32" s="346">
        <f t="shared" si="10"/>
        <v>0</v>
      </c>
      <c r="W32" s="346">
        <f t="shared" si="10"/>
        <v>0</v>
      </c>
      <c r="X32" s="346">
        <f t="shared" si="10"/>
        <v>0</v>
      </c>
      <c r="Y32" s="346">
        <f t="shared" si="10"/>
        <v>0</v>
      </c>
      <c r="Z32" s="346">
        <f t="shared" si="10"/>
        <v>0</v>
      </c>
      <c r="AA32" s="346">
        <f t="shared" si="10"/>
        <v>0</v>
      </c>
      <c r="AB32" s="346">
        <f t="shared" si="10"/>
        <v>0</v>
      </c>
      <c r="AC32" s="346">
        <f t="shared" si="10"/>
        <v>0</v>
      </c>
      <c r="AD32" s="346">
        <f t="shared" si="10"/>
        <v>0</v>
      </c>
      <c r="AE32" s="346">
        <f t="shared" si="10"/>
        <v>0</v>
      </c>
      <c r="AF32" s="346">
        <f t="shared" si="10"/>
        <v>0</v>
      </c>
      <c r="AG32" s="346">
        <f t="shared" si="10"/>
        <v>2.9411764705882353E-2</v>
      </c>
    </row>
    <row r="33" spans="2:33" ht="54.9" customHeight="1">
      <c r="B33" s="379"/>
      <c r="C33" s="17" t="s">
        <v>252</v>
      </c>
      <c r="D33" s="2"/>
      <c r="E33" s="1"/>
      <c r="F33" s="342">
        <f>IFERROR(F14*100000/1588256,0)</f>
        <v>196.56780770858097</v>
      </c>
      <c r="G33" s="342">
        <f t="shared" ref="G33:AG33" si="11">IFERROR(G14*100000/1588256,0)</f>
        <v>193.04192774968266</v>
      </c>
      <c r="H33" s="342">
        <f t="shared" si="11"/>
        <v>188.44569137469023</v>
      </c>
      <c r="I33" s="342">
        <f t="shared" si="11"/>
        <v>183.09390929421957</v>
      </c>
      <c r="J33" s="342">
        <f t="shared" si="11"/>
        <v>175.60141438156066</v>
      </c>
      <c r="K33" s="342">
        <f t="shared" si="11"/>
        <v>164.52007736788025</v>
      </c>
      <c r="L33" s="342">
        <f t="shared" si="11"/>
        <v>163.26083452541656</v>
      </c>
      <c r="M33" s="342">
        <f t="shared" si="11"/>
        <v>160.7423488404892</v>
      </c>
      <c r="N33" s="342">
        <f t="shared" si="11"/>
        <v>152.30542179598251</v>
      </c>
      <c r="O33" s="342">
        <f t="shared" si="11"/>
        <v>143.67960832510627</v>
      </c>
      <c r="P33" s="342">
        <f t="shared" si="11"/>
        <v>138.13893981826607</v>
      </c>
      <c r="Q33" s="342">
        <f t="shared" si="11"/>
        <v>127.05760280458566</v>
      </c>
      <c r="R33" s="342">
        <f t="shared" si="11"/>
        <v>120.57250216589769</v>
      </c>
      <c r="S33" s="342">
        <f t="shared" si="11"/>
        <v>116.73181149638346</v>
      </c>
      <c r="T33" s="342">
        <f t="shared" si="11"/>
        <v>108.10599802550722</v>
      </c>
      <c r="U33" s="342">
        <f t="shared" si="11"/>
        <v>102.56532951866701</v>
      </c>
      <c r="V33" s="342">
        <f t="shared" si="11"/>
        <v>94.065440332037156</v>
      </c>
      <c r="W33" s="342">
        <f t="shared" si="11"/>
        <v>91.546954647109786</v>
      </c>
      <c r="X33" s="342">
        <f t="shared" si="11"/>
        <v>88.461809683073767</v>
      </c>
      <c r="Y33" s="342">
        <f t="shared" si="11"/>
        <v>82.039671186508983</v>
      </c>
      <c r="Z33" s="342">
        <f t="shared" si="11"/>
        <v>76.813813390284693</v>
      </c>
      <c r="AA33" s="342">
        <f t="shared" si="11"/>
        <v>74.04347913686459</v>
      </c>
      <c r="AB33" s="342">
        <f t="shared" si="11"/>
        <v>70.958334172828557</v>
      </c>
      <c r="AC33" s="342">
        <f t="shared" si="11"/>
        <v>66.110249229343381</v>
      </c>
      <c r="AD33" s="342">
        <f t="shared" si="11"/>
        <v>64.095460681401491</v>
      </c>
      <c r="AE33" s="342">
        <f t="shared" si="11"/>
        <v>61.828823564966854</v>
      </c>
      <c r="AF33" s="342">
        <f t="shared" si="11"/>
        <v>58.680716458807645</v>
      </c>
      <c r="AG33" s="342">
        <f t="shared" si="11"/>
        <v>52.384502246489234</v>
      </c>
    </row>
    <row r="34" spans="2:33" ht="54.9" customHeight="1">
      <c r="B34" s="340"/>
      <c r="C34" s="17" t="s">
        <v>33</v>
      </c>
      <c r="D34" s="2" t="s">
        <v>17</v>
      </c>
      <c r="E34" s="1"/>
      <c r="F34" s="346">
        <f>IFERROR(F18/F16,0)</f>
        <v>0.68665687191131297</v>
      </c>
      <c r="G34" s="346">
        <f t="shared" ref="G34:AG34" si="12">IFERROR(G18/G16,0)</f>
        <v>0.68505001351716677</v>
      </c>
      <c r="H34" s="346">
        <f t="shared" si="12"/>
        <v>0.69880884855360181</v>
      </c>
      <c r="I34" s="346">
        <f t="shared" si="12"/>
        <v>0.69419509275882707</v>
      </c>
      <c r="J34" s="346">
        <f t="shared" si="12"/>
        <v>0.70171073094867809</v>
      </c>
      <c r="K34" s="346">
        <f t="shared" si="12"/>
        <v>0.69952978056426329</v>
      </c>
      <c r="L34" s="346">
        <f t="shared" si="12"/>
        <v>0.68155092960432229</v>
      </c>
      <c r="M34" s="346">
        <f t="shared" si="12"/>
        <v>0.66037431429493387</v>
      </c>
      <c r="N34" s="346">
        <f t="shared" si="12"/>
        <v>0.64944649446494462</v>
      </c>
      <c r="O34" s="346">
        <f t="shared" si="12"/>
        <v>0.64130623588674662</v>
      </c>
      <c r="P34" s="346">
        <f t="shared" si="12"/>
        <v>0.63735050597976084</v>
      </c>
      <c r="Q34" s="346">
        <f t="shared" si="12"/>
        <v>0.62803288550230596</v>
      </c>
      <c r="R34" s="346">
        <f t="shared" si="12"/>
        <v>0.61994278708622808</v>
      </c>
      <c r="S34" s="346">
        <f t="shared" si="12"/>
        <v>0.62989400821977071</v>
      </c>
      <c r="T34" s="346">
        <f t="shared" si="12"/>
        <v>0.62616822429906538</v>
      </c>
      <c r="U34" s="346">
        <f t="shared" si="12"/>
        <v>0.6129831516352825</v>
      </c>
      <c r="V34" s="346">
        <f t="shared" si="12"/>
        <v>0.60785907859078592</v>
      </c>
      <c r="W34" s="346">
        <f t="shared" si="12"/>
        <v>0.58668857847165157</v>
      </c>
      <c r="X34" s="346">
        <f t="shared" si="12"/>
        <v>0.5753788885934592</v>
      </c>
      <c r="Y34" s="346">
        <f>IFERROR(Y18/Y16,0)</f>
        <v>0.5814774579033134</v>
      </c>
      <c r="Z34" s="346">
        <f t="shared" si="12"/>
        <v>0.57507246376811594</v>
      </c>
      <c r="AA34" s="346">
        <f t="shared" si="12"/>
        <v>0.57189253026276943</v>
      </c>
      <c r="AB34" s="346">
        <f t="shared" si="12"/>
        <v>0.55218045112781955</v>
      </c>
      <c r="AC34" s="346">
        <f t="shared" si="12"/>
        <v>0.54662379421221863</v>
      </c>
      <c r="AD34" s="346">
        <f t="shared" si="12"/>
        <v>0.5510825439783491</v>
      </c>
      <c r="AE34" s="346">
        <f t="shared" si="12"/>
        <v>0.54739336492891</v>
      </c>
      <c r="AF34" s="346">
        <f t="shared" si="12"/>
        <v>0.52654569892473113</v>
      </c>
      <c r="AG34" s="346">
        <f t="shared" si="12"/>
        <v>0.49114103472714388</v>
      </c>
    </row>
    <row r="35" spans="2:33" ht="54.9" customHeight="1">
      <c r="B35" s="381"/>
      <c r="C35" s="17" t="s">
        <v>253</v>
      </c>
      <c r="D35" s="2" t="s">
        <v>17</v>
      </c>
      <c r="E35" s="1"/>
      <c r="F35" s="341">
        <f>IFERROR(F21*100000/1588256,0)</f>
        <v>323.68837265528981</v>
      </c>
      <c r="G35" s="341">
        <f t="shared" ref="G35:AG35" si="13">IFERROR(G21*100000/1588256,0)</f>
        <v>319.09213628029738</v>
      </c>
      <c r="H35" s="341">
        <f t="shared" si="13"/>
        <v>310.27743638305162</v>
      </c>
      <c r="I35" s="341">
        <f t="shared" si="13"/>
        <v>292.14433945157458</v>
      </c>
      <c r="J35" s="341">
        <f t="shared" si="13"/>
        <v>284.08518525980696</v>
      </c>
      <c r="K35" s="341">
        <f t="shared" si="13"/>
        <v>281.00004029577099</v>
      </c>
      <c r="L35" s="341">
        <f t="shared" si="13"/>
        <v>270.04462756633689</v>
      </c>
      <c r="M35" s="341">
        <f t="shared" si="13"/>
        <v>257.70404771019281</v>
      </c>
      <c r="N35" s="341">
        <f t="shared" si="13"/>
        <v>243.7894143009691</v>
      </c>
      <c r="O35" s="341">
        <f t="shared" si="13"/>
        <v>232.45622871879596</v>
      </c>
      <c r="P35" s="341">
        <f t="shared" si="13"/>
        <v>218.10086031470996</v>
      </c>
      <c r="Q35" s="341">
        <f t="shared" si="13"/>
        <v>197.19742912981283</v>
      </c>
      <c r="R35" s="341">
        <f t="shared" si="13"/>
        <v>191.02713920174077</v>
      </c>
      <c r="S35" s="341">
        <f t="shared" si="13"/>
        <v>183.3457578627123</v>
      </c>
      <c r="T35" s="341">
        <f t="shared" si="13"/>
        <v>168.73854089013358</v>
      </c>
      <c r="U35" s="341">
        <f t="shared" si="13"/>
        <v>155.76833961275764</v>
      </c>
      <c r="V35" s="341">
        <f t="shared" si="13"/>
        <v>141.2240847823021</v>
      </c>
      <c r="W35" s="341">
        <f t="shared" si="13"/>
        <v>134.86490842786048</v>
      </c>
      <c r="X35" s="341">
        <f t="shared" si="13"/>
        <v>136.25007555457054</v>
      </c>
      <c r="Y35" s="341">
        <f t="shared" si="13"/>
        <v>134.8019462857373</v>
      </c>
      <c r="Z35" s="341">
        <f t="shared" si="13"/>
        <v>124.9168899723974</v>
      </c>
      <c r="AA35" s="341">
        <f t="shared" si="13"/>
        <v>121.95766929260775</v>
      </c>
      <c r="AB35" s="341">
        <f t="shared" si="13"/>
        <v>115.59849293816615</v>
      </c>
      <c r="AC35" s="341">
        <f t="shared" si="13"/>
        <v>107.03564160941309</v>
      </c>
      <c r="AD35" s="341">
        <f t="shared" si="13"/>
        <v>102.56532951866701</v>
      </c>
      <c r="AE35" s="341">
        <f t="shared" si="13"/>
        <v>101.8097838131888</v>
      </c>
      <c r="AF35" s="341">
        <f t="shared" si="13"/>
        <v>98.661676707029599</v>
      </c>
      <c r="AG35" s="341">
        <f t="shared" si="13"/>
        <v>87.265528982733258</v>
      </c>
    </row>
    <row r="36" spans="2:33" ht="54.9" customHeight="1">
      <c r="B36" s="409"/>
      <c r="C36" s="18" t="s">
        <v>36</v>
      </c>
      <c r="D36" s="2"/>
      <c r="E36" s="1"/>
      <c r="F36" s="194">
        <f>F22-F23</f>
        <v>-3035</v>
      </c>
      <c r="G36" s="194">
        <f t="shared" ref="G36:AG36" si="14">G22-G23</f>
        <v>-2375</v>
      </c>
      <c r="H36" s="194">
        <f t="shared" si="14"/>
        <v>-2033</v>
      </c>
      <c r="I36" s="194">
        <f t="shared" si="14"/>
        <v>-1990</v>
      </c>
      <c r="J36" s="194">
        <f t="shared" si="14"/>
        <v>-1754</v>
      </c>
      <c r="K36" s="194">
        <f t="shared" si="14"/>
        <v>-1546</v>
      </c>
      <c r="L36" s="194">
        <f t="shared" si="14"/>
        <v>-1279</v>
      </c>
      <c r="M36" s="194">
        <f t="shared" si="14"/>
        <v>-1048</v>
      </c>
      <c r="N36" s="194">
        <f t="shared" si="14"/>
        <v>-1196</v>
      </c>
      <c r="O36" s="194">
        <f t="shared" si="14"/>
        <v>-1236</v>
      </c>
      <c r="P36" s="194">
        <f t="shared" si="14"/>
        <v>-1176</v>
      </c>
      <c r="Q36" s="194">
        <f t="shared" si="14"/>
        <v>-1380</v>
      </c>
      <c r="R36" s="194">
        <f t="shared" si="14"/>
        <v>-1429</v>
      </c>
      <c r="S36" s="194">
        <f t="shared" si="14"/>
        <v>-1377</v>
      </c>
      <c r="T36" s="194">
        <f t="shared" si="14"/>
        <v>-1413</v>
      </c>
      <c r="U36" s="194">
        <f t="shared" si="14"/>
        <v>-1398</v>
      </c>
      <c r="V36" s="194">
        <f t="shared" si="14"/>
        <v>-1449</v>
      </c>
      <c r="W36" s="194">
        <f t="shared" si="14"/>
        <v>-1322</v>
      </c>
      <c r="X36" s="194">
        <f t="shared" si="14"/>
        <v>-968</v>
      </c>
      <c r="Y36" s="194">
        <f t="shared" si="14"/>
        <v>-893</v>
      </c>
      <c r="Z36" s="194">
        <f t="shared" si="14"/>
        <v>-928</v>
      </c>
      <c r="AA36" s="194">
        <f t="shared" si="14"/>
        <v>-743</v>
      </c>
      <c r="AB36" s="194">
        <f t="shared" si="14"/>
        <v>-638</v>
      </c>
      <c r="AC36" s="194">
        <f t="shared" si="14"/>
        <v>-543</v>
      </c>
      <c r="AD36" s="194">
        <f t="shared" si="14"/>
        <v>-513</v>
      </c>
      <c r="AE36" s="194">
        <f t="shared" si="14"/>
        <v>-547</v>
      </c>
      <c r="AF36" s="194">
        <f t="shared" si="14"/>
        <v>-574</v>
      </c>
      <c r="AG36" s="194">
        <f t="shared" si="14"/>
        <v>-598</v>
      </c>
    </row>
    <row r="37" spans="2:33" ht="54.9" customHeight="1">
      <c r="B37" s="379"/>
      <c r="C37" s="18" t="s">
        <v>254</v>
      </c>
      <c r="D37" s="2"/>
      <c r="E37" s="1"/>
      <c r="F37" s="347">
        <f>IFERROR(F22/F23,0)</f>
        <v>0.62879158512720157</v>
      </c>
      <c r="G37" s="347">
        <f>IFERROR(G22/G23,0)</f>
        <v>0.68090823592637373</v>
      </c>
      <c r="H37" s="347">
        <f t="shared" ref="H37:AG37" si="15">IFERROR(H22/H23,0)</f>
        <v>0.7079442608820572</v>
      </c>
      <c r="I37" s="347">
        <f t="shared" si="15"/>
        <v>0.69984917043740569</v>
      </c>
      <c r="J37" s="347">
        <f t="shared" si="15"/>
        <v>0.72007660389403128</v>
      </c>
      <c r="K37" s="347">
        <f t="shared" si="15"/>
        <v>0.74271925445165587</v>
      </c>
      <c r="L37" s="347">
        <f t="shared" si="15"/>
        <v>0.77029454022988508</v>
      </c>
      <c r="M37" s="347">
        <f t="shared" si="15"/>
        <v>0.79614860921999608</v>
      </c>
      <c r="N37" s="347">
        <f t="shared" si="15"/>
        <v>0.76400947119179163</v>
      </c>
      <c r="O37" s="347">
        <f t="shared" si="15"/>
        <v>0.74918831168831168</v>
      </c>
      <c r="P37" s="347">
        <f t="shared" si="15"/>
        <v>0.74655172413793103</v>
      </c>
      <c r="Q37" s="347">
        <f t="shared" si="15"/>
        <v>0.69414893617021278</v>
      </c>
      <c r="R37" s="347">
        <f t="shared" si="15"/>
        <v>0.67981178579430879</v>
      </c>
      <c r="S37" s="347">
        <f t="shared" si="15"/>
        <v>0.67894614129167641</v>
      </c>
      <c r="T37" s="347">
        <f t="shared" si="15"/>
        <v>0.65477644759345222</v>
      </c>
      <c r="U37" s="347">
        <f t="shared" si="15"/>
        <v>0.63894628099173556</v>
      </c>
      <c r="V37" s="347">
        <f t="shared" si="15"/>
        <v>0.60752979414951247</v>
      </c>
      <c r="W37" s="347">
        <f t="shared" si="15"/>
        <v>0.61836027713625863</v>
      </c>
      <c r="X37" s="347">
        <f t="shared" si="15"/>
        <v>0.69093231162196678</v>
      </c>
      <c r="Y37" s="347">
        <f t="shared" si="15"/>
        <v>0.70566908371786419</v>
      </c>
      <c r="Z37" s="347">
        <f t="shared" si="15"/>
        <v>0.68131868131868134</v>
      </c>
      <c r="AA37" s="347">
        <f t="shared" si="15"/>
        <v>0.72276119402985073</v>
      </c>
      <c r="AB37" s="347">
        <f t="shared" si="15"/>
        <v>0.74211802748585287</v>
      </c>
      <c r="AC37" s="347">
        <f t="shared" si="15"/>
        <v>0.75791350869371377</v>
      </c>
      <c r="AD37" s="347">
        <f t="shared" si="15"/>
        <v>0.76050420168067223</v>
      </c>
      <c r="AE37" s="347">
        <f t="shared" si="15"/>
        <v>0.74722735674676521</v>
      </c>
      <c r="AF37" s="347">
        <f t="shared" si="15"/>
        <v>0.73190098085007005</v>
      </c>
      <c r="AG37" s="347">
        <f t="shared" si="15"/>
        <v>0.69858870967741937</v>
      </c>
    </row>
    <row r="38" spans="2:33" ht="59.25" customHeight="1">
      <c r="B38" s="111"/>
      <c r="C38" s="17" t="s">
        <v>125</v>
      </c>
      <c r="D38" s="2"/>
      <c r="E38" s="1"/>
      <c r="F38" s="22">
        <f>IFERROR(F12/F14,0)</f>
        <v>9.7693786034593208E-2</v>
      </c>
      <c r="G38" s="22">
        <f>IFERROR(G12/G14,0)</f>
        <v>9.7847358121330719E-2</v>
      </c>
      <c r="H38" s="22">
        <f t="shared" ref="H38:AG38" si="16">IFERROR(H12/H14,0)</f>
        <v>9.9899766120948877E-2</v>
      </c>
      <c r="I38" s="22">
        <f t="shared" si="16"/>
        <v>9.7661623108665746E-2</v>
      </c>
      <c r="J38" s="22">
        <f t="shared" si="16"/>
        <v>9.9677303693079963E-2</v>
      </c>
      <c r="K38" s="22">
        <f t="shared" si="16"/>
        <v>0.10371220818982013</v>
      </c>
      <c r="L38" s="22">
        <f t="shared" si="16"/>
        <v>9.872734284612418E-2</v>
      </c>
      <c r="M38" s="22">
        <f t="shared" si="16"/>
        <v>0.10144927536231885</v>
      </c>
      <c r="N38" s="22">
        <f t="shared" si="16"/>
        <v>8.4745762711864403E-2</v>
      </c>
      <c r="O38" s="22">
        <f t="shared" si="16"/>
        <v>8.5451358457493423E-2</v>
      </c>
      <c r="P38" s="22">
        <f t="shared" si="16"/>
        <v>8.5232452142206011E-2</v>
      </c>
      <c r="Q38" s="22">
        <f t="shared" si="16"/>
        <v>8.374628344895936E-2</v>
      </c>
      <c r="R38" s="22">
        <f t="shared" si="16"/>
        <v>8.6684073107049606E-2</v>
      </c>
      <c r="S38" s="22">
        <f t="shared" si="16"/>
        <v>8.4142394822006472E-2</v>
      </c>
      <c r="T38" s="22">
        <f t="shared" si="16"/>
        <v>8.9691322073383803E-2</v>
      </c>
      <c r="U38" s="22">
        <f t="shared" si="16"/>
        <v>8.9625537139349287E-2</v>
      </c>
      <c r="V38" s="22">
        <f t="shared" si="16"/>
        <v>9.906291834002677E-2</v>
      </c>
      <c r="W38" s="22">
        <f t="shared" si="16"/>
        <v>9.7661623108665746E-2</v>
      </c>
      <c r="X38" s="22">
        <f t="shared" si="16"/>
        <v>9.6085409252669035E-2</v>
      </c>
      <c r="Y38" s="22">
        <f t="shared" si="16"/>
        <v>0.10514198004604758</v>
      </c>
      <c r="Z38" s="22">
        <f t="shared" si="16"/>
        <v>0.11311475409836065</v>
      </c>
      <c r="AA38" s="22">
        <f t="shared" si="16"/>
        <v>0.10544217687074831</v>
      </c>
      <c r="AB38" s="22">
        <f t="shared" si="16"/>
        <v>0.10204081632653061</v>
      </c>
      <c r="AC38" s="22">
        <f t="shared" si="16"/>
        <v>0.10476190476190476</v>
      </c>
      <c r="AD38" s="22">
        <f t="shared" si="16"/>
        <v>0.10510805500982318</v>
      </c>
      <c r="AE38" s="22">
        <f t="shared" si="16"/>
        <v>0.11405295315682282</v>
      </c>
      <c r="AF38" s="22">
        <f t="shared" si="16"/>
        <v>0.11587982832618025</v>
      </c>
      <c r="AG38" s="22">
        <f t="shared" si="16"/>
        <v>0.13100961538461539</v>
      </c>
    </row>
    <row r="39" spans="2:33" ht="59.25" customHeight="1">
      <c r="B39" s="68"/>
      <c r="C39" s="18" t="s">
        <v>59</v>
      </c>
      <c r="D39" s="2"/>
      <c r="E39" s="1"/>
      <c r="F39" s="102" t="str">
        <f t="shared" ref="F39:AG39" si="17">IF(F36=0,"同数",IF(F36&gt;0,"増加","減少"))</f>
        <v>減少</v>
      </c>
      <c r="G39" s="102" t="str">
        <f t="shared" si="17"/>
        <v>減少</v>
      </c>
      <c r="H39" s="102" t="str">
        <f t="shared" si="17"/>
        <v>減少</v>
      </c>
      <c r="I39" s="102" t="str">
        <f t="shared" si="17"/>
        <v>減少</v>
      </c>
      <c r="J39" s="102" t="str">
        <f t="shared" si="17"/>
        <v>減少</v>
      </c>
      <c r="K39" s="102" t="str">
        <f t="shared" si="17"/>
        <v>減少</v>
      </c>
      <c r="L39" s="102" t="str">
        <f t="shared" si="17"/>
        <v>減少</v>
      </c>
      <c r="M39" s="102" t="str">
        <f t="shared" si="17"/>
        <v>減少</v>
      </c>
      <c r="N39" s="102" t="str">
        <f t="shared" si="17"/>
        <v>減少</v>
      </c>
      <c r="O39" s="102" t="str">
        <f t="shared" si="17"/>
        <v>減少</v>
      </c>
      <c r="P39" s="102" t="str">
        <f t="shared" si="17"/>
        <v>減少</v>
      </c>
      <c r="Q39" s="102" t="str">
        <f t="shared" si="17"/>
        <v>減少</v>
      </c>
      <c r="R39" s="102" t="str">
        <f t="shared" si="17"/>
        <v>減少</v>
      </c>
      <c r="S39" s="102" t="str">
        <f t="shared" si="17"/>
        <v>減少</v>
      </c>
      <c r="T39" s="102" t="str">
        <f t="shared" si="17"/>
        <v>減少</v>
      </c>
      <c r="U39" s="102" t="str">
        <f t="shared" si="17"/>
        <v>減少</v>
      </c>
      <c r="V39" s="102" t="str">
        <f t="shared" si="17"/>
        <v>減少</v>
      </c>
      <c r="W39" s="102" t="str">
        <f t="shared" si="17"/>
        <v>減少</v>
      </c>
      <c r="X39" s="102" t="str">
        <f t="shared" si="17"/>
        <v>減少</v>
      </c>
      <c r="Y39" s="102" t="str">
        <f t="shared" si="17"/>
        <v>減少</v>
      </c>
      <c r="Z39" s="102" t="str">
        <f t="shared" si="17"/>
        <v>減少</v>
      </c>
      <c r="AA39" s="102" t="str">
        <f t="shared" si="17"/>
        <v>減少</v>
      </c>
      <c r="AB39" s="102" t="str">
        <f t="shared" si="17"/>
        <v>減少</v>
      </c>
      <c r="AC39" s="102" t="str">
        <f t="shared" si="17"/>
        <v>減少</v>
      </c>
      <c r="AD39" s="102" t="str">
        <f t="shared" si="17"/>
        <v>減少</v>
      </c>
      <c r="AE39" s="102" t="str">
        <f t="shared" si="17"/>
        <v>減少</v>
      </c>
      <c r="AF39" s="102" t="str">
        <f t="shared" si="17"/>
        <v>減少</v>
      </c>
      <c r="AG39" s="102" t="str">
        <f t="shared" si="17"/>
        <v>減少</v>
      </c>
    </row>
  </sheetData>
  <mergeCells count="3">
    <mergeCell ref="B29:B33"/>
    <mergeCell ref="B35:B37"/>
    <mergeCell ref="AF5:AG5"/>
  </mergeCells>
  <phoneticPr fontId="1"/>
  <conditionalFormatting sqref="F38:AG38">
    <cfRule type="cellIs" dxfId="272" priority="55" operator="greaterThanOrEqual">
      <formula>7.5</formula>
    </cfRule>
  </conditionalFormatting>
  <conditionalFormatting sqref="F38:AG38">
    <cfRule type="cellIs" dxfId="271" priority="56" operator="greaterThanOrEqual">
      <formula>12.5</formula>
    </cfRule>
  </conditionalFormatting>
  <conditionalFormatting sqref="F12:AG24">
    <cfRule type="containsBlanks" dxfId="270" priority="41">
      <formula>LEN(TRIM(F12))=0</formula>
    </cfRule>
  </conditionalFormatting>
  <conditionalFormatting sqref="F32:AG32">
    <cfRule type="cellIs" dxfId="269" priority="23" operator="greaterThanOrEqual">
      <formula>0.5</formula>
    </cfRule>
    <cfRule type="cellIs" dxfId="268" priority="24" operator="greaterThanOrEqual">
      <formula>0.2</formula>
    </cfRule>
  </conditionalFormatting>
  <conditionalFormatting sqref="F25:AG25">
    <cfRule type="containsBlanks" dxfId="267" priority="20">
      <formula>LEN(TRIM(F25))=0</formula>
    </cfRule>
  </conditionalFormatting>
  <conditionalFormatting sqref="F29:AI31">
    <cfRule type="cellIs" dxfId="266" priority="4" operator="greaterThan">
      <formula>0.8</formula>
    </cfRule>
    <cfRule type="cellIs" dxfId="265" priority="5" operator="greaterThanOrEqual">
      <formula>0.5</formula>
    </cfRule>
  </conditionalFormatting>
  <conditionalFormatting sqref="F29:AI29">
    <cfRule type="cellIs" dxfId="264" priority="6" operator="greaterThanOrEqual">
      <formula>0.3</formula>
    </cfRule>
  </conditionalFormatting>
  <conditionalFormatting sqref="AJ29:AJ31">
    <cfRule type="cellIs" dxfId="263" priority="1" operator="greaterThan">
      <formula>0.8</formula>
    </cfRule>
    <cfRule type="cellIs" dxfId="262" priority="2" operator="greaterThanOrEqual">
      <formula>0.5</formula>
    </cfRule>
  </conditionalFormatting>
  <conditionalFormatting sqref="AJ29">
    <cfRule type="cellIs" dxfId="261" priority="3" operator="greaterThanOrEqual">
      <formula>0.3</formula>
    </cfRule>
  </conditionalFormatting>
  <printOptions horizontalCentered="1" verticalCentered="1"/>
  <pageMargins left="0.78740157480314965" right="0.78740157480314965" top="0.59055118110236227" bottom="0.59055118110236227" header="0.31496062992125984" footer="0.31496062992125984"/>
  <pageSetup paperSize="8" scale="4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pageSetUpPr fitToPage="1"/>
  </sheetPr>
  <dimension ref="A4:R33"/>
  <sheetViews>
    <sheetView tabSelected="1" view="pageBreakPreview" topLeftCell="B4" zoomScale="80" zoomScaleNormal="100" zoomScaleSheetLayoutView="80" workbookViewId="0">
      <pane xSplit="4" ySplit="4" topLeftCell="F8" activePane="bottomRight" state="frozen"/>
      <selection activeCell="B4" sqref="B4"/>
      <selection pane="topRight" activeCell="F4" sqref="F4"/>
      <selection pane="bottomLeft" activeCell="B8" sqref="B8"/>
      <selection pane="bottomRight" activeCell="Q29" sqref="Q2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17" width="9.44140625" customWidth="1"/>
  </cols>
  <sheetData>
    <row r="4" spans="1:18" ht="28.2">
      <c r="C4" s="10" t="s">
        <v>214</v>
      </c>
    </row>
    <row r="5" spans="1:18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8" ht="30" customHeight="1">
      <c r="C6" s="3"/>
      <c r="D6" s="4"/>
      <c r="E6" s="5"/>
      <c r="F6" s="26">
        <v>45017</v>
      </c>
      <c r="G6" s="26">
        <v>45018</v>
      </c>
      <c r="H6" s="26">
        <v>45019</v>
      </c>
      <c r="I6" s="26">
        <v>45020</v>
      </c>
      <c r="J6" s="26">
        <v>45021</v>
      </c>
      <c r="K6" s="26">
        <v>45022</v>
      </c>
      <c r="L6" s="26">
        <v>45023</v>
      </c>
      <c r="M6" s="26">
        <v>45024</v>
      </c>
      <c r="N6" s="26">
        <v>45025</v>
      </c>
      <c r="O6" s="26">
        <v>45026</v>
      </c>
      <c r="P6" s="26">
        <v>45027</v>
      </c>
      <c r="Q6" s="26">
        <v>45028</v>
      </c>
    </row>
    <row r="7" spans="1:18" ht="30" customHeight="1">
      <c r="C7" s="6"/>
      <c r="D7" s="7"/>
      <c r="E7" s="8"/>
      <c r="F7" s="27" t="s">
        <v>26</v>
      </c>
      <c r="G7" s="27" t="s">
        <v>27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</row>
    <row r="8" spans="1:18" s="308" customFormat="1" ht="54.9" customHeight="1">
      <c r="A8"/>
      <c r="B8"/>
      <c r="C8" s="28" t="s">
        <v>244</v>
      </c>
      <c r="D8" s="2"/>
      <c r="E8" s="1" t="s">
        <v>9</v>
      </c>
      <c r="F8" s="305">
        <v>518</v>
      </c>
      <c r="G8" s="305">
        <v>518</v>
      </c>
      <c r="H8" s="305">
        <v>518</v>
      </c>
      <c r="I8" s="305">
        <v>518</v>
      </c>
      <c r="J8" s="305">
        <v>518</v>
      </c>
      <c r="K8" s="305">
        <v>518</v>
      </c>
      <c r="L8" s="305">
        <v>518</v>
      </c>
      <c r="M8" s="305">
        <v>518</v>
      </c>
      <c r="N8" s="305">
        <v>518</v>
      </c>
      <c r="O8" s="305">
        <v>518</v>
      </c>
      <c r="P8" s="305">
        <v>518</v>
      </c>
      <c r="Q8" s="305">
        <v>518</v>
      </c>
    </row>
    <row r="9" spans="1:18" s="308" customFormat="1" ht="54.9" customHeight="1">
      <c r="A9"/>
      <c r="B9"/>
      <c r="C9" s="14" t="s">
        <v>45</v>
      </c>
      <c r="D9" s="2"/>
      <c r="E9" s="1" t="s">
        <v>8</v>
      </c>
      <c r="F9" s="305">
        <v>27</v>
      </c>
      <c r="G9" s="305">
        <v>27</v>
      </c>
      <c r="H9" s="305">
        <v>27</v>
      </c>
      <c r="I9" s="305">
        <v>27</v>
      </c>
      <c r="J9" s="305">
        <v>27</v>
      </c>
      <c r="K9" s="305">
        <v>27</v>
      </c>
      <c r="L9" s="305">
        <v>27</v>
      </c>
      <c r="M9" s="305">
        <v>27</v>
      </c>
      <c r="N9" s="305">
        <v>27</v>
      </c>
      <c r="O9" s="305">
        <v>27</v>
      </c>
      <c r="P9" s="305">
        <v>27</v>
      </c>
      <c r="Q9" s="305">
        <v>27</v>
      </c>
      <c r="R9" s="355"/>
    </row>
    <row r="10" spans="1:18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>
        <v>81</v>
      </c>
      <c r="G10" s="304">
        <v>72</v>
      </c>
      <c r="H10" s="304">
        <v>73</v>
      </c>
      <c r="I10" s="304">
        <v>72</v>
      </c>
      <c r="J10" s="304">
        <v>63</v>
      </c>
      <c r="K10" s="304">
        <v>64</v>
      </c>
      <c r="L10" s="304">
        <v>66</v>
      </c>
      <c r="M10" s="304">
        <v>55</v>
      </c>
      <c r="N10" s="304">
        <v>49</v>
      </c>
      <c r="O10" s="304">
        <v>49</v>
      </c>
      <c r="P10" s="304">
        <v>44</v>
      </c>
      <c r="Q10" s="304">
        <v>41</v>
      </c>
      <c r="R10" s="356"/>
    </row>
    <row r="11" spans="1:18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>
        <v>1</v>
      </c>
      <c r="G11" s="304">
        <v>1</v>
      </c>
      <c r="H11" s="304">
        <v>1</v>
      </c>
      <c r="I11" s="304">
        <v>2</v>
      </c>
      <c r="J11" s="304">
        <v>1</v>
      </c>
      <c r="K11" s="304">
        <v>1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56"/>
    </row>
    <row r="12" spans="1:18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>
        <v>442</v>
      </c>
      <c r="G12" s="304">
        <v>426</v>
      </c>
      <c r="H12" s="304">
        <v>409</v>
      </c>
      <c r="I12" s="304">
        <v>409</v>
      </c>
      <c r="J12" s="304">
        <v>395</v>
      </c>
      <c r="K12" s="304">
        <v>385</v>
      </c>
      <c r="L12" s="304">
        <v>389</v>
      </c>
      <c r="M12" s="304">
        <v>369</v>
      </c>
      <c r="N12" s="304">
        <v>340</v>
      </c>
      <c r="O12" s="304">
        <v>315</v>
      </c>
      <c r="P12" s="304">
        <v>283</v>
      </c>
      <c r="Q12" s="304">
        <v>288</v>
      </c>
      <c r="R12" s="356"/>
    </row>
    <row r="13" spans="1:18" s="353" customFormat="1" ht="54.9" customHeight="1">
      <c r="A13"/>
      <c r="B13"/>
      <c r="C13" s="14" t="s">
        <v>2</v>
      </c>
      <c r="D13" s="39" t="s">
        <v>16</v>
      </c>
      <c r="E13" s="29"/>
      <c r="F13" s="304">
        <v>143</v>
      </c>
      <c r="G13" s="304">
        <v>265</v>
      </c>
      <c r="H13" s="304">
        <v>71</v>
      </c>
      <c r="I13" s="304">
        <v>349</v>
      </c>
      <c r="J13" s="304">
        <v>267</v>
      </c>
      <c r="K13" s="304">
        <v>214</v>
      </c>
      <c r="L13" s="304">
        <v>190</v>
      </c>
      <c r="M13" s="304">
        <v>208</v>
      </c>
      <c r="N13" s="304">
        <v>163</v>
      </c>
      <c r="O13" s="304">
        <v>70</v>
      </c>
      <c r="P13" s="304">
        <v>216</v>
      </c>
      <c r="Q13" s="304">
        <v>225</v>
      </c>
      <c r="R13" s="356"/>
    </row>
    <row r="14" spans="1:18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v>1555</v>
      </c>
      <c r="G14" s="304">
        <v>1503</v>
      </c>
      <c r="H14" s="305">
        <v>1464</v>
      </c>
      <c r="I14" s="304">
        <v>1542</v>
      </c>
      <c r="J14" s="304">
        <v>1546</v>
      </c>
      <c r="K14" s="304">
        <v>1538</v>
      </c>
      <c r="L14" s="304">
        <v>1499</v>
      </c>
      <c r="M14" s="305">
        <v>1564</v>
      </c>
      <c r="N14" s="304">
        <v>1462</v>
      </c>
      <c r="O14" s="304">
        <v>1461</v>
      </c>
      <c r="P14" s="304">
        <v>1328</v>
      </c>
      <c r="Q14" s="304">
        <v>1286</v>
      </c>
      <c r="R14" s="355"/>
    </row>
    <row r="15" spans="1:18" s="308" customFormat="1" ht="54.9" customHeight="1">
      <c r="A15"/>
      <c r="B15"/>
      <c r="C15" s="14" t="s">
        <v>3</v>
      </c>
      <c r="D15" s="39" t="s">
        <v>16</v>
      </c>
      <c r="E15" s="29"/>
      <c r="F15" s="304">
        <v>108</v>
      </c>
      <c r="G15" s="304">
        <v>94</v>
      </c>
      <c r="H15" s="304">
        <v>34</v>
      </c>
      <c r="I15" s="304">
        <v>126</v>
      </c>
      <c r="J15" s="304">
        <v>111</v>
      </c>
      <c r="K15" s="304">
        <v>83</v>
      </c>
      <c r="L15" s="304">
        <v>66</v>
      </c>
      <c r="M15" s="304">
        <v>70</v>
      </c>
      <c r="N15" s="304">
        <v>55</v>
      </c>
      <c r="O15" s="304">
        <v>30</v>
      </c>
      <c r="P15" s="304">
        <v>73</v>
      </c>
      <c r="Q15" s="304">
        <v>93</v>
      </c>
      <c r="R15" s="355"/>
    </row>
    <row r="16" spans="1:18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v>676</v>
      </c>
      <c r="G16" s="304">
        <v>678</v>
      </c>
      <c r="H16" s="305">
        <v>667</v>
      </c>
      <c r="I16" s="305">
        <v>679</v>
      </c>
      <c r="J16" s="304">
        <v>675</v>
      </c>
      <c r="K16" s="304">
        <v>645</v>
      </c>
      <c r="L16" s="304">
        <v>622</v>
      </c>
      <c r="M16" s="305">
        <v>584</v>
      </c>
      <c r="N16" s="304">
        <v>545</v>
      </c>
      <c r="O16" s="304">
        <v>541</v>
      </c>
      <c r="P16" s="304">
        <v>488</v>
      </c>
      <c r="Q16" s="304">
        <v>470</v>
      </c>
      <c r="R16" s="355"/>
    </row>
    <row r="17" spans="1:18" s="308" customFormat="1" ht="54.9" customHeight="1">
      <c r="A17"/>
      <c r="B17"/>
      <c r="C17" s="15" t="s">
        <v>4</v>
      </c>
      <c r="D17" s="39" t="s">
        <v>16</v>
      </c>
      <c r="E17" s="29"/>
      <c r="F17" s="304">
        <v>108</v>
      </c>
      <c r="G17" s="304">
        <v>94</v>
      </c>
      <c r="H17" s="304">
        <v>34</v>
      </c>
      <c r="I17" s="304">
        <v>126</v>
      </c>
      <c r="J17" s="304">
        <v>111</v>
      </c>
      <c r="K17" s="304">
        <v>83</v>
      </c>
      <c r="L17" s="304">
        <v>66</v>
      </c>
      <c r="M17" s="304">
        <v>70</v>
      </c>
      <c r="N17" s="304">
        <v>55</v>
      </c>
      <c r="O17" s="304">
        <v>30</v>
      </c>
      <c r="P17" s="304">
        <v>73</v>
      </c>
      <c r="Q17" s="304">
        <v>93</v>
      </c>
      <c r="R17" s="355"/>
    </row>
    <row r="18" spans="1:18" s="308" customFormat="1" ht="54.9" customHeight="1">
      <c r="A18"/>
      <c r="B18"/>
      <c r="C18" s="15" t="s">
        <v>275</v>
      </c>
      <c r="D18" s="39" t="s">
        <v>16</v>
      </c>
      <c r="E18" s="29"/>
      <c r="F18" s="304">
        <v>0</v>
      </c>
      <c r="G18" s="304">
        <v>0</v>
      </c>
      <c r="H18" s="304">
        <v>0</v>
      </c>
      <c r="I18" s="304">
        <v>0</v>
      </c>
      <c r="J18" s="304">
        <v>0</v>
      </c>
      <c r="K18" s="304">
        <v>0</v>
      </c>
      <c r="L18" s="304">
        <v>1</v>
      </c>
      <c r="M18" s="304">
        <v>0</v>
      </c>
      <c r="N18" s="304">
        <v>0</v>
      </c>
      <c r="O18" s="304">
        <v>0</v>
      </c>
      <c r="P18" s="304">
        <v>0</v>
      </c>
      <c r="Q18" s="304">
        <v>0</v>
      </c>
      <c r="R18" s="355"/>
    </row>
    <row r="19" spans="1:18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7">
        <v>676</v>
      </c>
      <c r="G19" s="306">
        <v>678</v>
      </c>
      <c r="H19" s="307">
        <v>667</v>
      </c>
      <c r="I19" s="306">
        <v>679</v>
      </c>
      <c r="J19" s="307">
        <v>675</v>
      </c>
      <c r="K19" s="306">
        <v>645</v>
      </c>
      <c r="L19" s="306">
        <v>622</v>
      </c>
      <c r="M19" s="307">
        <v>584</v>
      </c>
      <c r="N19" s="306">
        <v>545</v>
      </c>
      <c r="O19" s="306">
        <v>541</v>
      </c>
      <c r="P19" s="306">
        <v>488</v>
      </c>
      <c r="Q19" s="306">
        <v>470</v>
      </c>
    </row>
    <row r="20" spans="1:18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v>676</v>
      </c>
      <c r="G20" s="307">
        <v>678</v>
      </c>
      <c r="H20" s="307">
        <v>667</v>
      </c>
      <c r="I20" s="306">
        <v>679</v>
      </c>
      <c r="J20" s="307">
        <v>675</v>
      </c>
      <c r="K20" s="307">
        <v>645</v>
      </c>
      <c r="L20" s="306">
        <v>622</v>
      </c>
      <c r="M20" s="307">
        <v>584</v>
      </c>
      <c r="N20" s="306">
        <v>545</v>
      </c>
      <c r="O20" s="306">
        <v>541</v>
      </c>
      <c r="P20" s="306">
        <v>488</v>
      </c>
      <c r="Q20" s="306">
        <v>470</v>
      </c>
    </row>
    <row r="21" spans="1:18" s="308" customFormat="1" ht="54.9" customHeight="1">
      <c r="A21"/>
      <c r="B21"/>
      <c r="C21" s="14" t="s">
        <v>6</v>
      </c>
      <c r="D21" s="2"/>
      <c r="E21" s="1" t="s">
        <v>14</v>
      </c>
      <c r="F21" s="307">
        <v>808</v>
      </c>
      <c r="G21" s="307">
        <v>782</v>
      </c>
      <c r="H21" s="307">
        <v>783</v>
      </c>
      <c r="I21" s="307">
        <v>762</v>
      </c>
      <c r="J21" s="307">
        <v>811</v>
      </c>
      <c r="K21" s="307">
        <v>767</v>
      </c>
      <c r="L21" s="307">
        <v>714</v>
      </c>
      <c r="M21" s="307">
        <v>676</v>
      </c>
      <c r="N21" s="307">
        <v>678</v>
      </c>
      <c r="O21" s="307">
        <v>667</v>
      </c>
      <c r="P21" s="307">
        <v>679</v>
      </c>
      <c r="Q21" s="307">
        <v>675</v>
      </c>
    </row>
    <row r="22" spans="1:18" s="308" customFormat="1" ht="54.9" customHeight="1">
      <c r="A22"/>
      <c r="B22"/>
      <c r="C22" s="14" t="s">
        <v>223</v>
      </c>
      <c r="D22" s="39" t="s">
        <v>16</v>
      </c>
      <c r="E22" s="29"/>
      <c r="F22" s="302">
        <v>1</v>
      </c>
      <c r="G22" s="302">
        <v>1</v>
      </c>
      <c r="H22" s="302">
        <v>1</v>
      </c>
      <c r="I22" s="302">
        <v>2</v>
      </c>
      <c r="J22" s="302">
        <v>1</v>
      </c>
      <c r="K22" s="302">
        <v>1</v>
      </c>
      <c r="L22" s="302">
        <v>0</v>
      </c>
      <c r="M22" s="302">
        <v>0</v>
      </c>
      <c r="N22" s="302">
        <v>0</v>
      </c>
      <c r="O22" s="302">
        <v>0</v>
      </c>
      <c r="P22" s="302">
        <v>0</v>
      </c>
      <c r="Q22" s="302">
        <v>0</v>
      </c>
      <c r="R22" s="357"/>
    </row>
    <row r="23" spans="1:18" s="308" customFormat="1" ht="54.9" customHeight="1">
      <c r="A23"/>
      <c r="B23"/>
      <c r="C23" s="14" t="s">
        <v>221</v>
      </c>
      <c r="D23" s="39" t="s">
        <v>16</v>
      </c>
      <c r="E23" s="29"/>
      <c r="F23" s="304">
        <v>9</v>
      </c>
      <c r="G23" s="304">
        <v>7</v>
      </c>
      <c r="H23" s="304">
        <v>10</v>
      </c>
      <c r="I23" s="304">
        <v>10</v>
      </c>
      <c r="J23" s="304">
        <v>9</v>
      </c>
      <c r="K23" s="304">
        <v>10</v>
      </c>
      <c r="L23" s="304">
        <v>13</v>
      </c>
      <c r="M23" s="304">
        <v>13</v>
      </c>
      <c r="N23" s="304">
        <v>12</v>
      </c>
      <c r="O23" s="304">
        <v>9</v>
      </c>
      <c r="P23" s="304">
        <v>7</v>
      </c>
      <c r="Q23" s="304">
        <v>9</v>
      </c>
      <c r="R23" s="358"/>
    </row>
    <row r="24" spans="1:18" ht="30" customHeight="1">
      <c r="K24" s="60"/>
    </row>
    <row r="25" spans="1:18" ht="30" customHeight="1">
      <c r="C25" s="3"/>
      <c r="D25" s="4"/>
      <c r="E25" s="5"/>
      <c r="F25" s="26">
        <f t="shared" ref="F25:Q25" si="0">F6</f>
        <v>45017</v>
      </c>
      <c r="G25" s="26">
        <f t="shared" si="0"/>
        <v>45018</v>
      </c>
      <c r="H25" s="26">
        <f t="shared" si="0"/>
        <v>45019</v>
      </c>
      <c r="I25" s="26">
        <f t="shared" si="0"/>
        <v>45020</v>
      </c>
      <c r="J25" s="26">
        <f t="shared" si="0"/>
        <v>45021</v>
      </c>
      <c r="K25" s="26">
        <f t="shared" si="0"/>
        <v>45022</v>
      </c>
      <c r="L25" s="26">
        <f t="shared" si="0"/>
        <v>45023</v>
      </c>
      <c r="M25" s="26">
        <f t="shared" si="0"/>
        <v>45024</v>
      </c>
      <c r="N25" s="26">
        <f t="shared" si="0"/>
        <v>45025</v>
      </c>
      <c r="O25" s="26">
        <f t="shared" si="0"/>
        <v>45026</v>
      </c>
      <c r="P25" s="26">
        <f t="shared" si="0"/>
        <v>45027</v>
      </c>
      <c r="Q25" s="26">
        <f t="shared" si="0"/>
        <v>45028</v>
      </c>
    </row>
    <row r="26" spans="1:18" ht="30" customHeight="1">
      <c r="C26" s="6"/>
      <c r="D26" s="7"/>
      <c r="E26" s="8"/>
      <c r="F26" s="27" t="str">
        <f t="shared" ref="F26:Q26" si="1">F7</f>
        <v>土</v>
      </c>
      <c r="G26" s="27" t="str">
        <f t="shared" si="1"/>
        <v>日</v>
      </c>
      <c r="H26" s="27" t="str">
        <f t="shared" si="1"/>
        <v>月</v>
      </c>
      <c r="I26" s="27" t="str">
        <f t="shared" si="1"/>
        <v>火</v>
      </c>
      <c r="J26" s="27" t="str">
        <f t="shared" si="1"/>
        <v>水</v>
      </c>
      <c r="K26" s="27" t="str">
        <f t="shared" si="1"/>
        <v>木</v>
      </c>
      <c r="L26" s="27" t="str">
        <f t="shared" si="1"/>
        <v>金</v>
      </c>
      <c r="M26" s="27" t="str">
        <f t="shared" si="1"/>
        <v>土</v>
      </c>
      <c r="N26" s="27" t="str">
        <f t="shared" si="1"/>
        <v>日</v>
      </c>
      <c r="O26" s="27" t="str">
        <f t="shared" si="1"/>
        <v>月</v>
      </c>
      <c r="P26" s="27" t="str">
        <f t="shared" si="1"/>
        <v>火</v>
      </c>
      <c r="Q26" s="27" t="str">
        <f t="shared" si="1"/>
        <v>水</v>
      </c>
    </row>
    <row r="27" spans="1:18" ht="54.9" customHeight="1">
      <c r="B27" s="406"/>
      <c r="C27" s="16" t="s">
        <v>250</v>
      </c>
      <c r="D27" s="2"/>
      <c r="E27" s="1"/>
      <c r="F27" s="346">
        <f t="shared" ref="F27:Q27" si="2">IFERROR(F10/F8,0)</f>
        <v>0.15637065637065636</v>
      </c>
      <c r="G27" s="346">
        <f t="shared" si="2"/>
        <v>0.138996138996139</v>
      </c>
      <c r="H27" s="346">
        <f t="shared" si="2"/>
        <v>0.14092664092664092</v>
      </c>
      <c r="I27" s="346">
        <f t="shared" si="2"/>
        <v>0.138996138996139</v>
      </c>
      <c r="J27" s="346">
        <f t="shared" si="2"/>
        <v>0.12162162162162163</v>
      </c>
      <c r="K27" s="346">
        <f t="shared" si="2"/>
        <v>0.12355212355212356</v>
      </c>
      <c r="L27" s="346">
        <f t="shared" si="2"/>
        <v>0.12741312741312741</v>
      </c>
      <c r="M27" s="346">
        <f t="shared" si="2"/>
        <v>0.10617760617760617</v>
      </c>
      <c r="N27" s="346">
        <f t="shared" si="2"/>
        <v>9.45945945945946E-2</v>
      </c>
      <c r="O27" s="346">
        <f t="shared" si="2"/>
        <v>9.45945945945946E-2</v>
      </c>
      <c r="P27" s="346">
        <f t="shared" si="2"/>
        <v>8.4942084942084939E-2</v>
      </c>
      <c r="Q27" s="346">
        <f t="shared" si="2"/>
        <v>7.9150579150579145E-2</v>
      </c>
      <c r="R27" s="362"/>
    </row>
    <row r="28" spans="1:18" ht="54.9" customHeight="1">
      <c r="B28" s="406"/>
      <c r="C28" s="17" t="s">
        <v>251</v>
      </c>
      <c r="D28" s="2"/>
      <c r="E28" s="1"/>
      <c r="F28" s="346">
        <f t="shared" ref="F28:Q28" si="3">IFERROR(F11/F9,0)</f>
        <v>3.7037037037037035E-2</v>
      </c>
      <c r="G28" s="346">
        <f t="shared" si="3"/>
        <v>3.7037037037037035E-2</v>
      </c>
      <c r="H28" s="346">
        <f t="shared" si="3"/>
        <v>3.7037037037037035E-2</v>
      </c>
      <c r="I28" s="346">
        <f t="shared" si="3"/>
        <v>7.407407407407407E-2</v>
      </c>
      <c r="J28" s="346">
        <f t="shared" si="3"/>
        <v>3.7037037037037035E-2</v>
      </c>
      <c r="K28" s="346">
        <f t="shared" si="3"/>
        <v>3.7037037037037035E-2</v>
      </c>
      <c r="L28" s="346">
        <f t="shared" si="3"/>
        <v>0</v>
      </c>
      <c r="M28" s="346">
        <f t="shared" si="3"/>
        <v>0</v>
      </c>
      <c r="N28" s="346">
        <f t="shared" si="3"/>
        <v>0</v>
      </c>
      <c r="O28" s="346">
        <f t="shared" si="3"/>
        <v>0</v>
      </c>
      <c r="P28" s="346">
        <f t="shared" si="3"/>
        <v>0</v>
      </c>
      <c r="Q28" s="346">
        <f t="shared" si="3"/>
        <v>0</v>
      </c>
      <c r="R28" s="362"/>
    </row>
    <row r="29" spans="1:18" ht="54.9" customHeight="1">
      <c r="B29" s="363"/>
      <c r="C29" s="17" t="s">
        <v>252</v>
      </c>
      <c r="D29" s="2"/>
      <c r="E29" s="1"/>
      <c r="F29" s="342">
        <f t="shared" ref="F29:Q29" si="4">IFERROR(F12*100000/1588256,0)</f>
        <v>27.829266818447405</v>
      </c>
      <c r="G29" s="342">
        <f t="shared" si="4"/>
        <v>26.821872544476456</v>
      </c>
      <c r="H29" s="342">
        <f t="shared" si="4"/>
        <v>25.751516128382328</v>
      </c>
      <c r="I29" s="342">
        <f t="shared" si="4"/>
        <v>25.751516128382328</v>
      </c>
      <c r="J29" s="342">
        <f t="shared" si="4"/>
        <v>24.870046138657749</v>
      </c>
      <c r="K29" s="342">
        <f t="shared" si="4"/>
        <v>24.240424717425906</v>
      </c>
      <c r="L29" s="342">
        <f t="shared" si="4"/>
        <v>24.492273285918643</v>
      </c>
      <c r="M29" s="342">
        <f t="shared" si="4"/>
        <v>23.233030443454961</v>
      </c>
      <c r="N29" s="342">
        <f t="shared" si="4"/>
        <v>21.407128321882617</v>
      </c>
      <c r="O29" s="342">
        <f t="shared" si="4"/>
        <v>19.833074768803016</v>
      </c>
      <c r="P29" s="342">
        <f t="shared" si="4"/>
        <v>17.818286220861122</v>
      </c>
      <c r="Q29" s="342">
        <f t="shared" si="4"/>
        <v>18.133096931477041</v>
      </c>
    </row>
    <row r="30" spans="1:18" ht="54.9" customHeight="1">
      <c r="B30" s="340"/>
      <c r="C30" s="17" t="s">
        <v>33</v>
      </c>
      <c r="D30" s="2" t="s">
        <v>17</v>
      </c>
      <c r="E30" s="1"/>
      <c r="F30" s="346">
        <f t="shared" ref="F30:Q30" si="5">IFERROR(F16/F14,0)</f>
        <v>0.43472668810289389</v>
      </c>
      <c r="G30" s="346">
        <f t="shared" si="5"/>
        <v>0.45109780439121755</v>
      </c>
      <c r="H30" s="346">
        <f t="shared" si="5"/>
        <v>0.45560109289617484</v>
      </c>
      <c r="I30" s="346">
        <f t="shared" si="5"/>
        <v>0.44033722438391698</v>
      </c>
      <c r="J30" s="346">
        <f t="shared" si="5"/>
        <v>0.43661060802069857</v>
      </c>
      <c r="K30" s="346">
        <f t="shared" si="5"/>
        <v>0.41937581274382313</v>
      </c>
      <c r="L30" s="346">
        <f t="shared" si="5"/>
        <v>0.41494329553035358</v>
      </c>
      <c r="M30" s="346">
        <f t="shared" si="5"/>
        <v>0.37340153452685421</v>
      </c>
      <c r="N30" s="346">
        <f t="shared" si="5"/>
        <v>0.37277701778385774</v>
      </c>
      <c r="O30" s="346">
        <f t="shared" si="5"/>
        <v>0.37029431895961668</v>
      </c>
      <c r="P30" s="346">
        <f t="shared" si="5"/>
        <v>0.36746987951807231</v>
      </c>
      <c r="Q30" s="346">
        <f t="shared" si="5"/>
        <v>0.36547433903576981</v>
      </c>
    </row>
    <row r="31" spans="1:18" ht="54.9" customHeight="1">
      <c r="B31" s="381"/>
      <c r="C31" s="17" t="s">
        <v>253</v>
      </c>
      <c r="D31" s="2" t="s">
        <v>17</v>
      </c>
      <c r="E31" s="1"/>
      <c r="F31" s="341">
        <f t="shared" ref="F31:Q31" si="6">IFERROR(F19*100000/1588256,0)</f>
        <v>42.562408075272501</v>
      </c>
      <c r="G31" s="341">
        <f t="shared" si="6"/>
        <v>42.688332359518867</v>
      </c>
      <c r="H31" s="341">
        <f t="shared" si="6"/>
        <v>41.995748796163845</v>
      </c>
      <c r="I31" s="341">
        <f t="shared" si="6"/>
        <v>42.75129450164205</v>
      </c>
      <c r="J31" s="341">
        <f t="shared" si="6"/>
        <v>42.499445933149318</v>
      </c>
      <c r="K31" s="341">
        <f t="shared" si="6"/>
        <v>40.610581669453794</v>
      </c>
      <c r="L31" s="341">
        <f t="shared" si="6"/>
        <v>39.162452400620552</v>
      </c>
      <c r="M31" s="341">
        <f t="shared" si="6"/>
        <v>36.769890999939555</v>
      </c>
      <c r="N31" s="341">
        <f t="shared" si="6"/>
        <v>34.314367457135376</v>
      </c>
      <c r="O31" s="341">
        <f t="shared" si="6"/>
        <v>34.062518888642636</v>
      </c>
      <c r="P31" s="341">
        <f t="shared" si="6"/>
        <v>30.725525356113877</v>
      </c>
      <c r="Q31" s="341">
        <f t="shared" si="6"/>
        <v>29.592206797896562</v>
      </c>
    </row>
    <row r="32" spans="1:18" ht="54.9" customHeight="1">
      <c r="B32" s="409"/>
      <c r="C32" s="18" t="s">
        <v>36</v>
      </c>
      <c r="D32" s="2"/>
      <c r="E32" s="1"/>
      <c r="F32" s="194">
        <f t="shared" ref="F32:Q32" si="7">F20-F21</f>
        <v>-132</v>
      </c>
      <c r="G32" s="194">
        <f t="shared" si="7"/>
        <v>-104</v>
      </c>
      <c r="H32" s="194">
        <f t="shared" si="7"/>
        <v>-116</v>
      </c>
      <c r="I32" s="194">
        <f t="shared" si="7"/>
        <v>-83</v>
      </c>
      <c r="J32" s="194">
        <f t="shared" si="7"/>
        <v>-136</v>
      </c>
      <c r="K32" s="194">
        <f t="shared" si="7"/>
        <v>-122</v>
      </c>
      <c r="L32" s="194">
        <f t="shared" si="7"/>
        <v>-92</v>
      </c>
      <c r="M32" s="194">
        <f t="shared" si="7"/>
        <v>-92</v>
      </c>
      <c r="N32" s="194">
        <f t="shared" si="7"/>
        <v>-133</v>
      </c>
      <c r="O32" s="194">
        <f t="shared" si="7"/>
        <v>-126</v>
      </c>
      <c r="P32" s="194">
        <f t="shared" si="7"/>
        <v>-191</v>
      </c>
      <c r="Q32" s="194">
        <f t="shared" si="7"/>
        <v>-205</v>
      </c>
    </row>
    <row r="33" spans="2:17" ht="54.9" customHeight="1">
      <c r="B33" s="379"/>
      <c r="C33" s="18" t="s">
        <v>254</v>
      </c>
      <c r="D33" s="2"/>
      <c r="E33" s="1"/>
      <c r="F33" s="347">
        <f t="shared" ref="F33:Q33" si="8">IFERROR(F20/F21,0)</f>
        <v>0.8366336633663366</v>
      </c>
      <c r="G33" s="347">
        <f t="shared" si="8"/>
        <v>0.86700767263427114</v>
      </c>
      <c r="H33" s="347">
        <f t="shared" si="8"/>
        <v>0.85185185185185186</v>
      </c>
      <c r="I33" s="347">
        <f t="shared" si="8"/>
        <v>0.89107611548556431</v>
      </c>
      <c r="J33" s="347">
        <f t="shared" si="8"/>
        <v>0.83230579531442661</v>
      </c>
      <c r="K33" s="347">
        <f t="shared" si="8"/>
        <v>0.84093872229465449</v>
      </c>
      <c r="L33" s="347">
        <f t="shared" si="8"/>
        <v>0.87114845938375352</v>
      </c>
      <c r="M33" s="347">
        <f t="shared" si="8"/>
        <v>0.86390532544378695</v>
      </c>
      <c r="N33" s="347">
        <f t="shared" si="8"/>
        <v>0.80383480825958697</v>
      </c>
      <c r="O33" s="347">
        <f t="shared" si="8"/>
        <v>0.81109445277361314</v>
      </c>
      <c r="P33" s="347">
        <f t="shared" si="8"/>
        <v>0.7187039764359352</v>
      </c>
      <c r="Q33" s="347">
        <f t="shared" si="8"/>
        <v>0.6962962962962963</v>
      </c>
    </row>
  </sheetData>
  <sheetProtection password="DBB6" sheet="1" objects="1" scenarios="1"/>
  <mergeCells count="2">
    <mergeCell ref="B27:B29"/>
    <mergeCell ref="B31:B33"/>
  </mergeCells>
  <phoneticPr fontId="1"/>
  <conditionalFormatting sqref="F10:Q13">
    <cfRule type="containsBlanks" dxfId="260" priority="16">
      <formula>LEN(TRIM(F10))=0</formula>
    </cfRule>
  </conditionalFormatting>
  <conditionalFormatting sqref="F15:Q15">
    <cfRule type="containsBlanks" dxfId="259" priority="15">
      <formula>LEN(TRIM(F15))=0</formula>
    </cfRule>
  </conditionalFormatting>
  <conditionalFormatting sqref="F18:Q18 L17:Q17">
    <cfRule type="containsBlanks" dxfId="258" priority="14">
      <formula>LEN(TRIM(F17))=0</formula>
    </cfRule>
  </conditionalFormatting>
  <conditionalFormatting sqref="F22:R23">
    <cfRule type="containsBlanks" dxfId="257" priority="12">
      <formula>LEN(TRIM(F22))=0</formula>
    </cfRule>
  </conditionalFormatting>
  <conditionalFormatting sqref="F17:K17">
    <cfRule type="containsBlanks" dxfId="256" priority="11">
      <formula>LEN(TRIM(F17))=0</formula>
    </cfRule>
  </conditionalFormatting>
  <conditionalFormatting sqref="F27:Q27">
    <cfRule type="cellIs" dxfId="255" priority="8" operator="greaterThan">
      <formula>0.8</formula>
    </cfRule>
    <cfRule type="cellIs" dxfId="254" priority="9" operator="greaterThanOrEqual">
      <formula>0.5</formula>
    </cfRule>
  </conditionalFormatting>
  <conditionalFormatting sqref="F27:Q27">
    <cfRule type="cellIs" dxfId="253" priority="10" operator="greaterThanOrEqual">
      <formula>0.3</formula>
    </cfRule>
  </conditionalFormatting>
  <conditionalFormatting sqref="R27">
    <cfRule type="cellIs" dxfId="252" priority="5" operator="greaterThan">
      <formula>0.8</formula>
    </cfRule>
    <cfRule type="cellIs" dxfId="251" priority="6" operator="greaterThanOrEqual">
      <formula>0.5</formula>
    </cfRule>
  </conditionalFormatting>
  <conditionalFormatting sqref="R27">
    <cfRule type="cellIs" dxfId="250" priority="7" operator="greaterThanOrEqual">
      <formula>0.3</formula>
    </cfRule>
  </conditionalFormatting>
  <conditionalFormatting sqref="F28:Q28">
    <cfRule type="cellIs" dxfId="249" priority="3" operator="greaterThan">
      <formula>0.8</formula>
    </cfRule>
    <cfRule type="cellIs" dxfId="248" priority="4" operator="greaterThanOrEqual">
      <formula>0.5</formula>
    </cfRule>
  </conditionalFormatting>
  <conditionalFormatting sqref="R28">
    <cfRule type="cellIs" dxfId="247" priority="1" operator="greaterThan">
      <formula>0.8</formula>
    </cfRule>
    <cfRule type="cellIs" dxfId="246" priority="2" operator="greaterThanOrEqual">
      <formula>0.5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1">
    <pageSetUpPr fitToPage="1"/>
  </sheetPr>
  <dimension ref="A4:AI35"/>
  <sheetViews>
    <sheetView view="pageBreakPreview" topLeftCell="B4" zoomScale="80" zoomScaleNormal="100" zoomScaleSheetLayoutView="80" workbookViewId="0">
      <pane xSplit="4" ySplit="4" topLeftCell="AD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5" width="9.44140625" customWidth="1"/>
  </cols>
  <sheetData>
    <row r="4" spans="1:35" ht="28.2">
      <c r="C4" s="10" t="s">
        <v>216</v>
      </c>
      <c r="AH4" s="11"/>
      <c r="AI4" s="12"/>
    </row>
    <row r="5" spans="1:35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30" customHeight="1">
      <c r="C6" s="3"/>
      <c r="D6" s="4"/>
      <c r="E6" s="5"/>
      <c r="F6" s="26">
        <v>45078</v>
      </c>
      <c r="G6" s="26">
        <v>45079</v>
      </c>
      <c r="H6" s="26">
        <v>45080</v>
      </c>
      <c r="I6" s="26">
        <v>45081</v>
      </c>
      <c r="J6" s="26">
        <v>45082</v>
      </c>
      <c r="K6" s="26">
        <v>45083</v>
      </c>
      <c r="L6" s="26">
        <v>45084</v>
      </c>
      <c r="M6" s="26">
        <v>45085</v>
      </c>
      <c r="N6" s="26">
        <v>45086</v>
      </c>
      <c r="O6" s="26">
        <v>45087</v>
      </c>
      <c r="P6" s="26">
        <v>45088</v>
      </c>
      <c r="Q6" s="26">
        <v>45089</v>
      </c>
      <c r="R6" s="26">
        <v>45090</v>
      </c>
      <c r="S6" s="26">
        <v>45091</v>
      </c>
      <c r="T6" s="26">
        <v>45092</v>
      </c>
      <c r="U6" s="26">
        <v>45093</v>
      </c>
      <c r="V6" s="26">
        <v>45094</v>
      </c>
      <c r="W6" s="26">
        <v>45095</v>
      </c>
      <c r="X6" s="26">
        <v>45096</v>
      </c>
      <c r="Y6" s="26">
        <v>45097</v>
      </c>
      <c r="Z6" s="26">
        <v>45098</v>
      </c>
      <c r="AA6" s="26">
        <v>45099</v>
      </c>
      <c r="AB6" s="26">
        <v>45100</v>
      </c>
      <c r="AC6" s="26">
        <v>45101</v>
      </c>
      <c r="AD6" s="26">
        <v>45102</v>
      </c>
      <c r="AE6" s="26">
        <v>45103</v>
      </c>
      <c r="AF6" s="26">
        <v>45104</v>
      </c>
      <c r="AG6" s="26">
        <v>45105</v>
      </c>
      <c r="AH6" s="26">
        <v>45106</v>
      </c>
      <c r="AI6" s="26">
        <v>45107</v>
      </c>
    </row>
    <row r="7" spans="1:35" ht="30" customHeight="1">
      <c r="C7" s="6"/>
      <c r="D7" s="7"/>
      <c r="E7" s="8"/>
      <c r="F7" s="27" t="s">
        <v>83</v>
      </c>
      <c r="G7" s="27" t="s">
        <v>32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  <c r="AI7" s="27" t="s">
        <v>32</v>
      </c>
    </row>
    <row r="8" spans="1:35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</row>
    <row r="9" spans="1:35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</row>
    <row r="10" spans="1:35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</row>
    <row r="11" spans="1:35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</row>
    <row r="12" spans="1:35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</row>
    <row r="13" spans="1:35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</row>
    <row r="14" spans="1:35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 t="e">
        <f>SUM(#REF!,F13)</f>
        <v>#REF!</v>
      </c>
      <c r="G14" s="304" t="e">
        <f>SUM(F13:G13)+SUM(#REF!)</f>
        <v>#REF!</v>
      </c>
      <c r="H14" s="305" t="e">
        <f>SUM(F13:H13)+SUM(#REF!)</f>
        <v>#REF!</v>
      </c>
      <c r="I14" s="304" t="e">
        <f>SUM(F13:I13)+SUM(#REF!)</f>
        <v>#REF!</v>
      </c>
      <c r="J14" s="304" t="e">
        <f>SUM(F13:J13)+SUM(#REF!)</f>
        <v>#REF!</v>
      </c>
      <c r="K14" s="304" t="e">
        <f>SUM(F13:K13)+#REF!</f>
        <v>#REF!</v>
      </c>
      <c r="L14" s="304">
        <f>SUM(F13:L13)</f>
        <v>0</v>
      </c>
      <c r="M14" s="305">
        <f t="shared" ref="M14:AI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</row>
    <row r="15" spans="1:35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</row>
    <row r="16" spans="1:35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 t="e">
        <f>F15+SUM(#REF!)</f>
        <v>#REF!</v>
      </c>
      <c r="G16" s="304" t="e">
        <f>SUM(F15:G15)+SUM(#REF!)</f>
        <v>#REF!</v>
      </c>
      <c r="H16" s="305" t="e">
        <f>SUM(F15:H15)+SUM(#REF!)</f>
        <v>#REF!</v>
      </c>
      <c r="I16" s="305" t="e">
        <f>SUM(F15:I15)+SUM(#REF!)</f>
        <v>#REF!</v>
      </c>
      <c r="J16" s="304" t="e">
        <f>SUM(F15:J15)+SUM(#REF!)</f>
        <v>#REF!</v>
      </c>
      <c r="K16" s="304" t="e">
        <f>SUM(F15:K15)+#REF!</f>
        <v>#REF!</v>
      </c>
      <c r="L16" s="304">
        <f>SUM(F15:L15)</f>
        <v>0</v>
      </c>
      <c r="M16" s="305">
        <f t="shared" ref="M16:AI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</row>
    <row r="17" spans="1:35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</row>
    <row r="18" spans="1:35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</row>
    <row r="19" spans="1:35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7" t="e">
        <f>F17+SUM(#REF!)</f>
        <v>#REF!</v>
      </c>
      <c r="G19" s="306" t="e">
        <f>SUM(F17:G17)+SUM(#REF!)</f>
        <v>#REF!</v>
      </c>
      <c r="H19" s="307" t="e">
        <f>SUM(F17:H17)+SUM(#REF!)</f>
        <v>#REF!</v>
      </c>
      <c r="I19" s="306" t="e">
        <f>SUM(F17:I17)+SUM(#REF!)</f>
        <v>#REF!</v>
      </c>
      <c r="J19" s="307" t="e">
        <f>SUM(F17:J17)+SUM(#REF!)</f>
        <v>#REF!</v>
      </c>
      <c r="K19" s="306" t="e">
        <f>SUM(F17:K17)+#REF!</f>
        <v>#REF!</v>
      </c>
      <c r="L19" s="306">
        <f>SUM(F17:L17)</f>
        <v>0</v>
      </c>
      <c r="M19" s="307">
        <f t="shared" ref="M19:AI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</row>
    <row r="20" spans="1:35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 t="e">
        <f>F19</f>
        <v>#REF!</v>
      </c>
      <c r="G20" s="307" t="e">
        <f t="shared" ref="G20:AI20" si="3">G19</f>
        <v>#REF!</v>
      </c>
      <c r="H20" s="307" t="e">
        <f t="shared" si="3"/>
        <v>#REF!</v>
      </c>
      <c r="I20" s="306" t="e">
        <f t="shared" si="3"/>
        <v>#REF!</v>
      </c>
      <c r="J20" s="307" t="e">
        <f t="shared" si="3"/>
        <v>#REF!</v>
      </c>
      <c r="K20" s="307" t="e">
        <f t="shared" si="3"/>
        <v>#REF!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</row>
    <row r="21" spans="1:35" s="308" customFormat="1" ht="54.9" customHeight="1">
      <c r="A21"/>
      <c r="B21"/>
      <c r="C21" s="14" t="s">
        <v>6</v>
      </c>
      <c r="D21" s="2"/>
      <c r="E21" s="1" t="s">
        <v>14</v>
      </c>
      <c r="F21" s="307" t="e">
        <f>#REF!</f>
        <v>#REF!</v>
      </c>
      <c r="G21" s="307" t="e">
        <f>#REF!</f>
        <v>#REF!</v>
      </c>
      <c r="H21" s="307" t="e">
        <f>#REF!</f>
        <v>#REF!</v>
      </c>
      <c r="I21" s="307" t="e">
        <f>#REF!</f>
        <v>#REF!</v>
      </c>
      <c r="J21" s="307" t="e">
        <f>#REF!</f>
        <v>#REF!</v>
      </c>
      <c r="K21" s="307" t="e">
        <f>#REF!</f>
        <v>#REF!</v>
      </c>
      <c r="L21" s="307" t="e">
        <f>#REF!</f>
        <v>#REF!</v>
      </c>
      <c r="M21" s="307" t="e">
        <f>F20</f>
        <v>#REF!</v>
      </c>
      <c r="N21" s="307" t="e">
        <f t="shared" ref="N21:AI21" si="4">G20</f>
        <v>#REF!</v>
      </c>
      <c r="O21" s="307" t="e">
        <f t="shared" si="4"/>
        <v>#REF!</v>
      </c>
      <c r="P21" s="307" t="e">
        <f t="shared" si="4"/>
        <v>#REF!</v>
      </c>
      <c r="Q21" s="307" t="e">
        <f t="shared" si="4"/>
        <v>#REF!</v>
      </c>
      <c r="R21" s="307" t="e">
        <f t="shared" si="4"/>
        <v>#REF!</v>
      </c>
      <c r="S21" s="307">
        <f t="shared" si="4"/>
        <v>0</v>
      </c>
      <c r="T21" s="307">
        <f t="shared" si="4"/>
        <v>0</v>
      </c>
      <c r="U21" s="307">
        <f t="shared" si="4"/>
        <v>0</v>
      </c>
      <c r="V21" s="307">
        <f t="shared" si="4"/>
        <v>0</v>
      </c>
      <c r="W21" s="307">
        <f t="shared" si="4"/>
        <v>0</v>
      </c>
      <c r="X21" s="307">
        <f t="shared" si="4"/>
        <v>0</v>
      </c>
      <c r="Y21" s="307">
        <f t="shared" si="4"/>
        <v>0</v>
      </c>
      <c r="Z21" s="307">
        <f t="shared" si="4"/>
        <v>0</v>
      </c>
      <c r="AA21" s="307">
        <f t="shared" si="4"/>
        <v>0</v>
      </c>
      <c r="AB21" s="307">
        <f t="shared" si="4"/>
        <v>0</v>
      </c>
      <c r="AC21" s="307">
        <f t="shared" si="4"/>
        <v>0</v>
      </c>
      <c r="AD21" s="307">
        <f t="shared" si="4"/>
        <v>0</v>
      </c>
      <c r="AE21" s="307">
        <f t="shared" si="4"/>
        <v>0</v>
      </c>
      <c r="AF21" s="307">
        <f t="shared" si="4"/>
        <v>0</v>
      </c>
      <c r="AG21" s="307">
        <f t="shared" si="4"/>
        <v>0</v>
      </c>
      <c r="AH21" s="307">
        <f t="shared" si="4"/>
        <v>0</v>
      </c>
      <c r="AI21" s="307">
        <f t="shared" si="4"/>
        <v>0</v>
      </c>
    </row>
    <row r="22" spans="1:35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</row>
    <row r="23" spans="1:35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</row>
    <row r="24" spans="1:35" ht="30" customHeight="1">
      <c r="K24" s="60"/>
    </row>
    <row r="25" spans="1:35" ht="30" customHeight="1">
      <c r="C25" s="3"/>
      <c r="D25" s="4"/>
      <c r="E25" s="5"/>
      <c r="F25" s="26">
        <f t="shared" ref="F25:AI25" si="5">F6</f>
        <v>45078</v>
      </c>
      <c r="G25" s="26">
        <f t="shared" si="5"/>
        <v>45079</v>
      </c>
      <c r="H25" s="26">
        <f t="shared" si="5"/>
        <v>45080</v>
      </c>
      <c r="I25" s="26">
        <f t="shared" si="5"/>
        <v>45081</v>
      </c>
      <c r="J25" s="26">
        <f t="shared" si="5"/>
        <v>45082</v>
      </c>
      <c r="K25" s="26">
        <f t="shared" si="5"/>
        <v>45083</v>
      </c>
      <c r="L25" s="26">
        <f t="shared" si="5"/>
        <v>45084</v>
      </c>
      <c r="M25" s="26">
        <f t="shared" si="5"/>
        <v>45085</v>
      </c>
      <c r="N25" s="26">
        <f t="shared" si="5"/>
        <v>45086</v>
      </c>
      <c r="O25" s="26">
        <f t="shared" si="5"/>
        <v>45087</v>
      </c>
      <c r="P25" s="26">
        <f t="shared" si="5"/>
        <v>45088</v>
      </c>
      <c r="Q25" s="26">
        <f t="shared" si="5"/>
        <v>45089</v>
      </c>
      <c r="R25" s="26">
        <f t="shared" si="5"/>
        <v>45090</v>
      </c>
      <c r="S25" s="26">
        <f t="shared" si="5"/>
        <v>45091</v>
      </c>
      <c r="T25" s="26">
        <f t="shared" si="5"/>
        <v>45092</v>
      </c>
      <c r="U25" s="26">
        <f t="shared" si="5"/>
        <v>45093</v>
      </c>
      <c r="V25" s="26">
        <f t="shared" si="5"/>
        <v>45094</v>
      </c>
      <c r="W25" s="26">
        <f t="shared" si="5"/>
        <v>45095</v>
      </c>
      <c r="X25" s="26">
        <f t="shared" si="5"/>
        <v>45096</v>
      </c>
      <c r="Y25" s="26">
        <f t="shared" si="5"/>
        <v>45097</v>
      </c>
      <c r="Z25" s="26">
        <f t="shared" si="5"/>
        <v>45098</v>
      </c>
      <c r="AA25" s="26">
        <f t="shared" si="5"/>
        <v>45099</v>
      </c>
      <c r="AB25" s="26">
        <f t="shared" si="5"/>
        <v>45100</v>
      </c>
      <c r="AC25" s="26">
        <f t="shared" si="5"/>
        <v>45101</v>
      </c>
      <c r="AD25" s="26">
        <f t="shared" si="5"/>
        <v>45102</v>
      </c>
      <c r="AE25" s="26">
        <f t="shared" si="5"/>
        <v>45103</v>
      </c>
      <c r="AF25" s="26">
        <f t="shared" si="5"/>
        <v>45104</v>
      </c>
      <c r="AG25" s="26">
        <f t="shared" si="5"/>
        <v>45105</v>
      </c>
      <c r="AH25" s="26">
        <f t="shared" si="5"/>
        <v>45106</v>
      </c>
      <c r="AI25" s="26">
        <f t="shared" si="5"/>
        <v>45107</v>
      </c>
    </row>
    <row r="26" spans="1:35" ht="30" customHeight="1">
      <c r="C26" s="6"/>
      <c r="D26" s="7"/>
      <c r="E26" s="8"/>
      <c r="F26" s="27" t="str">
        <f t="shared" ref="F26:AI26" si="6">F7</f>
        <v>木</v>
      </c>
      <c r="G26" s="27" t="str">
        <f t="shared" si="6"/>
        <v>金</v>
      </c>
      <c r="H26" s="27" t="str">
        <f t="shared" si="6"/>
        <v>土</v>
      </c>
      <c r="I26" s="27" t="str">
        <f t="shared" si="6"/>
        <v>日</v>
      </c>
      <c r="J26" s="27" t="str">
        <f t="shared" si="6"/>
        <v>月</v>
      </c>
      <c r="K26" s="27" t="str">
        <f t="shared" si="6"/>
        <v>火</v>
      </c>
      <c r="L26" s="27" t="str">
        <f t="shared" si="6"/>
        <v>水</v>
      </c>
      <c r="M26" s="27" t="str">
        <f t="shared" si="6"/>
        <v>木</v>
      </c>
      <c r="N26" s="27" t="str">
        <f t="shared" si="6"/>
        <v>金</v>
      </c>
      <c r="O26" s="27" t="str">
        <f t="shared" si="6"/>
        <v>土</v>
      </c>
      <c r="P26" s="27" t="str">
        <f t="shared" si="6"/>
        <v>日</v>
      </c>
      <c r="Q26" s="27" t="str">
        <f t="shared" si="6"/>
        <v>月</v>
      </c>
      <c r="R26" s="27" t="str">
        <f t="shared" si="6"/>
        <v>火</v>
      </c>
      <c r="S26" s="27" t="str">
        <f t="shared" si="6"/>
        <v>水</v>
      </c>
      <c r="T26" s="27" t="str">
        <f t="shared" si="6"/>
        <v>木</v>
      </c>
      <c r="U26" s="27" t="str">
        <f t="shared" si="6"/>
        <v>金</v>
      </c>
      <c r="V26" s="27" t="str">
        <f t="shared" si="6"/>
        <v>土</v>
      </c>
      <c r="W26" s="27" t="str">
        <f t="shared" si="6"/>
        <v>日</v>
      </c>
      <c r="X26" s="27" t="str">
        <f t="shared" si="6"/>
        <v>月</v>
      </c>
      <c r="Y26" s="27" t="str">
        <f t="shared" si="6"/>
        <v>火</v>
      </c>
      <c r="Z26" s="27" t="str">
        <f t="shared" si="6"/>
        <v>水</v>
      </c>
      <c r="AA26" s="27" t="str">
        <f t="shared" si="6"/>
        <v>木</v>
      </c>
      <c r="AB26" s="27" t="str">
        <f t="shared" si="6"/>
        <v>金</v>
      </c>
      <c r="AC26" s="27" t="str">
        <f t="shared" si="6"/>
        <v>土</v>
      </c>
      <c r="AD26" s="27" t="str">
        <f t="shared" si="6"/>
        <v>日</v>
      </c>
      <c r="AE26" s="27" t="str">
        <f t="shared" si="6"/>
        <v>月</v>
      </c>
      <c r="AF26" s="27" t="str">
        <f t="shared" si="6"/>
        <v>火</v>
      </c>
      <c r="AG26" s="27" t="str">
        <f t="shared" si="6"/>
        <v>水</v>
      </c>
      <c r="AH26" s="27" t="str">
        <f t="shared" si="6"/>
        <v>木</v>
      </c>
      <c r="AI26" s="27" t="str">
        <f t="shared" si="6"/>
        <v>金</v>
      </c>
    </row>
    <row r="27" spans="1:35" ht="54.9" customHeight="1">
      <c r="B27" s="406"/>
      <c r="C27" s="16" t="s">
        <v>250</v>
      </c>
      <c r="D27" s="2"/>
      <c r="E27" s="1"/>
      <c r="F27" s="346">
        <f t="shared" ref="F27:AI27" si="7">IFERROR(F10/F8,0)</f>
        <v>0</v>
      </c>
      <c r="G27" s="346">
        <f t="shared" si="7"/>
        <v>0</v>
      </c>
      <c r="H27" s="346">
        <f t="shared" si="7"/>
        <v>0</v>
      </c>
      <c r="I27" s="346">
        <f t="shared" si="7"/>
        <v>0</v>
      </c>
      <c r="J27" s="346">
        <f t="shared" si="7"/>
        <v>0</v>
      </c>
      <c r="K27" s="346">
        <f t="shared" si="7"/>
        <v>0</v>
      </c>
      <c r="L27" s="346">
        <f t="shared" si="7"/>
        <v>0</v>
      </c>
      <c r="M27" s="346">
        <f t="shared" si="7"/>
        <v>0</v>
      </c>
      <c r="N27" s="346">
        <f t="shared" si="7"/>
        <v>0</v>
      </c>
      <c r="O27" s="346">
        <f t="shared" si="7"/>
        <v>0</v>
      </c>
      <c r="P27" s="346">
        <f t="shared" si="7"/>
        <v>0</v>
      </c>
      <c r="Q27" s="346">
        <f t="shared" si="7"/>
        <v>0</v>
      </c>
      <c r="R27" s="346">
        <f t="shared" si="7"/>
        <v>0</v>
      </c>
      <c r="S27" s="346">
        <f t="shared" si="7"/>
        <v>0</v>
      </c>
      <c r="T27" s="346">
        <f t="shared" si="7"/>
        <v>0</v>
      </c>
      <c r="U27" s="346">
        <f t="shared" si="7"/>
        <v>0</v>
      </c>
      <c r="V27" s="346">
        <f t="shared" si="7"/>
        <v>0</v>
      </c>
      <c r="W27" s="346">
        <f t="shared" si="7"/>
        <v>0</v>
      </c>
      <c r="X27" s="346">
        <f t="shared" si="7"/>
        <v>0</v>
      </c>
      <c r="Y27" s="346">
        <f t="shared" si="7"/>
        <v>0</v>
      </c>
      <c r="Z27" s="346">
        <f t="shared" si="7"/>
        <v>0</v>
      </c>
      <c r="AA27" s="346">
        <f t="shared" si="7"/>
        <v>0</v>
      </c>
      <c r="AB27" s="346">
        <f t="shared" si="7"/>
        <v>0</v>
      </c>
      <c r="AC27" s="346">
        <f t="shared" si="7"/>
        <v>0</v>
      </c>
      <c r="AD27" s="346">
        <f t="shared" si="7"/>
        <v>0</v>
      </c>
      <c r="AE27" s="346">
        <f t="shared" si="7"/>
        <v>0</v>
      </c>
      <c r="AF27" s="346">
        <f t="shared" si="7"/>
        <v>0</v>
      </c>
      <c r="AG27" s="346">
        <f t="shared" si="7"/>
        <v>0</v>
      </c>
      <c r="AH27" s="346">
        <f t="shared" si="7"/>
        <v>0</v>
      </c>
      <c r="AI27" s="346">
        <f t="shared" si="7"/>
        <v>0</v>
      </c>
    </row>
    <row r="28" spans="1:35" ht="54.9" customHeight="1">
      <c r="B28" s="406"/>
      <c r="C28" s="17" t="s">
        <v>251</v>
      </c>
      <c r="D28" s="2"/>
      <c r="E28" s="1"/>
      <c r="F28" s="346">
        <f t="shared" ref="F28:AI28" si="8">IFERROR(F11/F9,0)</f>
        <v>0</v>
      </c>
      <c r="G28" s="346">
        <f t="shared" si="8"/>
        <v>0</v>
      </c>
      <c r="H28" s="346">
        <f t="shared" si="8"/>
        <v>0</v>
      </c>
      <c r="I28" s="346">
        <f t="shared" si="8"/>
        <v>0</v>
      </c>
      <c r="J28" s="346">
        <f t="shared" si="8"/>
        <v>0</v>
      </c>
      <c r="K28" s="346">
        <f t="shared" si="8"/>
        <v>0</v>
      </c>
      <c r="L28" s="346">
        <f t="shared" si="8"/>
        <v>0</v>
      </c>
      <c r="M28" s="346">
        <f t="shared" si="8"/>
        <v>0</v>
      </c>
      <c r="N28" s="346">
        <f t="shared" si="8"/>
        <v>0</v>
      </c>
      <c r="O28" s="346">
        <f t="shared" si="8"/>
        <v>0</v>
      </c>
      <c r="P28" s="346">
        <f t="shared" si="8"/>
        <v>0</v>
      </c>
      <c r="Q28" s="346">
        <f t="shared" si="8"/>
        <v>0</v>
      </c>
      <c r="R28" s="346">
        <f t="shared" si="8"/>
        <v>0</v>
      </c>
      <c r="S28" s="346">
        <f t="shared" si="8"/>
        <v>0</v>
      </c>
      <c r="T28" s="346">
        <f t="shared" si="8"/>
        <v>0</v>
      </c>
      <c r="U28" s="346">
        <f t="shared" si="8"/>
        <v>0</v>
      </c>
      <c r="V28" s="346">
        <f t="shared" si="8"/>
        <v>0</v>
      </c>
      <c r="W28" s="346">
        <f t="shared" si="8"/>
        <v>0</v>
      </c>
      <c r="X28" s="346">
        <f t="shared" si="8"/>
        <v>0</v>
      </c>
      <c r="Y28" s="346">
        <f t="shared" si="8"/>
        <v>0</v>
      </c>
      <c r="Z28" s="346">
        <f t="shared" si="8"/>
        <v>0</v>
      </c>
      <c r="AA28" s="346">
        <f t="shared" si="8"/>
        <v>0</v>
      </c>
      <c r="AB28" s="346">
        <f t="shared" si="8"/>
        <v>0</v>
      </c>
      <c r="AC28" s="346">
        <f t="shared" si="8"/>
        <v>0</v>
      </c>
      <c r="AD28" s="346">
        <f t="shared" si="8"/>
        <v>0</v>
      </c>
      <c r="AE28" s="346">
        <f t="shared" si="8"/>
        <v>0</v>
      </c>
      <c r="AF28" s="346">
        <f t="shared" si="8"/>
        <v>0</v>
      </c>
      <c r="AG28" s="346">
        <f t="shared" si="8"/>
        <v>0</v>
      </c>
      <c r="AH28" s="346">
        <f t="shared" si="8"/>
        <v>0</v>
      </c>
      <c r="AI28" s="346">
        <f t="shared" si="8"/>
        <v>0</v>
      </c>
    </row>
    <row r="29" spans="1:35" ht="54.9" customHeight="1">
      <c r="B29" s="363"/>
      <c r="C29" s="17" t="s">
        <v>252</v>
      </c>
      <c r="D29" s="2"/>
      <c r="E29" s="1"/>
      <c r="F29" s="342">
        <f t="shared" ref="F29:AI29" si="9">IFERROR(F12*100000/1588256,0)</f>
        <v>0</v>
      </c>
      <c r="G29" s="342">
        <f t="shared" si="9"/>
        <v>0</v>
      </c>
      <c r="H29" s="342">
        <f t="shared" si="9"/>
        <v>0</v>
      </c>
      <c r="I29" s="342">
        <f t="shared" si="9"/>
        <v>0</v>
      </c>
      <c r="J29" s="342">
        <f t="shared" si="9"/>
        <v>0</v>
      </c>
      <c r="K29" s="342">
        <f t="shared" si="9"/>
        <v>0</v>
      </c>
      <c r="L29" s="342">
        <f t="shared" si="9"/>
        <v>0</v>
      </c>
      <c r="M29" s="342">
        <f t="shared" si="9"/>
        <v>0</v>
      </c>
      <c r="N29" s="342">
        <f t="shared" si="9"/>
        <v>0</v>
      </c>
      <c r="O29" s="342">
        <f t="shared" si="9"/>
        <v>0</v>
      </c>
      <c r="P29" s="342">
        <f t="shared" si="9"/>
        <v>0</v>
      </c>
      <c r="Q29" s="342">
        <f t="shared" si="9"/>
        <v>0</v>
      </c>
      <c r="R29" s="342">
        <f t="shared" si="9"/>
        <v>0</v>
      </c>
      <c r="S29" s="342">
        <f t="shared" si="9"/>
        <v>0</v>
      </c>
      <c r="T29" s="342">
        <f t="shared" si="9"/>
        <v>0</v>
      </c>
      <c r="U29" s="342">
        <f t="shared" si="9"/>
        <v>0</v>
      </c>
      <c r="V29" s="342">
        <f t="shared" si="9"/>
        <v>0</v>
      </c>
      <c r="W29" s="342">
        <f t="shared" si="9"/>
        <v>0</v>
      </c>
      <c r="X29" s="342">
        <f t="shared" si="9"/>
        <v>0</v>
      </c>
      <c r="Y29" s="342">
        <f t="shared" si="9"/>
        <v>0</v>
      </c>
      <c r="Z29" s="342">
        <f t="shared" si="9"/>
        <v>0</v>
      </c>
      <c r="AA29" s="342">
        <f t="shared" si="9"/>
        <v>0</v>
      </c>
      <c r="AB29" s="342">
        <f t="shared" si="9"/>
        <v>0</v>
      </c>
      <c r="AC29" s="342">
        <f t="shared" si="9"/>
        <v>0</v>
      </c>
      <c r="AD29" s="342">
        <f t="shared" si="9"/>
        <v>0</v>
      </c>
      <c r="AE29" s="342">
        <f t="shared" si="9"/>
        <v>0</v>
      </c>
      <c r="AF29" s="342">
        <f t="shared" si="9"/>
        <v>0</v>
      </c>
      <c r="AG29" s="342">
        <f t="shared" si="9"/>
        <v>0</v>
      </c>
      <c r="AH29" s="342">
        <f t="shared" si="9"/>
        <v>0</v>
      </c>
      <c r="AI29" s="342">
        <f t="shared" si="9"/>
        <v>0</v>
      </c>
    </row>
    <row r="30" spans="1:35" ht="54.9" customHeight="1">
      <c r="B30" s="340"/>
      <c r="C30" s="17" t="s">
        <v>33</v>
      </c>
      <c r="D30" s="2" t="s">
        <v>17</v>
      </c>
      <c r="E30" s="1"/>
      <c r="F30" s="346">
        <f t="shared" ref="F30:AI30" si="10">IFERROR(F16/F14,0)</f>
        <v>0</v>
      </c>
      <c r="G30" s="346">
        <f t="shared" si="10"/>
        <v>0</v>
      </c>
      <c r="H30" s="346">
        <f t="shared" si="10"/>
        <v>0</v>
      </c>
      <c r="I30" s="346">
        <f t="shared" si="10"/>
        <v>0</v>
      </c>
      <c r="J30" s="346">
        <f t="shared" si="10"/>
        <v>0</v>
      </c>
      <c r="K30" s="346">
        <f t="shared" si="10"/>
        <v>0</v>
      </c>
      <c r="L30" s="346">
        <f t="shared" si="10"/>
        <v>0</v>
      </c>
      <c r="M30" s="346">
        <f t="shared" si="10"/>
        <v>0</v>
      </c>
      <c r="N30" s="346">
        <f t="shared" si="10"/>
        <v>0</v>
      </c>
      <c r="O30" s="346">
        <f t="shared" si="10"/>
        <v>0</v>
      </c>
      <c r="P30" s="346">
        <f t="shared" si="10"/>
        <v>0</v>
      </c>
      <c r="Q30" s="346">
        <f t="shared" si="10"/>
        <v>0</v>
      </c>
      <c r="R30" s="346">
        <f t="shared" si="10"/>
        <v>0</v>
      </c>
      <c r="S30" s="346">
        <f t="shared" si="10"/>
        <v>0</v>
      </c>
      <c r="T30" s="346">
        <f t="shared" si="10"/>
        <v>0</v>
      </c>
      <c r="U30" s="346">
        <f t="shared" si="10"/>
        <v>0</v>
      </c>
      <c r="V30" s="346">
        <f t="shared" si="10"/>
        <v>0</v>
      </c>
      <c r="W30" s="346">
        <f t="shared" si="10"/>
        <v>0</v>
      </c>
      <c r="X30" s="346">
        <f t="shared" si="10"/>
        <v>0</v>
      </c>
      <c r="Y30" s="346">
        <f t="shared" si="10"/>
        <v>0</v>
      </c>
      <c r="Z30" s="346">
        <f t="shared" si="10"/>
        <v>0</v>
      </c>
      <c r="AA30" s="346">
        <f t="shared" si="10"/>
        <v>0</v>
      </c>
      <c r="AB30" s="346">
        <f t="shared" si="10"/>
        <v>0</v>
      </c>
      <c r="AC30" s="346">
        <f t="shared" si="10"/>
        <v>0</v>
      </c>
      <c r="AD30" s="346">
        <f t="shared" si="10"/>
        <v>0</v>
      </c>
      <c r="AE30" s="346">
        <f t="shared" si="10"/>
        <v>0</v>
      </c>
      <c r="AF30" s="346">
        <f t="shared" si="10"/>
        <v>0</v>
      </c>
      <c r="AG30" s="346">
        <f t="shared" si="10"/>
        <v>0</v>
      </c>
      <c r="AH30" s="346">
        <f t="shared" si="10"/>
        <v>0</v>
      </c>
      <c r="AI30" s="346">
        <f t="shared" si="10"/>
        <v>0</v>
      </c>
    </row>
    <row r="31" spans="1:35" ht="54.9" customHeight="1">
      <c r="B31" s="381"/>
      <c r="C31" s="17" t="s">
        <v>253</v>
      </c>
      <c r="D31" s="2" t="s">
        <v>17</v>
      </c>
      <c r="E31" s="1"/>
      <c r="F31" s="341">
        <f t="shared" ref="F31:AI31" si="11">IFERROR(F19*100000/1588256,0)</f>
        <v>0</v>
      </c>
      <c r="G31" s="341">
        <f t="shared" si="11"/>
        <v>0</v>
      </c>
      <c r="H31" s="341">
        <f t="shared" si="11"/>
        <v>0</v>
      </c>
      <c r="I31" s="341">
        <f t="shared" si="11"/>
        <v>0</v>
      </c>
      <c r="J31" s="341">
        <f t="shared" si="11"/>
        <v>0</v>
      </c>
      <c r="K31" s="341">
        <f t="shared" si="11"/>
        <v>0</v>
      </c>
      <c r="L31" s="341">
        <f t="shared" si="11"/>
        <v>0</v>
      </c>
      <c r="M31" s="341">
        <f t="shared" si="11"/>
        <v>0</v>
      </c>
      <c r="N31" s="341">
        <f t="shared" si="11"/>
        <v>0</v>
      </c>
      <c r="O31" s="341">
        <f t="shared" si="11"/>
        <v>0</v>
      </c>
      <c r="P31" s="341">
        <f t="shared" si="11"/>
        <v>0</v>
      </c>
      <c r="Q31" s="341">
        <f t="shared" si="11"/>
        <v>0</v>
      </c>
      <c r="R31" s="341">
        <f t="shared" si="11"/>
        <v>0</v>
      </c>
      <c r="S31" s="341">
        <f t="shared" si="11"/>
        <v>0</v>
      </c>
      <c r="T31" s="341">
        <f t="shared" si="11"/>
        <v>0</v>
      </c>
      <c r="U31" s="341">
        <f t="shared" si="11"/>
        <v>0</v>
      </c>
      <c r="V31" s="341">
        <f t="shared" si="11"/>
        <v>0</v>
      </c>
      <c r="W31" s="341">
        <f t="shared" si="11"/>
        <v>0</v>
      </c>
      <c r="X31" s="341">
        <f t="shared" si="11"/>
        <v>0</v>
      </c>
      <c r="Y31" s="341">
        <f t="shared" si="11"/>
        <v>0</v>
      </c>
      <c r="Z31" s="341">
        <f t="shared" si="11"/>
        <v>0</v>
      </c>
      <c r="AA31" s="341">
        <f t="shared" si="11"/>
        <v>0</v>
      </c>
      <c r="AB31" s="341">
        <f t="shared" si="11"/>
        <v>0</v>
      </c>
      <c r="AC31" s="341">
        <f t="shared" si="11"/>
        <v>0</v>
      </c>
      <c r="AD31" s="341">
        <f t="shared" si="11"/>
        <v>0</v>
      </c>
      <c r="AE31" s="341">
        <f t="shared" si="11"/>
        <v>0</v>
      </c>
      <c r="AF31" s="341">
        <f t="shared" si="11"/>
        <v>0</v>
      </c>
      <c r="AG31" s="341">
        <f t="shared" si="11"/>
        <v>0</v>
      </c>
      <c r="AH31" s="341">
        <f t="shared" si="11"/>
        <v>0</v>
      </c>
      <c r="AI31" s="341">
        <f t="shared" si="11"/>
        <v>0</v>
      </c>
    </row>
    <row r="32" spans="1:35" ht="54.9" customHeight="1">
      <c r="B32" s="409"/>
      <c r="C32" s="18" t="s">
        <v>36</v>
      </c>
      <c r="D32" s="2"/>
      <c r="E32" s="1"/>
      <c r="F32" s="194" t="e">
        <f t="shared" ref="F32:AI32" si="12">F20-F21</f>
        <v>#REF!</v>
      </c>
      <c r="G32" s="194" t="e">
        <f t="shared" si="12"/>
        <v>#REF!</v>
      </c>
      <c r="H32" s="194" t="e">
        <f t="shared" si="12"/>
        <v>#REF!</v>
      </c>
      <c r="I32" s="194" t="e">
        <f t="shared" si="12"/>
        <v>#REF!</v>
      </c>
      <c r="J32" s="194" t="e">
        <f t="shared" si="12"/>
        <v>#REF!</v>
      </c>
      <c r="K32" s="194" t="e">
        <f t="shared" si="12"/>
        <v>#REF!</v>
      </c>
      <c r="L32" s="194" t="e">
        <f t="shared" si="12"/>
        <v>#REF!</v>
      </c>
      <c r="M32" s="194" t="e">
        <f t="shared" si="12"/>
        <v>#REF!</v>
      </c>
      <c r="N32" s="194" t="e">
        <f t="shared" si="12"/>
        <v>#REF!</v>
      </c>
      <c r="O32" s="194" t="e">
        <f t="shared" si="12"/>
        <v>#REF!</v>
      </c>
      <c r="P32" s="194" t="e">
        <f t="shared" si="12"/>
        <v>#REF!</v>
      </c>
      <c r="Q32" s="194" t="e">
        <f t="shared" si="12"/>
        <v>#REF!</v>
      </c>
      <c r="R32" s="194" t="e">
        <f t="shared" si="12"/>
        <v>#REF!</v>
      </c>
      <c r="S32" s="194">
        <f t="shared" si="12"/>
        <v>0</v>
      </c>
      <c r="T32" s="194">
        <f t="shared" si="12"/>
        <v>0</v>
      </c>
      <c r="U32" s="194">
        <f t="shared" si="12"/>
        <v>0</v>
      </c>
      <c r="V32" s="194">
        <f t="shared" si="12"/>
        <v>0</v>
      </c>
      <c r="W32" s="194">
        <f t="shared" si="12"/>
        <v>0</v>
      </c>
      <c r="X32" s="194">
        <f t="shared" si="12"/>
        <v>0</v>
      </c>
      <c r="Y32" s="194">
        <f t="shared" si="12"/>
        <v>0</v>
      </c>
      <c r="Z32" s="194">
        <f t="shared" si="12"/>
        <v>0</v>
      </c>
      <c r="AA32" s="194">
        <f t="shared" si="12"/>
        <v>0</v>
      </c>
      <c r="AB32" s="194">
        <f t="shared" si="12"/>
        <v>0</v>
      </c>
      <c r="AC32" s="194">
        <f t="shared" si="12"/>
        <v>0</v>
      </c>
      <c r="AD32" s="194">
        <f t="shared" si="12"/>
        <v>0</v>
      </c>
      <c r="AE32" s="194">
        <f t="shared" si="12"/>
        <v>0</v>
      </c>
      <c r="AF32" s="194">
        <f t="shared" si="12"/>
        <v>0</v>
      </c>
      <c r="AG32" s="194">
        <f t="shared" si="12"/>
        <v>0</v>
      </c>
      <c r="AH32" s="194">
        <f t="shared" si="12"/>
        <v>0</v>
      </c>
      <c r="AI32" s="194">
        <f t="shared" si="12"/>
        <v>0</v>
      </c>
    </row>
    <row r="33" spans="2:35" ht="54.9" customHeight="1">
      <c r="B33" s="379"/>
      <c r="C33" s="18" t="s">
        <v>254</v>
      </c>
      <c r="D33" s="2"/>
      <c r="E33" s="1"/>
      <c r="F33" s="347">
        <f t="shared" ref="F33:AI33" si="13">IFERROR(F20/F21,0)</f>
        <v>0</v>
      </c>
      <c r="G33" s="347">
        <f t="shared" si="13"/>
        <v>0</v>
      </c>
      <c r="H33" s="347">
        <f t="shared" si="13"/>
        <v>0</v>
      </c>
      <c r="I33" s="347">
        <f t="shared" si="13"/>
        <v>0</v>
      </c>
      <c r="J33" s="347">
        <f t="shared" si="13"/>
        <v>0</v>
      </c>
      <c r="K33" s="347">
        <f t="shared" si="13"/>
        <v>0</v>
      </c>
      <c r="L33" s="347">
        <f t="shared" si="13"/>
        <v>0</v>
      </c>
      <c r="M33" s="347">
        <f t="shared" si="13"/>
        <v>0</v>
      </c>
      <c r="N33" s="347">
        <f t="shared" si="13"/>
        <v>0</v>
      </c>
      <c r="O33" s="347">
        <f t="shared" si="13"/>
        <v>0</v>
      </c>
      <c r="P33" s="347">
        <f t="shared" si="13"/>
        <v>0</v>
      </c>
      <c r="Q33" s="347">
        <f t="shared" si="13"/>
        <v>0</v>
      </c>
      <c r="R33" s="347">
        <f t="shared" si="13"/>
        <v>0</v>
      </c>
      <c r="S33" s="347">
        <f t="shared" si="13"/>
        <v>0</v>
      </c>
      <c r="T33" s="347">
        <f t="shared" si="13"/>
        <v>0</v>
      </c>
      <c r="U33" s="347">
        <f t="shared" si="13"/>
        <v>0</v>
      </c>
      <c r="V33" s="347">
        <f t="shared" si="13"/>
        <v>0</v>
      </c>
      <c r="W33" s="347">
        <f t="shared" si="13"/>
        <v>0</v>
      </c>
      <c r="X33" s="347">
        <f t="shared" si="13"/>
        <v>0</v>
      </c>
      <c r="Y33" s="347">
        <f t="shared" si="13"/>
        <v>0</v>
      </c>
      <c r="Z33" s="347">
        <f t="shared" si="13"/>
        <v>0</v>
      </c>
      <c r="AA33" s="347">
        <f t="shared" si="13"/>
        <v>0</v>
      </c>
      <c r="AB33" s="347">
        <f t="shared" si="13"/>
        <v>0</v>
      </c>
      <c r="AC33" s="347">
        <f t="shared" si="13"/>
        <v>0</v>
      </c>
      <c r="AD33" s="347">
        <f t="shared" si="13"/>
        <v>0</v>
      </c>
      <c r="AE33" s="347">
        <f t="shared" si="13"/>
        <v>0</v>
      </c>
      <c r="AF33" s="347">
        <f t="shared" si="13"/>
        <v>0</v>
      </c>
      <c r="AG33" s="347">
        <f t="shared" si="13"/>
        <v>0</v>
      </c>
      <c r="AH33" s="347">
        <f t="shared" si="13"/>
        <v>0</v>
      </c>
      <c r="AI33" s="347">
        <f t="shared" si="13"/>
        <v>0</v>
      </c>
    </row>
    <row r="34" spans="2:35" ht="59.25" customHeight="1">
      <c r="B34" s="111"/>
      <c r="C34" s="17" t="s">
        <v>125</v>
      </c>
      <c r="D34" s="2"/>
      <c r="E34" s="1"/>
      <c r="F34" s="22">
        <f t="shared" ref="F34:AI34" si="14">IFERROR(F10/F12,0)</f>
        <v>0</v>
      </c>
      <c r="G34" s="22">
        <f t="shared" si="14"/>
        <v>0</v>
      </c>
      <c r="H34" s="22">
        <f t="shared" si="14"/>
        <v>0</v>
      </c>
      <c r="I34" s="22">
        <f t="shared" si="14"/>
        <v>0</v>
      </c>
      <c r="J34" s="22">
        <f t="shared" si="14"/>
        <v>0</v>
      </c>
      <c r="K34" s="22">
        <f t="shared" si="14"/>
        <v>0</v>
      </c>
      <c r="L34" s="22">
        <f t="shared" si="14"/>
        <v>0</v>
      </c>
      <c r="M34" s="22">
        <f t="shared" si="14"/>
        <v>0</v>
      </c>
      <c r="N34" s="22">
        <f t="shared" si="14"/>
        <v>0</v>
      </c>
      <c r="O34" s="22">
        <f t="shared" si="14"/>
        <v>0</v>
      </c>
      <c r="P34" s="22">
        <f t="shared" si="14"/>
        <v>0</v>
      </c>
      <c r="Q34" s="22">
        <f t="shared" si="14"/>
        <v>0</v>
      </c>
      <c r="R34" s="22">
        <f t="shared" si="14"/>
        <v>0</v>
      </c>
      <c r="S34" s="22">
        <f t="shared" si="14"/>
        <v>0</v>
      </c>
      <c r="T34" s="22">
        <f t="shared" si="14"/>
        <v>0</v>
      </c>
      <c r="U34" s="22">
        <f t="shared" si="14"/>
        <v>0</v>
      </c>
      <c r="V34" s="22">
        <f t="shared" si="14"/>
        <v>0</v>
      </c>
      <c r="W34" s="22">
        <f t="shared" si="14"/>
        <v>0</v>
      </c>
      <c r="X34" s="22">
        <f t="shared" si="14"/>
        <v>0</v>
      </c>
      <c r="Y34" s="22">
        <f t="shared" si="14"/>
        <v>0</v>
      </c>
      <c r="Z34" s="22">
        <f t="shared" si="14"/>
        <v>0</v>
      </c>
      <c r="AA34" s="22">
        <f t="shared" si="14"/>
        <v>0</v>
      </c>
      <c r="AB34" s="22">
        <f t="shared" si="14"/>
        <v>0</v>
      </c>
      <c r="AC34" s="22">
        <f t="shared" si="14"/>
        <v>0</v>
      </c>
      <c r="AD34" s="22">
        <f t="shared" si="14"/>
        <v>0</v>
      </c>
      <c r="AE34" s="22">
        <f t="shared" si="14"/>
        <v>0</v>
      </c>
      <c r="AF34" s="22">
        <f t="shared" si="14"/>
        <v>0</v>
      </c>
      <c r="AG34" s="22">
        <f t="shared" si="14"/>
        <v>0</v>
      </c>
      <c r="AH34" s="22">
        <f t="shared" si="14"/>
        <v>0</v>
      </c>
      <c r="AI34" s="22">
        <f t="shared" si="14"/>
        <v>0</v>
      </c>
    </row>
    <row r="35" spans="2:35" ht="59.25" customHeight="1">
      <c r="B35" s="68"/>
      <c r="C35" s="18" t="s">
        <v>59</v>
      </c>
      <c r="D35" s="2"/>
      <c r="E35" s="1"/>
      <c r="F35" s="102" t="e">
        <f t="shared" ref="F35:AI35" si="15">IF(F32=0,"同数",IF(F32&gt;0,"増加","減少"))</f>
        <v>#REF!</v>
      </c>
      <c r="G35" s="102" t="e">
        <f t="shared" si="15"/>
        <v>#REF!</v>
      </c>
      <c r="H35" s="102" t="e">
        <f t="shared" si="15"/>
        <v>#REF!</v>
      </c>
      <c r="I35" s="102" t="e">
        <f t="shared" si="15"/>
        <v>#REF!</v>
      </c>
      <c r="J35" s="102" t="e">
        <f t="shared" si="15"/>
        <v>#REF!</v>
      </c>
      <c r="K35" s="102" t="e">
        <f t="shared" si="15"/>
        <v>#REF!</v>
      </c>
      <c r="L35" s="102" t="e">
        <f t="shared" si="15"/>
        <v>#REF!</v>
      </c>
      <c r="M35" s="102" t="e">
        <f t="shared" si="15"/>
        <v>#REF!</v>
      </c>
      <c r="N35" s="102" t="e">
        <f t="shared" si="15"/>
        <v>#REF!</v>
      </c>
      <c r="O35" s="102" t="e">
        <f t="shared" si="15"/>
        <v>#REF!</v>
      </c>
      <c r="P35" s="102" t="e">
        <f t="shared" si="15"/>
        <v>#REF!</v>
      </c>
      <c r="Q35" s="102" t="e">
        <f t="shared" si="15"/>
        <v>#REF!</v>
      </c>
      <c r="R35" s="102" t="e">
        <f t="shared" si="15"/>
        <v>#REF!</v>
      </c>
      <c r="S35" s="102" t="str">
        <f t="shared" si="15"/>
        <v>同数</v>
      </c>
      <c r="T35" s="102" t="str">
        <f t="shared" si="15"/>
        <v>同数</v>
      </c>
      <c r="U35" s="102" t="str">
        <f t="shared" si="15"/>
        <v>同数</v>
      </c>
      <c r="V35" s="102" t="str">
        <f t="shared" si="15"/>
        <v>同数</v>
      </c>
      <c r="W35" s="102" t="str">
        <f t="shared" si="15"/>
        <v>同数</v>
      </c>
      <c r="X35" s="102" t="str">
        <f t="shared" si="15"/>
        <v>同数</v>
      </c>
      <c r="Y35" s="102" t="str">
        <f t="shared" si="15"/>
        <v>同数</v>
      </c>
      <c r="Z35" s="102" t="str">
        <f t="shared" si="15"/>
        <v>同数</v>
      </c>
      <c r="AA35" s="102" t="str">
        <f t="shared" si="15"/>
        <v>同数</v>
      </c>
      <c r="AB35" s="102" t="str">
        <f t="shared" si="15"/>
        <v>同数</v>
      </c>
      <c r="AC35" s="102" t="str">
        <f t="shared" si="15"/>
        <v>同数</v>
      </c>
      <c r="AD35" s="102" t="str">
        <f t="shared" si="15"/>
        <v>同数</v>
      </c>
      <c r="AE35" s="102" t="str">
        <f t="shared" si="15"/>
        <v>同数</v>
      </c>
      <c r="AF35" s="102" t="str">
        <f t="shared" si="15"/>
        <v>同数</v>
      </c>
      <c r="AG35" s="102" t="str">
        <f t="shared" si="15"/>
        <v>同数</v>
      </c>
      <c r="AH35" s="102" t="str">
        <f t="shared" si="15"/>
        <v>同数</v>
      </c>
      <c r="AI35" s="102" t="str">
        <f t="shared" si="15"/>
        <v>同数</v>
      </c>
    </row>
  </sheetData>
  <mergeCells count="2">
    <mergeCell ref="B27:B29"/>
    <mergeCell ref="B31:B33"/>
  </mergeCells>
  <phoneticPr fontId="1"/>
  <conditionalFormatting sqref="F31:AI31">
    <cfRule type="cellIs" dxfId="245" priority="16" operator="greaterThanOrEqual">
      <formula>25</formula>
    </cfRule>
    <cfRule type="cellIs" dxfId="244" priority="17" operator="greaterThanOrEqual">
      <formula>15</formula>
    </cfRule>
  </conditionalFormatting>
  <conditionalFormatting sqref="F30:AI30">
    <cfRule type="cellIs" dxfId="243" priority="15" operator="greaterThanOrEqual">
      <formula>0.1</formula>
    </cfRule>
  </conditionalFormatting>
  <conditionalFormatting sqref="F29:AI29">
    <cfRule type="cellIs" dxfId="242" priority="13" operator="greaterThanOrEqual">
      <formula>25</formula>
    </cfRule>
    <cfRule type="cellIs" dxfId="241" priority="14" operator="greaterThanOrEqual">
      <formula>15</formula>
    </cfRule>
  </conditionalFormatting>
  <conditionalFormatting sqref="F28:AI28">
    <cfRule type="cellIs" dxfId="240" priority="11" operator="greaterThanOrEqual">
      <formula>0.5</formula>
    </cfRule>
    <cfRule type="cellIs" dxfId="239" priority="12" operator="greaterThanOrEqual">
      <formula>0.2</formula>
    </cfRule>
  </conditionalFormatting>
  <conditionalFormatting sqref="F27:AI27">
    <cfRule type="cellIs" dxfId="238" priority="9" operator="greaterThanOrEqual">
      <formula>0.5</formula>
    </cfRule>
    <cfRule type="cellIs" dxfId="237" priority="10" operator="greaterThanOrEqual">
      <formula>0.2</formula>
    </cfRule>
  </conditionalFormatting>
  <conditionalFormatting sqref="F33:AI33">
    <cfRule type="cellIs" dxfId="236" priority="8" operator="greaterThan">
      <formula>1</formula>
    </cfRule>
  </conditionalFormatting>
  <conditionalFormatting sqref="F32:AI32">
    <cfRule type="cellIs" dxfId="235" priority="7" operator="greaterThanOrEqual">
      <formula>1</formula>
    </cfRule>
  </conditionalFormatting>
  <conditionalFormatting sqref="F34:AI34">
    <cfRule type="cellIs" dxfId="234" priority="5" operator="greaterThanOrEqual">
      <formula>7.5</formula>
    </cfRule>
  </conditionalFormatting>
  <conditionalFormatting sqref="F34:AI34">
    <cfRule type="cellIs" dxfId="233" priority="6" operator="greaterThanOrEqual">
      <formula>12.5</formula>
    </cfRule>
  </conditionalFormatting>
  <conditionalFormatting sqref="F10:AI13">
    <cfRule type="containsBlanks" dxfId="232" priority="4">
      <formula>LEN(TRIM(F10))=0</formula>
    </cfRule>
  </conditionalFormatting>
  <conditionalFormatting sqref="F15:AI15">
    <cfRule type="containsBlanks" dxfId="231" priority="3">
      <formula>LEN(TRIM(F15))=0</formula>
    </cfRule>
  </conditionalFormatting>
  <conditionalFormatting sqref="F17:AI18">
    <cfRule type="containsBlanks" dxfId="230" priority="2">
      <formula>LEN(TRIM(F17))=0</formula>
    </cfRule>
  </conditionalFormatting>
  <conditionalFormatting sqref="F22:AI23">
    <cfRule type="containsBlanks" dxfId="229" priority="1">
      <formula>LEN(TRIM(F22))=0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52">
    <pageSetUpPr fitToPage="1"/>
  </sheetPr>
  <dimension ref="A4:AJ35"/>
  <sheetViews>
    <sheetView view="pageBreakPreview" topLeftCell="B4" zoomScale="80" zoomScaleNormal="100" zoomScaleSheetLayoutView="80" workbookViewId="0">
      <pane xSplit="4" ySplit="4" topLeftCell="AC4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5" width="9.44140625" customWidth="1"/>
  </cols>
  <sheetData>
    <row r="4" spans="1:36" ht="28.2">
      <c r="C4" s="10" t="s">
        <v>256</v>
      </c>
      <c r="AH4" s="11"/>
      <c r="AI4" s="12"/>
    </row>
    <row r="5" spans="1:36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6" ht="30" customHeight="1">
      <c r="C6" s="3"/>
      <c r="D6" s="4"/>
      <c r="E6" s="5"/>
      <c r="F6" s="26">
        <v>45108</v>
      </c>
      <c r="G6" s="26">
        <v>45109</v>
      </c>
      <c r="H6" s="26">
        <v>45110</v>
      </c>
      <c r="I6" s="26">
        <v>45111</v>
      </c>
      <c r="J6" s="26">
        <v>45112</v>
      </c>
      <c r="K6" s="26">
        <v>45113</v>
      </c>
      <c r="L6" s="26">
        <v>45114</v>
      </c>
      <c r="M6" s="26">
        <v>45115</v>
      </c>
      <c r="N6" s="26">
        <v>45116</v>
      </c>
      <c r="O6" s="26">
        <v>45117</v>
      </c>
      <c r="P6" s="26">
        <v>45118</v>
      </c>
      <c r="Q6" s="26">
        <v>45119</v>
      </c>
      <c r="R6" s="26">
        <v>45120</v>
      </c>
      <c r="S6" s="26">
        <v>45121</v>
      </c>
      <c r="T6" s="26">
        <v>45122</v>
      </c>
      <c r="U6" s="26">
        <v>45123</v>
      </c>
      <c r="V6" s="26">
        <v>45124</v>
      </c>
      <c r="W6" s="26">
        <v>45125</v>
      </c>
      <c r="X6" s="26">
        <v>45126</v>
      </c>
      <c r="Y6" s="26">
        <v>45127</v>
      </c>
      <c r="Z6" s="26">
        <v>45128</v>
      </c>
      <c r="AA6" s="26">
        <v>45129</v>
      </c>
      <c r="AB6" s="26">
        <v>45130</v>
      </c>
      <c r="AC6" s="26">
        <v>45131</v>
      </c>
      <c r="AD6" s="26">
        <v>45132</v>
      </c>
      <c r="AE6" s="26">
        <v>45133</v>
      </c>
      <c r="AF6" s="26">
        <v>45134</v>
      </c>
      <c r="AG6" s="26">
        <v>45135</v>
      </c>
      <c r="AH6" s="26">
        <v>45136</v>
      </c>
      <c r="AI6" s="26">
        <v>45137</v>
      </c>
      <c r="AJ6" s="26">
        <v>45138</v>
      </c>
    </row>
    <row r="7" spans="1:36" ht="30" customHeight="1">
      <c r="C7" s="6"/>
      <c r="D7" s="7"/>
      <c r="E7" s="8"/>
      <c r="F7" s="27" t="s">
        <v>26</v>
      </c>
      <c r="G7" s="27" t="s">
        <v>27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</row>
    <row r="8" spans="1:36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  <c r="AJ8" s="304"/>
    </row>
    <row r="9" spans="1:36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  <c r="AJ9" s="305"/>
    </row>
    <row r="10" spans="1:36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</row>
    <row r="11" spans="1:36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</row>
    <row r="12" spans="1:36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</row>
    <row r="13" spans="1:36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</row>
    <row r="14" spans="1:36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SUM('R5-06（入力用)'!AD13:AI13,F13)</f>
        <v>0</v>
      </c>
      <c r="G14" s="304">
        <f>SUM(F13:G13)+SUM('R5-06（入力用)'!AE13:AI13)</f>
        <v>0</v>
      </c>
      <c r="H14" s="305">
        <f>SUM(F13:H13)+SUM('R5-06（入力用)'!AF13:AI13)</f>
        <v>0</v>
      </c>
      <c r="I14" s="304">
        <f>SUM(F13:I13)+SUM('R5-06（入力用)'!AG13:AI13)</f>
        <v>0</v>
      </c>
      <c r="J14" s="304">
        <f>SUM(F13:J13)+SUM('R5-06（入力用)'!AH13:AI13)</f>
        <v>0</v>
      </c>
      <c r="K14" s="304">
        <f>SUM(F13:K13)+'R5-06（入力用)'!AI13</f>
        <v>0</v>
      </c>
      <c r="L14" s="304">
        <f>SUM(F13:L13)</f>
        <v>0</v>
      </c>
      <c r="M14" s="305">
        <f t="shared" ref="M14:AJ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  <c r="AJ14" s="305">
        <f t="shared" si="0"/>
        <v>0</v>
      </c>
    </row>
    <row r="15" spans="1:36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</row>
    <row r="16" spans="1:36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F15+SUM('R5-06（入力用)'!AD15:AI15)</f>
        <v>0</v>
      </c>
      <c r="G16" s="304">
        <f>SUM(F15:G15)+SUM('R5-06（入力用)'!AE15:AI15)</f>
        <v>0</v>
      </c>
      <c r="H16" s="305">
        <f>SUM(F15:H15)+SUM('R5-06（入力用)'!AF15:AI15)</f>
        <v>0</v>
      </c>
      <c r="I16" s="305">
        <f>SUM(F15:I15)+SUM('R5-06（入力用)'!AG15:AI15)</f>
        <v>0</v>
      </c>
      <c r="J16" s="304">
        <f>SUM(F15:J15)+SUM('R5-06（入力用)'!AH15:AI15)</f>
        <v>0</v>
      </c>
      <c r="K16" s="304">
        <f>SUM(F15:K15)+'R5-06（入力用)'!AI15</f>
        <v>0</v>
      </c>
      <c r="L16" s="304">
        <f>SUM(F15:L15)</f>
        <v>0</v>
      </c>
      <c r="M16" s="305">
        <f t="shared" ref="M16:AJ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  <c r="AJ16" s="304">
        <f t="shared" si="1"/>
        <v>0</v>
      </c>
    </row>
    <row r="17" spans="1:36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</row>
    <row r="18" spans="1:36" s="308" customFormat="1" ht="54.9" customHeight="1">
      <c r="A18"/>
      <c r="B18"/>
      <c r="C18" s="15" t="s">
        <v>276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</row>
    <row r="19" spans="1:36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7">
        <f>F17+SUM('R5-06（入力用)'!AD17:AI17)</f>
        <v>0</v>
      </c>
      <c r="G19" s="306">
        <f>SUM(F17:G17)+SUM('R5-06（入力用)'!AE17:AI17)</f>
        <v>0</v>
      </c>
      <c r="H19" s="307">
        <f>SUM(F17:H17)+SUM('R5-06（入力用)'!AF17:AI17)</f>
        <v>0</v>
      </c>
      <c r="I19" s="306">
        <f>SUM(F17:I17)+SUM('R5-06（入力用)'!AG17:AI17)</f>
        <v>0</v>
      </c>
      <c r="J19" s="307">
        <f>SUM(F17:J17)+SUM('R5-06（入力用)'!AH17:AI17)</f>
        <v>0</v>
      </c>
      <c r="K19" s="306">
        <f>SUM(F17:K17)+'R5-06（入力用)'!AI17</f>
        <v>0</v>
      </c>
      <c r="L19" s="306">
        <f>SUM(F17:L17)</f>
        <v>0</v>
      </c>
      <c r="M19" s="307">
        <f t="shared" ref="M19:AJ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  <c r="AJ19" s="306">
        <f t="shared" si="2"/>
        <v>0</v>
      </c>
    </row>
    <row r="20" spans="1:36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I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  <c r="AJ20" s="306">
        <f t="shared" ref="AJ20" si="4">AJ19</f>
        <v>0</v>
      </c>
    </row>
    <row r="21" spans="1:36" s="308" customFormat="1" ht="54.9" customHeight="1">
      <c r="A21"/>
      <c r="B21"/>
      <c r="C21" s="14" t="s">
        <v>6</v>
      </c>
      <c r="D21" s="2"/>
      <c r="E21" s="1" t="s">
        <v>14</v>
      </c>
      <c r="F21" s="307">
        <f>'R5-06（入力用)'!AC20</f>
        <v>0</v>
      </c>
      <c r="G21" s="307">
        <f>'R5-06（入力用)'!AD20</f>
        <v>0</v>
      </c>
      <c r="H21" s="307">
        <f>'R5-06（入力用)'!AE20</f>
        <v>0</v>
      </c>
      <c r="I21" s="307">
        <f>'R5-06（入力用)'!AF20</f>
        <v>0</v>
      </c>
      <c r="J21" s="307">
        <f>'R5-06（入力用)'!AG20</f>
        <v>0</v>
      </c>
      <c r="K21" s="307">
        <f>'R5-06（入力用)'!AH20</f>
        <v>0</v>
      </c>
      <c r="L21" s="307">
        <f>'R5-06（入力用)'!AI20</f>
        <v>0</v>
      </c>
      <c r="M21" s="307">
        <f>F20</f>
        <v>0</v>
      </c>
      <c r="N21" s="307">
        <f t="shared" ref="N21:P21" si="5">G20</f>
        <v>0</v>
      </c>
      <c r="O21" s="307">
        <f t="shared" si="5"/>
        <v>0</v>
      </c>
      <c r="P21" s="307">
        <f t="shared" si="5"/>
        <v>0</v>
      </c>
      <c r="Q21" s="307">
        <f t="shared" ref="Q21" si="6">J20</f>
        <v>0</v>
      </c>
      <c r="R21" s="307">
        <f t="shared" ref="R21" si="7">K20</f>
        <v>0</v>
      </c>
      <c r="S21" s="307">
        <f t="shared" ref="S21" si="8">L20</f>
        <v>0</v>
      </c>
      <c r="T21" s="307">
        <f t="shared" ref="T21" si="9">M20</f>
        <v>0</v>
      </c>
      <c r="U21" s="307">
        <f t="shared" ref="U21" si="10">N20</f>
        <v>0</v>
      </c>
      <c r="V21" s="307">
        <f t="shared" ref="V21" si="11">O20</f>
        <v>0</v>
      </c>
      <c r="W21" s="307">
        <f t="shared" ref="W21" si="12">P20</f>
        <v>0</v>
      </c>
      <c r="X21" s="307">
        <f t="shared" ref="X21" si="13">Q20</f>
        <v>0</v>
      </c>
      <c r="Y21" s="307">
        <f t="shared" ref="Y21" si="14">R20</f>
        <v>0</v>
      </c>
      <c r="Z21" s="307">
        <f t="shared" ref="Z21" si="15">S20</f>
        <v>0</v>
      </c>
      <c r="AA21" s="307">
        <f t="shared" ref="AA21" si="16">T20</f>
        <v>0</v>
      </c>
      <c r="AB21" s="307">
        <f t="shared" ref="AB21" si="17">U20</f>
        <v>0</v>
      </c>
      <c r="AC21" s="307">
        <f t="shared" ref="AC21" si="18">V20</f>
        <v>0</v>
      </c>
      <c r="AD21" s="307">
        <f t="shared" ref="AD21" si="19">W20</f>
        <v>0</v>
      </c>
      <c r="AE21" s="307">
        <f t="shared" ref="AE21" si="20">X20</f>
        <v>0</v>
      </c>
      <c r="AF21" s="307">
        <f t="shared" ref="AF21" si="21">Y20</f>
        <v>0</v>
      </c>
      <c r="AG21" s="307">
        <f t="shared" ref="AG21" si="22">Z20</f>
        <v>0</v>
      </c>
      <c r="AH21" s="307">
        <f t="shared" ref="AH21" si="23">AA20</f>
        <v>0</v>
      </c>
      <c r="AI21" s="307">
        <f t="shared" ref="AI21" si="24">AB20</f>
        <v>0</v>
      </c>
      <c r="AJ21" s="307">
        <f t="shared" ref="AJ21" si="25">AC20</f>
        <v>0</v>
      </c>
    </row>
    <row r="22" spans="1:36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</row>
    <row r="23" spans="1:36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</row>
    <row r="24" spans="1:36" ht="30" customHeight="1">
      <c r="K24" s="60"/>
    </row>
    <row r="25" spans="1:36" ht="30" customHeight="1">
      <c r="C25" s="3"/>
      <c r="D25" s="4"/>
      <c r="E25" s="5"/>
      <c r="F25" s="26">
        <f t="shared" ref="F25:AJ25" si="26">F6</f>
        <v>45108</v>
      </c>
      <c r="G25" s="26">
        <f t="shared" si="26"/>
        <v>45109</v>
      </c>
      <c r="H25" s="26">
        <f t="shared" si="26"/>
        <v>45110</v>
      </c>
      <c r="I25" s="26">
        <f t="shared" si="26"/>
        <v>45111</v>
      </c>
      <c r="J25" s="26">
        <f t="shared" si="26"/>
        <v>45112</v>
      </c>
      <c r="K25" s="26">
        <f t="shared" si="26"/>
        <v>45113</v>
      </c>
      <c r="L25" s="26">
        <f t="shared" si="26"/>
        <v>45114</v>
      </c>
      <c r="M25" s="26">
        <f t="shared" si="26"/>
        <v>45115</v>
      </c>
      <c r="N25" s="26">
        <f t="shared" si="26"/>
        <v>45116</v>
      </c>
      <c r="O25" s="26">
        <f t="shared" si="26"/>
        <v>45117</v>
      </c>
      <c r="P25" s="26">
        <f t="shared" si="26"/>
        <v>45118</v>
      </c>
      <c r="Q25" s="26">
        <f t="shared" si="26"/>
        <v>45119</v>
      </c>
      <c r="R25" s="26">
        <f t="shared" si="26"/>
        <v>45120</v>
      </c>
      <c r="S25" s="26">
        <f t="shared" si="26"/>
        <v>45121</v>
      </c>
      <c r="T25" s="26">
        <f t="shared" si="26"/>
        <v>45122</v>
      </c>
      <c r="U25" s="26">
        <f t="shared" si="26"/>
        <v>45123</v>
      </c>
      <c r="V25" s="26">
        <f t="shared" si="26"/>
        <v>45124</v>
      </c>
      <c r="W25" s="26">
        <f t="shared" si="26"/>
        <v>45125</v>
      </c>
      <c r="X25" s="26">
        <f t="shared" si="26"/>
        <v>45126</v>
      </c>
      <c r="Y25" s="26">
        <f t="shared" si="26"/>
        <v>45127</v>
      </c>
      <c r="Z25" s="26">
        <f t="shared" si="26"/>
        <v>45128</v>
      </c>
      <c r="AA25" s="26">
        <f t="shared" si="26"/>
        <v>45129</v>
      </c>
      <c r="AB25" s="26">
        <f t="shared" si="26"/>
        <v>45130</v>
      </c>
      <c r="AC25" s="26">
        <f t="shared" si="26"/>
        <v>45131</v>
      </c>
      <c r="AD25" s="26">
        <f t="shared" si="26"/>
        <v>45132</v>
      </c>
      <c r="AE25" s="26">
        <f t="shared" si="26"/>
        <v>45133</v>
      </c>
      <c r="AF25" s="26">
        <f t="shared" si="26"/>
        <v>45134</v>
      </c>
      <c r="AG25" s="26">
        <f t="shared" si="26"/>
        <v>45135</v>
      </c>
      <c r="AH25" s="26">
        <f t="shared" si="26"/>
        <v>45136</v>
      </c>
      <c r="AI25" s="26">
        <f t="shared" si="26"/>
        <v>45137</v>
      </c>
      <c r="AJ25" s="26">
        <f t="shared" si="26"/>
        <v>45138</v>
      </c>
    </row>
    <row r="26" spans="1:36" ht="30" customHeight="1">
      <c r="C26" s="6"/>
      <c r="D26" s="7"/>
      <c r="E26" s="8"/>
      <c r="F26" s="27" t="str">
        <f t="shared" ref="F26:AJ26" si="27">F7</f>
        <v>土</v>
      </c>
      <c r="G26" s="27" t="str">
        <f t="shared" si="27"/>
        <v>日</v>
      </c>
      <c r="H26" s="27" t="str">
        <f t="shared" si="27"/>
        <v>月</v>
      </c>
      <c r="I26" s="27" t="str">
        <f t="shared" si="27"/>
        <v>火</v>
      </c>
      <c r="J26" s="27" t="str">
        <f t="shared" si="27"/>
        <v>水</v>
      </c>
      <c r="K26" s="27" t="str">
        <f t="shared" si="27"/>
        <v>木</v>
      </c>
      <c r="L26" s="27" t="str">
        <f t="shared" si="27"/>
        <v>金</v>
      </c>
      <c r="M26" s="27" t="str">
        <f t="shared" si="27"/>
        <v>土</v>
      </c>
      <c r="N26" s="27" t="str">
        <f t="shared" si="27"/>
        <v>日</v>
      </c>
      <c r="O26" s="27" t="str">
        <f t="shared" si="27"/>
        <v>月</v>
      </c>
      <c r="P26" s="27" t="str">
        <f t="shared" si="27"/>
        <v>火</v>
      </c>
      <c r="Q26" s="27" t="str">
        <f t="shared" si="27"/>
        <v>水</v>
      </c>
      <c r="R26" s="27" t="str">
        <f t="shared" si="27"/>
        <v>木</v>
      </c>
      <c r="S26" s="27" t="str">
        <f t="shared" si="27"/>
        <v>金</v>
      </c>
      <c r="T26" s="27" t="str">
        <f t="shared" si="27"/>
        <v>土</v>
      </c>
      <c r="U26" s="27" t="str">
        <f t="shared" si="27"/>
        <v>日</v>
      </c>
      <c r="V26" s="27" t="str">
        <f t="shared" si="27"/>
        <v>月</v>
      </c>
      <c r="W26" s="27" t="str">
        <f t="shared" si="27"/>
        <v>火</v>
      </c>
      <c r="X26" s="27" t="str">
        <f t="shared" si="27"/>
        <v>水</v>
      </c>
      <c r="Y26" s="27" t="str">
        <f t="shared" si="27"/>
        <v>木</v>
      </c>
      <c r="Z26" s="27" t="str">
        <f t="shared" si="27"/>
        <v>金</v>
      </c>
      <c r="AA26" s="27" t="str">
        <f t="shared" si="27"/>
        <v>土</v>
      </c>
      <c r="AB26" s="27" t="str">
        <f t="shared" si="27"/>
        <v>日</v>
      </c>
      <c r="AC26" s="27" t="str">
        <f t="shared" si="27"/>
        <v>月</v>
      </c>
      <c r="AD26" s="27" t="str">
        <f t="shared" si="27"/>
        <v>火</v>
      </c>
      <c r="AE26" s="27" t="str">
        <f t="shared" si="27"/>
        <v>水</v>
      </c>
      <c r="AF26" s="27" t="str">
        <f t="shared" si="27"/>
        <v>木</v>
      </c>
      <c r="AG26" s="27" t="str">
        <f t="shared" si="27"/>
        <v>金</v>
      </c>
      <c r="AH26" s="27" t="str">
        <f t="shared" si="27"/>
        <v>土</v>
      </c>
      <c r="AI26" s="27" t="str">
        <f t="shared" si="27"/>
        <v>日</v>
      </c>
      <c r="AJ26" s="27" t="str">
        <f t="shared" si="27"/>
        <v>月</v>
      </c>
    </row>
    <row r="27" spans="1:36" ht="54.9" customHeight="1">
      <c r="B27" s="406"/>
      <c r="C27" s="16" t="s">
        <v>250</v>
      </c>
      <c r="D27" s="2"/>
      <c r="E27" s="1"/>
      <c r="F27" s="346">
        <f t="shared" ref="F27:AJ27" si="28">IFERROR(F10/F8,0)</f>
        <v>0</v>
      </c>
      <c r="G27" s="346">
        <f t="shared" si="28"/>
        <v>0</v>
      </c>
      <c r="H27" s="346">
        <f t="shared" si="28"/>
        <v>0</v>
      </c>
      <c r="I27" s="346">
        <f t="shared" si="28"/>
        <v>0</v>
      </c>
      <c r="J27" s="346">
        <f t="shared" si="28"/>
        <v>0</v>
      </c>
      <c r="K27" s="346">
        <f t="shared" si="28"/>
        <v>0</v>
      </c>
      <c r="L27" s="346">
        <f t="shared" si="28"/>
        <v>0</v>
      </c>
      <c r="M27" s="346">
        <f t="shared" si="28"/>
        <v>0</v>
      </c>
      <c r="N27" s="346">
        <f t="shared" si="28"/>
        <v>0</v>
      </c>
      <c r="O27" s="346">
        <f t="shared" si="28"/>
        <v>0</v>
      </c>
      <c r="P27" s="346">
        <f t="shared" si="28"/>
        <v>0</v>
      </c>
      <c r="Q27" s="346">
        <f t="shared" si="28"/>
        <v>0</v>
      </c>
      <c r="R27" s="346">
        <f t="shared" si="28"/>
        <v>0</v>
      </c>
      <c r="S27" s="346">
        <f t="shared" si="28"/>
        <v>0</v>
      </c>
      <c r="T27" s="346">
        <f t="shared" si="28"/>
        <v>0</v>
      </c>
      <c r="U27" s="346">
        <f t="shared" si="28"/>
        <v>0</v>
      </c>
      <c r="V27" s="346">
        <f t="shared" si="28"/>
        <v>0</v>
      </c>
      <c r="W27" s="346">
        <f t="shared" si="28"/>
        <v>0</v>
      </c>
      <c r="X27" s="346">
        <f t="shared" si="28"/>
        <v>0</v>
      </c>
      <c r="Y27" s="346">
        <f t="shared" si="28"/>
        <v>0</v>
      </c>
      <c r="Z27" s="346">
        <f t="shared" si="28"/>
        <v>0</v>
      </c>
      <c r="AA27" s="346">
        <f t="shared" si="28"/>
        <v>0</v>
      </c>
      <c r="AB27" s="346">
        <f t="shared" si="28"/>
        <v>0</v>
      </c>
      <c r="AC27" s="346">
        <f t="shared" si="28"/>
        <v>0</v>
      </c>
      <c r="AD27" s="346">
        <f t="shared" si="28"/>
        <v>0</v>
      </c>
      <c r="AE27" s="346">
        <f t="shared" si="28"/>
        <v>0</v>
      </c>
      <c r="AF27" s="346">
        <f t="shared" si="28"/>
        <v>0</v>
      </c>
      <c r="AG27" s="346">
        <f t="shared" si="28"/>
        <v>0</v>
      </c>
      <c r="AH27" s="346">
        <f t="shared" si="28"/>
        <v>0</v>
      </c>
      <c r="AI27" s="346">
        <f t="shared" si="28"/>
        <v>0</v>
      </c>
      <c r="AJ27" s="346">
        <f t="shared" si="28"/>
        <v>0</v>
      </c>
    </row>
    <row r="28" spans="1:36" ht="54.9" customHeight="1">
      <c r="B28" s="406"/>
      <c r="C28" s="17" t="s">
        <v>251</v>
      </c>
      <c r="D28" s="2"/>
      <c r="E28" s="1"/>
      <c r="F28" s="346">
        <f t="shared" ref="F28:AJ28" si="29">IFERROR(F11/F9,0)</f>
        <v>0</v>
      </c>
      <c r="G28" s="346">
        <f t="shared" si="29"/>
        <v>0</v>
      </c>
      <c r="H28" s="346">
        <f t="shared" si="29"/>
        <v>0</v>
      </c>
      <c r="I28" s="346">
        <f t="shared" si="29"/>
        <v>0</v>
      </c>
      <c r="J28" s="346">
        <f t="shared" si="29"/>
        <v>0</v>
      </c>
      <c r="K28" s="346">
        <f t="shared" si="29"/>
        <v>0</v>
      </c>
      <c r="L28" s="346">
        <f t="shared" si="29"/>
        <v>0</v>
      </c>
      <c r="M28" s="346">
        <f t="shared" si="29"/>
        <v>0</v>
      </c>
      <c r="N28" s="346">
        <f t="shared" si="29"/>
        <v>0</v>
      </c>
      <c r="O28" s="346">
        <f t="shared" si="29"/>
        <v>0</v>
      </c>
      <c r="P28" s="346">
        <f t="shared" si="29"/>
        <v>0</v>
      </c>
      <c r="Q28" s="346">
        <f t="shared" si="29"/>
        <v>0</v>
      </c>
      <c r="R28" s="346">
        <f t="shared" si="29"/>
        <v>0</v>
      </c>
      <c r="S28" s="346">
        <f t="shared" si="29"/>
        <v>0</v>
      </c>
      <c r="T28" s="346">
        <f t="shared" si="29"/>
        <v>0</v>
      </c>
      <c r="U28" s="346">
        <f t="shared" si="29"/>
        <v>0</v>
      </c>
      <c r="V28" s="346">
        <f t="shared" si="29"/>
        <v>0</v>
      </c>
      <c r="W28" s="346">
        <f t="shared" si="29"/>
        <v>0</v>
      </c>
      <c r="X28" s="346">
        <f t="shared" si="29"/>
        <v>0</v>
      </c>
      <c r="Y28" s="346">
        <f t="shared" si="29"/>
        <v>0</v>
      </c>
      <c r="Z28" s="346">
        <f t="shared" si="29"/>
        <v>0</v>
      </c>
      <c r="AA28" s="346">
        <f t="shared" si="29"/>
        <v>0</v>
      </c>
      <c r="AB28" s="346">
        <f t="shared" si="29"/>
        <v>0</v>
      </c>
      <c r="AC28" s="346">
        <f t="shared" si="29"/>
        <v>0</v>
      </c>
      <c r="AD28" s="346">
        <f t="shared" si="29"/>
        <v>0</v>
      </c>
      <c r="AE28" s="346">
        <f t="shared" si="29"/>
        <v>0</v>
      </c>
      <c r="AF28" s="346">
        <f t="shared" si="29"/>
        <v>0</v>
      </c>
      <c r="AG28" s="346">
        <f t="shared" si="29"/>
        <v>0</v>
      </c>
      <c r="AH28" s="346">
        <f t="shared" si="29"/>
        <v>0</v>
      </c>
      <c r="AI28" s="346">
        <f t="shared" si="29"/>
        <v>0</v>
      </c>
      <c r="AJ28" s="346">
        <f t="shared" si="29"/>
        <v>0</v>
      </c>
    </row>
    <row r="29" spans="1:36" ht="54.9" customHeight="1">
      <c r="B29" s="363"/>
      <c r="C29" s="17" t="s">
        <v>252</v>
      </c>
      <c r="D29" s="2"/>
      <c r="E29" s="1"/>
      <c r="F29" s="342">
        <f t="shared" ref="F29:AJ29" si="30">IFERROR(F12*100000/1588256,0)</f>
        <v>0</v>
      </c>
      <c r="G29" s="342">
        <f t="shared" si="30"/>
        <v>0</v>
      </c>
      <c r="H29" s="342">
        <f t="shared" si="30"/>
        <v>0</v>
      </c>
      <c r="I29" s="342">
        <f t="shared" si="30"/>
        <v>0</v>
      </c>
      <c r="J29" s="342">
        <f t="shared" si="30"/>
        <v>0</v>
      </c>
      <c r="K29" s="342">
        <f t="shared" si="30"/>
        <v>0</v>
      </c>
      <c r="L29" s="342">
        <f t="shared" si="30"/>
        <v>0</v>
      </c>
      <c r="M29" s="342">
        <f t="shared" si="30"/>
        <v>0</v>
      </c>
      <c r="N29" s="342">
        <f t="shared" si="30"/>
        <v>0</v>
      </c>
      <c r="O29" s="342">
        <f t="shared" si="30"/>
        <v>0</v>
      </c>
      <c r="P29" s="342">
        <f t="shared" si="30"/>
        <v>0</v>
      </c>
      <c r="Q29" s="342">
        <f t="shared" si="30"/>
        <v>0</v>
      </c>
      <c r="R29" s="342">
        <f t="shared" si="30"/>
        <v>0</v>
      </c>
      <c r="S29" s="342">
        <f t="shared" si="30"/>
        <v>0</v>
      </c>
      <c r="T29" s="342">
        <f t="shared" si="30"/>
        <v>0</v>
      </c>
      <c r="U29" s="342">
        <f t="shared" si="30"/>
        <v>0</v>
      </c>
      <c r="V29" s="342">
        <f t="shared" si="30"/>
        <v>0</v>
      </c>
      <c r="W29" s="342">
        <f t="shared" si="30"/>
        <v>0</v>
      </c>
      <c r="X29" s="342">
        <f t="shared" si="30"/>
        <v>0</v>
      </c>
      <c r="Y29" s="342">
        <f t="shared" si="30"/>
        <v>0</v>
      </c>
      <c r="Z29" s="342">
        <f t="shared" si="30"/>
        <v>0</v>
      </c>
      <c r="AA29" s="342">
        <f t="shared" si="30"/>
        <v>0</v>
      </c>
      <c r="AB29" s="342">
        <f t="shared" si="30"/>
        <v>0</v>
      </c>
      <c r="AC29" s="342">
        <f t="shared" si="30"/>
        <v>0</v>
      </c>
      <c r="AD29" s="342">
        <f t="shared" si="30"/>
        <v>0</v>
      </c>
      <c r="AE29" s="342">
        <f t="shared" si="30"/>
        <v>0</v>
      </c>
      <c r="AF29" s="342">
        <f t="shared" si="30"/>
        <v>0</v>
      </c>
      <c r="AG29" s="342">
        <f t="shared" si="30"/>
        <v>0</v>
      </c>
      <c r="AH29" s="342">
        <f t="shared" si="30"/>
        <v>0</v>
      </c>
      <c r="AI29" s="342">
        <f t="shared" si="30"/>
        <v>0</v>
      </c>
      <c r="AJ29" s="342">
        <f t="shared" si="30"/>
        <v>0</v>
      </c>
    </row>
    <row r="30" spans="1:36" ht="54.9" customHeight="1">
      <c r="B30" s="340"/>
      <c r="C30" s="17" t="s">
        <v>33</v>
      </c>
      <c r="D30" s="2" t="s">
        <v>17</v>
      </c>
      <c r="E30" s="1"/>
      <c r="F30" s="346">
        <f t="shared" ref="F30:AJ30" si="31">IFERROR(F16/F14,0)</f>
        <v>0</v>
      </c>
      <c r="G30" s="346">
        <f t="shared" si="31"/>
        <v>0</v>
      </c>
      <c r="H30" s="346">
        <f t="shared" si="31"/>
        <v>0</v>
      </c>
      <c r="I30" s="346">
        <f t="shared" si="31"/>
        <v>0</v>
      </c>
      <c r="J30" s="346">
        <f t="shared" si="31"/>
        <v>0</v>
      </c>
      <c r="K30" s="346">
        <f t="shared" si="31"/>
        <v>0</v>
      </c>
      <c r="L30" s="346">
        <f t="shared" si="31"/>
        <v>0</v>
      </c>
      <c r="M30" s="346">
        <f t="shared" si="31"/>
        <v>0</v>
      </c>
      <c r="N30" s="346">
        <f t="shared" si="31"/>
        <v>0</v>
      </c>
      <c r="O30" s="346">
        <f t="shared" si="31"/>
        <v>0</v>
      </c>
      <c r="P30" s="346">
        <f t="shared" si="31"/>
        <v>0</v>
      </c>
      <c r="Q30" s="346">
        <f t="shared" si="31"/>
        <v>0</v>
      </c>
      <c r="R30" s="346">
        <f t="shared" si="31"/>
        <v>0</v>
      </c>
      <c r="S30" s="346">
        <f t="shared" si="31"/>
        <v>0</v>
      </c>
      <c r="T30" s="346">
        <f t="shared" si="31"/>
        <v>0</v>
      </c>
      <c r="U30" s="346">
        <f t="shared" si="31"/>
        <v>0</v>
      </c>
      <c r="V30" s="346">
        <f t="shared" si="31"/>
        <v>0</v>
      </c>
      <c r="W30" s="346">
        <f t="shared" si="31"/>
        <v>0</v>
      </c>
      <c r="X30" s="346">
        <f t="shared" si="31"/>
        <v>0</v>
      </c>
      <c r="Y30" s="346">
        <f t="shared" si="31"/>
        <v>0</v>
      </c>
      <c r="Z30" s="346">
        <f t="shared" si="31"/>
        <v>0</v>
      </c>
      <c r="AA30" s="346">
        <f t="shared" si="31"/>
        <v>0</v>
      </c>
      <c r="AB30" s="346">
        <f t="shared" si="31"/>
        <v>0</v>
      </c>
      <c r="AC30" s="346">
        <f t="shared" si="31"/>
        <v>0</v>
      </c>
      <c r="AD30" s="346">
        <f t="shared" si="31"/>
        <v>0</v>
      </c>
      <c r="AE30" s="346">
        <f t="shared" si="31"/>
        <v>0</v>
      </c>
      <c r="AF30" s="346">
        <f t="shared" si="31"/>
        <v>0</v>
      </c>
      <c r="AG30" s="346">
        <f t="shared" si="31"/>
        <v>0</v>
      </c>
      <c r="AH30" s="346">
        <f t="shared" si="31"/>
        <v>0</v>
      </c>
      <c r="AI30" s="346">
        <f t="shared" si="31"/>
        <v>0</v>
      </c>
      <c r="AJ30" s="346">
        <f t="shared" si="31"/>
        <v>0</v>
      </c>
    </row>
    <row r="31" spans="1:36" ht="54.9" customHeight="1">
      <c r="B31" s="381"/>
      <c r="C31" s="17" t="s">
        <v>253</v>
      </c>
      <c r="D31" s="2" t="s">
        <v>17</v>
      </c>
      <c r="E31" s="1"/>
      <c r="F31" s="341">
        <f t="shared" ref="F31:AJ31" si="32">IFERROR(F19*100000/1588256,0)</f>
        <v>0</v>
      </c>
      <c r="G31" s="341">
        <f t="shared" si="32"/>
        <v>0</v>
      </c>
      <c r="H31" s="341">
        <f t="shared" si="32"/>
        <v>0</v>
      </c>
      <c r="I31" s="341">
        <f t="shared" si="32"/>
        <v>0</v>
      </c>
      <c r="J31" s="341">
        <f t="shared" si="32"/>
        <v>0</v>
      </c>
      <c r="K31" s="341">
        <f t="shared" si="32"/>
        <v>0</v>
      </c>
      <c r="L31" s="341">
        <f t="shared" si="32"/>
        <v>0</v>
      </c>
      <c r="M31" s="341">
        <f t="shared" si="32"/>
        <v>0</v>
      </c>
      <c r="N31" s="341">
        <f t="shared" si="32"/>
        <v>0</v>
      </c>
      <c r="O31" s="341">
        <f t="shared" si="32"/>
        <v>0</v>
      </c>
      <c r="P31" s="341">
        <f t="shared" si="32"/>
        <v>0</v>
      </c>
      <c r="Q31" s="341">
        <f t="shared" si="32"/>
        <v>0</v>
      </c>
      <c r="R31" s="341">
        <f t="shared" si="32"/>
        <v>0</v>
      </c>
      <c r="S31" s="341">
        <f t="shared" si="32"/>
        <v>0</v>
      </c>
      <c r="T31" s="341">
        <f t="shared" si="32"/>
        <v>0</v>
      </c>
      <c r="U31" s="341">
        <f t="shared" si="32"/>
        <v>0</v>
      </c>
      <c r="V31" s="341">
        <f t="shared" si="32"/>
        <v>0</v>
      </c>
      <c r="W31" s="341">
        <f t="shared" si="32"/>
        <v>0</v>
      </c>
      <c r="X31" s="341">
        <f t="shared" si="32"/>
        <v>0</v>
      </c>
      <c r="Y31" s="341">
        <f t="shared" si="32"/>
        <v>0</v>
      </c>
      <c r="Z31" s="341">
        <f t="shared" si="32"/>
        <v>0</v>
      </c>
      <c r="AA31" s="341">
        <f t="shared" si="32"/>
        <v>0</v>
      </c>
      <c r="AB31" s="341">
        <f t="shared" si="32"/>
        <v>0</v>
      </c>
      <c r="AC31" s="341">
        <f t="shared" si="32"/>
        <v>0</v>
      </c>
      <c r="AD31" s="341">
        <f t="shared" si="32"/>
        <v>0</v>
      </c>
      <c r="AE31" s="341">
        <f t="shared" si="32"/>
        <v>0</v>
      </c>
      <c r="AF31" s="341">
        <f t="shared" si="32"/>
        <v>0</v>
      </c>
      <c r="AG31" s="341">
        <f t="shared" si="32"/>
        <v>0</v>
      </c>
      <c r="AH31" s="341">
        <f t="shared" si="32"/>
        <v>0</v>
      </c>
      <c r="AI31" s="341">
        <f t="shared" si="32"/>
        <v>0</v>
      </c>
      <c r="AJ31" s="341">
        <f t="shared" si="32"/>
        <v>0</v>
      </c>
    </row>
    <row r="32" spans="1:36" ht="54.9" customHeight="1">
      <c r="B32" s="409"/>
      <c r="C32" s="18" t="s">
        <v>36</v>
      </c>
      <c r="D32" s="2"/>
      <c r="E32" s="1"/>
      <c r="F32" s="194">
        <f t="shared" ref="F32:AJ32" si="33">F20-F21</f>
        <v>0</v>
      </c>
      <c r="G32" s="194">
        <f t="shared" si="33"/>
        <v>0</v>
      </c>
      <c r="H32" s="194">
        <f t="shared" si="33"/>
        <v>0</v>
      </c>
      <c r="I32" s="194">
        <f t="shared" si="33"/>
        <v>0</v>
      </c>
      <c r="J32" s="194">
        <f t="shared" si="33"/>
        <v>0</v>
      </c>
      <c r="K32" s="194">
        <f t="shared" si="33"/>
        <v>0</v>
      </c>
      <c r="L32" s="194">
        <f t="shared" si="33"/>
        <v>0</v>
      </c>
      <c r="M32" s="194">
        <f t="shared" si="33"/>
        <v>0</v>
      </c>
      <c r="N32" s="194">
        <f t="shared" si="33"/>
        <v>0</v>
      </c>
      <c r="O32" s="194">
        <f t="shared" si="33"/>
        <v>0</v>
      </c>
      <c r="P32" s="194">
        <f t="shared" si="33"/>
        <v>0</v>
      </c>
      <c r="Q32" s="194">
        <f t="shared" si="33"/>
        <v>0</v>
      </c>
      <c r="R32" s="194">
        <f t="shared" si="33"/>
        <v>0</v>
      </c>
      <c r="S32" s="194">
        <f t="shared" si="33"/>
        <v>0</v>
      </c>
      <c r="T32" s="194">
        <f t="shared" si="33"/>
        <v>0</v>
      </c>
      <c r="U32" s="194">
        <f t="shared" si="33"/>
        <v>0</v>
      </c>
      <c r="V32" s="194">
        <f t="shared" si="33"/>
        <v>0</v>
      </c>
      <c r="W32" s="194">
        <f t="shared" si="33"/>
        <v>0</v>
      </c>
      <c r="X32" s="194">
        <f t="shared" si="33"/>
        <v>0</v>
      </c>
      <c r="Y32" s="194">
        <f t="shared" si="33"/>
        <v>0</v>
      </c>
      <c r="Z32" s="194">
        <f t="shared" si="33"/>
        <v>0</v>
      </c>
      <c r="AA32" s="194">
        <f t="shared" si="33"/>
        <v>0</v>
      </c>
      <c r="AB32" s="194">
        <f t="shared" si="33"/>
        <v>0</v>
      </c>
      <c r="AC32" s="194">
        <f t="shared" si="33"/>
        <v>0</v>
      </c>
      <c r="AD32" s="194">
        <f t="shared" si="33"/>
        <v>0</v>
      </c>
      <c r="AE32" s="194">
        <f t="shared" si="33"/>
        <v>0</v>
      </c>
      <c r="AF32" s="194">
        <f t="shared" si="33"/>
        <v>0</v>
      </c>
      <c r="AG32" s="194">
        <f t="shared" si="33"/>
        <v>0</v>
      </c>
      <c r="AH32" s="194">
        <f t="shared" si="33"/>
        <v>0</v>
      </c>
      <c r="AI32" s="194">
        <f t="shared" si="33"/>
        <v>0</v>
      </c>
      <c r="AJ32" s="194">
        <f t="shared" si="33"/>
        <v>0</v>
      </c>
    </row>
    <row r="33" spans="2:36" ht="54.9" customHeight="1">
      <c r="B33" s="379"/>
      <c r="C33" s="18" t="s">
        <v>254</v>
      </c>
      <c r="D33" s="2"/>
      <c r="E33" s="1"/>
      <c r="F33" s="347">
        <f t="shared" ref="F33:AJ33" si="34">IFERROR(F20/F21,0)</f>
        <v>0</v>
      </c>
      <c r="G33" s="347">
        <f t="shared" si="34"/>
        <v>0</v>
      </c>
      <c r="H33" s="347">
        <f t="shared" si="34"/>
        <v>0</v>
      </c>
      <c r="I33" s="347">
        <f t="shared" si="34"/>
        <v>0</v>
      </c>
      <c r="J33" s="347">
        <f t="shared" si="34"/>
        <v>0</v>
      </c>
      <c r="K33" s="347">
        <f t="shared" si="34"/>
        <v>0</v>
      </c>
      <c r="L33" s="347">
        <f t="shared" si="34"/>
        <v>0</v>
      </c>
      <c r="M33" s="347">
        <f t="shared" si="34"/>
        <v>0</v>
      </c>
      <c r="N33" s="347">
        <f t="shared" si="34"/>
        <v>0</v>
      </c>
      <c r="O33" s="347">
        <f t="shared" si="34"/>
        <v>0</v>
      </c>
      <c r="P33" s="347">
        <f t="shared" si="34"/>
        <v>0</v>
      </c>
      <c r="Q33" s="347">
        <f t="shared" si="34"/>
        <v>0</v>
      </c>
      <c r="R33" s="347">
        <f t="shared" si="34"/>
        <v>0</v>
      </c>
      <c r="S33" s="347">
        <f t="shared" si="34"/>
        <v>0</v>
      </c>
      <c r="T33" s="347">
        <f t="shared" si="34"/>
        <v>0</v>
      </c>
      <c r="U33" s="347">
        <f t="shared" si="34"/>
        <v>0</v>
      </c>
      <c r="V33" s="347">
        <f t="shared" si="34"/>
        <v>0</v>
      </c>
      <c r="W33" s="347">
        <f t="shared" si="34"/>
        <v>0</v>
      </c>
      <c r="X33" s="347">
        <f t="shared" si="34"/>
        <v>0</v>
      </c>
      <c r="Y33" s="347">
        <f t="shared" si="34"/>
        <v>0</v>
      </c>
      <c r="Z33" s="347">
        <f t="shared" si="34"/>
        <v>0</v>
      </c>
      <c r="AA33" s="347">
        <f t="shared" si="34"/>
        <v>0</v>
      </c>
      <c r="AB33" s="347">
        <f t="shared" si="34"/>
        <v>0</v>
      </c>
      <c r="AC33" s="347">
        <f t="shared" si="34"/>
        <v>0</v>
      </c>
      <c r="AD33" s="347">
        <f t="shared" si="34"/>
        <v>0</v>
      </c>
      <c r="AE33" s="347">
        <f t="shared" si="34"/>
        <v>0</v>
      </c>
      <c r="AF33" s="347">
        <f t="shared" si="34"/>
        <v>0</v>
      </c>
      <c r="AG33" s="347">
        <f t="shared" si="34"/>
        <v>0</v>
      </c>
      <c r="AH33" s="347">
        <f t="shared" si="34"/>
        <v>0</v>
      </c>
      <c r="AI33" s="347">
        <f t="shared" si="34"/>
        <v>0</v>
      </c>
      <c r="AJ33" s="347">
        <f t="shared" si="34"/>
        <v>0</v>
      </c>
    </row>
    <row r="34" spans="2:36" ht="59.25" customHeight="1">
      <c r="B34" s="111"/>
      <c r="C34" s="17" t="s">
        <v>125</v>
      </c>
      <c r="D34" s="2"/>
      <c r="E34" s="1"/>
      <c r="F34" s="22">
        <f t="shared" ref="F34:AJ34" si="35">IFERROR(F10/F12,0)</f>
        <v>0</v>
      </c>
      <c r="G34" s="22">
        <f t="shared" si="35"/>
        <v>0</v>
      </c>
      <c r="H34" s="22">
        <f t="shared" si="35"/>
        <v>0</v>
      </c>
      <c r="I34" s="22">
        <f t="shared" si="35"/>
        <v>0</v>
      </c>
      <c r="J34" s="22">
        <f t="shared" si="35"/>
        <v>0</v>
      </c>
      <c r="K34" s="22">
        <f t="shared" si="35"/>
        <v>0</v>
      </c>
      <c r="L34" s="22">
        <f t="shared" si="35"/>
        <v>0</v>
      </c>
      <c r="M34" s="22">
        <f t="shared" si="35"/>
        <v>0</v>
      </c>
      <c r="N34" s="22">
        <f t="shared" si="35"/>
        <v>0</v>
      </c>
      <c r="O34" s="22">
        <f t="shared" si="35"/>
        <v>0</v>
      </c>
      <c r="P34" s="22">
        <f t="shared" si="35"/>
        <v>0</v>
      </c>
      <c r="Q34" s="22">
        <f t="shared" si="35"/>
        <v>0</v>
      </c>
      <c r="R34" s="22">
        <f t="shared" si="35"/>
        <v>0</v>
      </c>
      <c r="S34" s="22">
        <f t="shared" si="35"/>
        <v>0</v>
      </c>
      <c r="T34" s="22">
        <f t="shared" si="35"/>
        <v>0</v>
      </c>
      <c r="U34" s="22">
        <f t="shared" si="35"/>
        <v>0</v>
      </c>
      <c r="V34" s="22">
        <f t="shared" si="35"/>
        <v>0</v>
      </c>
      <c r="W34" s="22">
        <f t="shared" si="35"/>
        <v>0</v>
      </c>
      <c r="X34" s="22">
        <f t="shared" si="35"/>
        <v>0</v>
      </c>
      <c r="Y34" s="22">
        <f t="shared" si="35"/>
        <v>0</v>
      </c>
      <c r="Z34" s="22">
        <f t="shared" si="35"/>
        <v>0</v>
      </c>
      <c r="AA34" s="22">
        <f t="shared" si="35"/>
        <v>0</v>
      </c>
      <c r="AB34" s="22">
        <f t="shared" si="35"/>
        <v>0</v>
      </c>
      <c r="AC34" s="22">
        <f t="shared" si="35"/>
        <v>0</v>
      </c>
      <c r="AD34" s="22">
        <f t="shared" si="35"/>
        <v>0</v>
      </c>
      <c r="AE34" s="22">
        <f t="shared" si="35"/>
        <v>0</v>
      </c>
      <c r="AF34" s="22">
        <f t="shared" si="35"/>
        <v>0</v>
      </c>
      <c r="AG34" s="22">
        <f t="shared" si="35"/>
        <v>0</v>
      </c>
      <c r="AH34" s="22">
        <f t="shared" si="35"/>
        <v>0</v>
      </c>
      <c r="AI34" s="22">
        <f t="shared" si="35"/>
        <v>0</v>
      </c>
      <c r="AJ34" s="22">
        <f t="shared" si="35"/>
        <v>0</v>
      </c>
    </row>
    <row r="35" spans="2:36" ht="59.25" customHeight="1">
      <c r="B35" s="68"/>
      <c r="C35" s="18" t="s">
        <v>59</v>
      </c>
      <c r="D35" s="2"/>
      <c r="E35" s="1"/>
      <c r="F35" s="102" t="str">
        <f t="shared" ref="F35:AI35" si="36">IF(F32=0,"同数",IF(F32&gt;0,"増加","減少"))</f>
        <v>同数</v>
      </c>
      <c r="G35" s="102" t="str">
        <f t="shared" si="36"/>
        <v>同数</v>
      </c>
      <c r="H35" s="102" t="str">
        <f t="shared" si="36"/>
        <v>同数</v>
      </c>
      <c r="I35" s="102" t="str">
        <f t="shared" si="36"/>
        <v>同数</v>
      </c>
      <c r="J35" s="102" t="str">
        <f t="shared" si="36"/>
        <v>同数</v>
      </c>
      <c r="K35" s="102" t="str">
        <f t="shared" si="36"/>
        <v>同数</v>
      </c>
      <c r="L35" s="102" t="str">
        <f t="shared" si="36"/>
        <v>同数</v>
      </c>
      <c r="M35" s="102" t="str">
        <f t="shared" si="36"/>
        <v>同数</v>
      </c>
      <c r="N35" s="102" t="str">
        <f t="shared" si="36"/>
        <v>同数</v>
      </c>
      <c r="O35" s="102" t="str">
        <f t="shared" si="36"/>
        <v>同数</v>
      </c>
      <c r="P35" s="102" t="str">
        <f t="shared" si="36"/>
        <v>同数</v>
      </c>
      <c r="Q35" s="102" t="str">
        <f t="shared" si="36"/>
        <v>同数</v>
      </c>
      <c r="R35" s="102" t="str">
        <f t="shared" si="36"/>
        <v>同数</v>
      </c>
      <c r="S35" s="102" t="str">
        <f t="shared" si="36"/>
        <v>同数</v>
      </c>
      <c r="T35" s="102" t="str">
        <f t="shared" si="36"/>
        <v>同数</v>
      </c>
      <c r="U35" s="102" t="str">
        <f t="shared" si="36"/>
        <v>同数</v>
      </c>
      <c r="V35" s="102" t="str">
        <f t="shared" si="36"/>
        <v>同数</v>
      </c>
      <c r="W35" s="102" t="str">
        <f t="shared" si="36"/>
        <v>同数</v>
      </c>
      <c r="X35" s="102" t="str">
        <f t="shared" si="36"/>
        <v>同数</v>
      </c>
      <c r="Y35" s="102" t="str">
        <f t="shared" si="36"/>
        <v>同数</v>
      </c>
      <c r="Z35" s="102" t="str">
        <f t="shared" si="36"/>
        <v>同数</v>
      </c>
      <c r="AA35" s="102" t="str">
        <f t="shared" si="36"/>
        <v>同数</v>
      </c>
      <c r="AB35" s="102" t="str">
        <f t="shared" si="36"/>
        <v>同数</v>
      </c>
      <c r="AC35" s="102" t="str">
        <f t="shared" si="36"/>
        <v>同数</v>
      </c>
      <c r="AD35" s="102" t="str">
        <f t="shared" si="36"/>
        <v>同数</v>
      </c>
      <c r="AE35" s="102" t="str">
        <f t="shared" si="36"/>
        <v>同数</v>
      </c>
      <c r="AF35" s="102" t="str">
        <f t="shared" si="36"/>
        <v>同数</v>
      </c>
      <c r="AG35" s="102" t="str">
        <f t="shared" si="36"/>
        <v>同数</v>
      </c>
      <c r="AH35" s="102" t="str">
        <f t="shared" si="36"/>
        <v>同数</v>
      </c>
      <c r="AI35" s="102" t="str">
        <f t="shared" si="36"/>
        <v>同数</v>
      </c>
      <c r="AJ35" s="102" t="str">
        <f t="shared" ref="AJ35" si="37">IF(AJ32=0,"同数",IF(AJ32&gt;0,"増加","減少"))</f>
        <v>同数</v>
      </c>
    </row>
  </sheetData>
  <mergeCells count="2">
    <mergeCell ref="B27:B29"/>
    <mergeCell ref="B31:B33"/>
  </mergeCells>
  <phoneticPr fontId="1"/>
  <conditionalFormatting sqref="F31:AJ31">
    <cfRule type="cellIs" dxfId="228" priority="16" operator="greaterThanOrEqual">
      <formula>25</formula>
    </cfRule>
    <cfRule type="cellIs" dxfId="227" priority="17" operator="greaterThanOrEqual">
      <formula>15</formula>
    </cfRule>
  </conditionalFormatting>
  <conditionalFormatting sqref="F30:AJ30">
    <cfRule type="cellIs" dxfId="226" priority="15" operator="greaterThanOrEqual">
      <formula>0.1</formula>
    </cfRule>
  </conditionalFormatting>
  <conditionalFormatting sqref="F29:AJ29">
    <cfRule type="cellIs" dxfId="225" priority="13" operator="greaterThanOrEqual">
      <formula>25</formula>
    </cfRule>
    <cfRule type="cellIs" dxfId="224" priority="14" operator="greaterThanOrEqual">
      <formula>15</formula>
    </cfRule>
  </conditionalFormatting>
  <conditionalFormatting sqref="F28:AJ28">
    <cfRule type="cellIs" dxfId="223" priority="11" operator="greaterThanOrEqual">
      <formula>0.5</formula>
    </cfRule>
    <cfRule type="cellIs" dxfId="222" priority="12" operator="greaterThanOrEqual">
      <formula>0.2</formula>
    </cfRule>
  </conditionalFormatting>
  <conditionalFormatting sqref="F27:AJ27">
    <cfRule type="cellIs" dxfId="221" priority="9" operator="greaterThanOrEqual">
      <formula>0.5</formula>
    </cfRule>
    <cfRule type="cellIs" dxfId="220" priority="10" operator="greaterThanOrEqual">
      <formula>0.2</formula>
    </cfRule>
  </conditionalFormatting>
  <conditionalFormatting sqref="F33:AJ33">
    <cfRule type="cellIs" dxfId="219" priority="8" operator="greaterThan">
      <formula>1</formula>
    </cfRule>
  </conditionalFormatting>
  <conditionalFormatting sqref="F32:AJ32">
    <cfRule type="cellIs" dxfId="218" priority="7" operator="greaterThanOrEqual">
      <formula>1</formula>
    </cfRule>
  </conditionalFormatting>
  <conditionalFormatting sqref="F34:AJ34">
    <cfRule type="cellIs" dxfId="217" priority="5" operator="greaterThanOrEqual">
      <formula>7.5</formula>
    </cfRule>
  </conditionalFormatting>
  <conditionalFormatting sqref="F34:AJ34">
    <cfRule type="cellIs" dxfId="216" priority="6" operator="greaterThanOrEqual">
      <formula>12.5</formula>
    </cfRule>
  </conditionalFormatting>
  <conditionalFormatting sqref="F10:AJ13">
    <cfRule type="containsBlanks" dxfId="215" priority="4">
      <formula>LEN(TRIM(F10))=0</formula>
    </cfRule>
  </conditionalFormatting>
  <conditionalFormatting sqref="F15:AJ15">
    <cfRule type="containsBlanks" dxfId="214" priority="3">
      <formula>LEN(TRIM(F15))=0</formula>
    </cfRule>
  </conditionalFormatting>
  <conditionalFormatting sqref="F17:AJ18">
    <cfRule type="containsBlanks" dxfId="213" priority="2">
      <formula>LEN(TRIM(F17))=0</formula>
    </cfRule>
  </conditionalFormatting>
  <conditionalFormatting sqref="F22:AJ23">
    <cfRule type="containsBlanks" dxfId="212" priority="1">
      <formula>LEN(TRIM(F22))=0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T24"/>
  <sheetViews>
    <sheetView showGridLines="0" view="pageBreakPreview" zoomScale="75" zoomScaleNormal="100" zoomScaleSheetLayoutView="75" workbookViewId="0">
      <selection activeCell="O9" sqref="O9"/>
    </sheetView>
  </sheetViews>
  <sheetFormatPr defaultRowHeight="13.2"/>
  <cols>
    <col min="1" max="1" width="7.44140625" bestFit="1" customWidth="1"/>
    <col min="2" max="2" width="1.33203125" customWidth="1"/>
    <col min="3" max="3" width="2.88671875" bestFit="1" customWidth="1"/>
    <col min="4" max="4" width="22.88671875" bestFit="1" customWidth="1"/>
    <col min="5" max="10" width="10.6640625" customWidth="1"/>
    <col min="11" max="11" width="1.88671875" customWidth="1"/>
    <col min="12" max="12" width="10.44140625" customWidth="1"/>
    <col min="13" max="13" width="9.44140625" customWidth="1"/>
    <col min="14" max="14" width="3.44140625" bestFit="1" customWidth="1"/>
    <col min="15" max="15" width="12.44140625" customWidth="1"/>
    <col min="16" max="16" width="3.44140625" bestFit="1" customWidth="1"/>
    <col min="17" max="17" width="15" customWidth="1"/>
    <col min="18" max="18" width="1.88671875" customWidth="1"/>
    <col min="19" max="19" width="11.88671875" bestFit="1" customWidth="1"/>
    <col min="20" max="20" width="13" bestFit="1" customWidth="1"/>
    <col min="21" max="21" width="1.109375" customWidth="1"/>
  </cols>
  <sheetData>
    <row r="2" spans="1:20" ht="19.2">
      <c r="D2" s="112"/>
      <c r="E2" s="112"/>
      <c r="F2" s="112"/>
      <c r="G2" s="112"/>
      <c r="H2" s="112"/>
      <c r="I2" s="112"/>
      <c r="J2" s="157"/>
      <c r="K2" s="157"/>
      <c r="L2" s="79"/>
      <c r="M2" s="79"/>
      <c r="N2" s="79"/>
      <c r="O2" s="79"/>
      <c r="P2" s="79"/>
      <c r="Q2" s="79"/>
    </row>
    <row r="5" spans="1:20" ht="22.5" customHeight="1">
      <c r="D5" s="88" t="s">
        <v>100</v>
      </c>
      <c r="H5" s="31"/>
      <c r="J5" s="85"/>
      <c r="K5" s="85"/>
      <c r="L5" s="86"/>
      <c r="P5" s="389" t="s">
        <v>97</v>
      </c>
      <c r="Q5" s="390"/>
      <c r="R5" s="391"/>
      <c r="S5" s="91" t="e">
        <f>#REF!</f>
        <v>#REF!</v>
      </c>
      <c r="T5" s="89" t="e">
        <f>#REF!</f>
        <v>#REF!</v>
      </c>
    </row>
    <row r="6" spans="1:20" ht="22.5" customHeight="1">
      <c r="D6" s="36"/>
      <c r="J6" s="87"/>
      <c r="K6" s="87"/>
      <c r="L6" s="86"/>
      <c r="P6" s="389" t="s">
        <v>98</v>
      </c>
      <c r="Q6" s="390"/>
      <c r="R6" s="391"/>
      <c r="S6" s="91" t="e">
        <f>#REF!</f>
        <v>#REF!</v>
      </c>
      <c r="T6" s="90" t="s">
        <v>99</v>
      </c>
    </row>
    <row r="7" spans="1:20" ht="13.8" thickBot="1"/>
    <row r="8" spans="1:20" ht="45" customHeight="1" thickTop="1" thickBot="1">
      <c r="D8" s="33"/>
      <c r="E8" s="53" t="e">
        <f>#REF!</f>
        <v>#REF!</v>
      </c>
      <c r="F8" s="53" t="e">
        <f>#REF!</f>
        <v>#REF!</v>
      </c>
      <c r="G8" s="53" t="e">
        <f>#REF!</f>
        <v>#REF!</v>
      </c>
      <c r="H8" s="53" t="e">
        <f>#REF!</f>
        <v>#REF!</v>
      </c>
      <c r="I8" s="53" t="e">
        <f>#REF!</f>
        <v>#REF!</v>
      </c>
      <c r="J8" s="53" t="e">
        <f>#REF!</f>
        <v>#REF!</v>
      </c>
      <c r="K8" s="79"/>
      <c r="L8" s="403" t="e">
        <f>#REF!</f>
        <v>#REF!</v>
      </c>
      <c r="M8" s="404"/>
      <c r="N8" s="404"/>
      <c r="O8" s="404"/>
      <c r="P8" s="404"/>
      <c r="Q8" s="405"/>
      <c r="S8" s="34" t="s">
        <v>66</v>
      </c>
      <c r="T8" s="34" t="s">
        <v>67</v>
      </c>
    </row>
    <row r="9" spans="1:20" ht="52.5" customHeight="1" thickTop="1">
      <c r="A9" s="58" t="s">
        <v>61</v>
      </c>
      <c r="B9" s="30"/>
      <c r="C9" s="406" t="s">
        <v>79</v>
      </c>
      <c r="D9" s="18" t="s">
        <v>128</v>
      </c>
      <c r="E9" s="164" t="e">
        <f>#REF!</f>
        <v>#REF!</v>
      </c>
      <c r="F9" s="164" t="e">
        <f>#REF!</f>
        <v>#REF!</v>
      </c>
      <c r="G9" s="164" t="e">
        <f>#REF!</f>
        <v>#REF!</v>
      </c>
      <c r="H9" s="164" t="e">
        <f>#REF!</f>
        <v>#REF!</v>
      </c>
      <c r="I9" s="164" t="e">
        <f>#REF!</f>
        <v>#REF!</v>
      </c>
      <c r="J9" s="164" t="e">
        <f>#REF!</f>
        <v>#REF!</v>
      </c>
      <c r="K9" s="161"/>
      <c r="L9" s="165" t="e">
        <f>#REF!</f>
        <v>#REF!</v>
      </c>
      <c r="M9" s="84" t="e">
        <f>#REF!</f>
        <v>#REF!</v>
      </c>
      <c r="N9" s="81" t="s">
        <v>107</v>
      </c>
      <c r="O9" s="84" t="e">
        <f>#REF!</f>
        <v>#REF!</v>
      </c>
      <c r="P9" s="83"/>
      <c r="Q9" s="92"/>
      <c r="S9" s="35" t="s">
        <v>68</v>
      </c>
      <c r="T9" s="35" t="s">
        <v>70</v>
      </c>
    </row>
    <row r="10" spans="1:20" ht="52.5" customHeight="1">
      <c r="A10" s="58" t="s">
        <v>62</v>
      </c>
      <c r="B10" s="30"/>
      <c r="C10" s="406"/>
      <c r="D10" s="18" t="s">
        <v>129</v>
      </c>
      <c r="E10" s="143" t="s">
        <v>71</v>
      </c>
      <c r="F10" s="143" t="s">
        <v>71</v>
      </c>
      <c r="G10" s="143" t="s">
        <v>71</v>
      </c>
      <c r="H10" s="143" t="s">
        <v>71</v>
      </c>
      <c r="I10" s="143" t="s">
        <v>71</v>
      </c>
      <c r="J10" s="143" t="s">
        <v>71</v>
      </c>
      <c r="K10" s="63"/>
      <c r="L10" s="144" t="s">
        <v>71</v>
      </c>
      <c r="M10" s="145" t="s">
        <v>71</v>
      </c>
      <c r="N10" s="81" t="s">
        <v>106</v>
      </c>
      <c r="O10" s="145" t="s">
        <v>71</v>
      </c>
      <c r="P10" s="83"/>
      <c r="Q10" s="104"/>
      <c r="S10" s="35" t="s">
        <v>130</v>
      </c>
      <c r="T10" s="35" t="s">
        <v>131</v>
      </c>
    </row>
    <row r="11" spans="1:20" ht="52.5" customHeight="1">
      <c r="A11" s="58" t="s">
        <v>63</v>
      </c>
      <c r="B11" s="30"/>
      <c r="C11" s="406"/>
      <c r="D11" s="18" t="s">
        <v>132</v>
      </c>
      <c r="E11" s="41" t="e">
        <f>#REF!</f>
        <v>#REF!</v>
      </c>
      <c r="F11" s="41" t="e">
        <f>#REF!</f>
        <v>#REF!</v>
      </c>
      <c r="G11" s="41" t="e">
        <f>#REF!</f>
        <v>#REF!</v>
      </c>
      <c r="H11" s="41" t="e">
        <f>#REF!</f>
        <v>#REF!</v>
      </c>
      <c r="I11" s="41" t="e">
        <f>#REF!</f>
        <v>#REF!</v>
      </c>
      <c r="J11" s="41" t="e">
        <f>#REF!</f>
        <v>#REF!</v>
      </c>
      <c r="K11" s="63"/>
      <c r="L11" s="98" t="e">
        <f>#REF!</f>
        <v>#REF!</v>
      </c>
      <c r="M11" s="84" t="e">
        <f>#REF!</f>
        <v>#REF!</v>
      </c>
      <c r="N11" s="81" t="s">
        <v>107</v>
      </c>
      <c r="O11" s="84" t="e">
        <f>#REF!</f>
        <v>#REF!</v>
      </c>
      <c r="P11" s="83"/>
      <c r="Q11" s="92"/>
      <c r="S11" s="35" t="s">
        <v>68</v>
      </c>
      <c r="T11" s="35" t="s">
        <v>70</v>
      </c>
    </row>
    <row r="12" spans="1:20" ht="52.5" customHeight="1">
      <c r="A12" s="58" t="s">
        <v>18</v>
      </c>
      <c r="B12" s="30"/>
      <c r="C12" s="406"/>
      <c r="D12" s="18" t="s">
        <v>75</v>
      </c>
      <c r="E12" s="171" t="e">
        <f>#REF!</f>
        <v>#REF!</v>
      </c>
      <c r="F12" s="171" t="e">
        <f>#REF!</f>
        <v>#REF!</v>
      </c>
      <c r="G12" s="171" t="e">
        <f>#REF!</f>
        <v>#REF!</v>
      </c>
      <c r="H12" s="54" t="e">
        <f>#REF!</f>
        <v>#REF!</v>
      </c>
      <c r="I12" s="171" t="e">
        <f>#REF!</f>
        <v>#REF!</v>
      </c>
      <c r="J12" s="171" t="e">
        <f>#REF!</f>
        <v>#REF!</v>
      </c>
      <c r="K12" s="162"/>
      <c r="L12" s="99" t="e">
        <f>#REF!</f>
        <v>#REF!</v>
      </c>
      <c r="M12" s="158" t="e">
        <f>#REF!</f>
        <v>#REF!</v>
      </c>
      <c r="N12" s="81" t="s">
        <v>96</v>
      </c>
      <c r="O12" s="82" t="e">
        <f>#REF!</f>
        <v>#REF!</v>
      </c>
      <c r="P12" s="81" t="s">
        <v>95</v>
      </c>
      <c r="Q12" s="93" t="e">
        <f>#REF!</f>
        <v>#REF!</v>
      </c>
      <c r="S12" s="34" t="s">
        <v>133</v>
      </c>
      <c r="T12" s="35" t="s">
        <v>134</v>
      </c>
    </row>
    <row r="13" spans="1:20" ht="52.5" customHeight="1">
      <c r="A13" s="58" t="s">
        <v>19</v>
      </c>
      <c r="B13" s="30"/>
      <c r="C13" s="57" t="s">
        <v>80</v>
      </c>
      <c r="D13" s="18" t="s">
        <v>76</v>
      </c>
      <c r="E13" s="164" t="e">
        <f>#REF!</f>
        <v>#REF!</v>
      </c>
      <c r="F13" s="164" t="e">
        <f>#REF!</f>
        <v>#REF!</v>
      </c>
      <c r="G13" s="164" t="e">
        <f>#REF!</f>
        <v>#REF!</v>
      </c>
      <c r="H13" s="164" t="e">
        <f>#REF!</f>
        <v>#REF!</v>
      </c>
      <c r="I13" s="164" t="e">
        <f>#REF!</f>
        <v>#REF!</v>
      </c>
      <c r="J13" s="164" t="e">
        <f>#REF!</f>
        <v>#REF!</v>
      </c>
      <c r="K13" s="161"/>
      <c r="L13" s="163" t="e">
        <f>#REF!</f>
        <v>#REF!</v>
      </c>
      <c r="M13" s="158" t="e">
        <f>#REF!</f>
        <v>#REF!</v>
      </c>
      <c r="N13" s="81" t="s">
        <v>106</v>
      </c>
      <c r="O13" s="82" t="e">
        <f>#REF!</f>
        <v>#REF!</v>
      </c>
      <c r="P13" s="83"/>
      <c r="Q13" s="92"/>
      <c r="S13" s="35" t="s">
        <v>135</v>
      </c>
      <c r="T13" s="35" t="s">
        <v>69</v>
      </c>
    </row>
    <row r="14" spans="1:20" ht="52.5" customHeight="1">
      <c r="A14" s="58" t="s">
        <v>20</v>
      </c>
      <c r="B14" s="30"/>
      <c r="C14" s="406" t="s">
        <v>81</v>
      </c>
      <c r="D14" s="18" t="s">
        <v>139</v>
      </c>
      <c r="E14" s="106" t="e">
        <f>#REF!</f>
        <v>#REF!</v>
      </c>
      <c r="F14" s="167" t="e">
        <f>#REF!</f>
        <v>#REF!</v>
      </c>
      <c r="G14" s="167" t="e">
        <f>#REF!</f>
        <v>#REF!</v>
      </c>
      <c r="H14" s="106" t="e">
        <f>#REF!</f>
        <v>#REF!</v>
      </c>
      <c r="I14" s="167" t="e">
        <f>#REF!</f>
        <v>#REF!</v>
      </c>
      <c r="J14" s="167" t="e">
        <f>#REF!</f>
        <v>#REF!</v>
      </c>
      <c r="K14" s="162"/>
      <c r="L14" s="166" t="e">
        <f>#REF!</f>
        <v>#REF!</v>
      </c>
      <c r="M14" s="158" t="e">
        <f>#REF!</f>
        <v>#REF!</v>
      </c>
      <c r="N14" s="81" t="s">
        <v>96</v>
      </c>
      <c r="O14" s="82" t="e">
        <f>#REF!</f>
        <v>#REF!</v>
      </c>
      <c r="P14" s="81" t="s">
        <v>95</v>
      </c>
      <c r="Q14" s="93" t="e">
        <f>#REF!</f>
        <v>#REF!</v>
      </c>
      <c r="S14" s="34" t="s">
        <v>136</v>
      </c>
      <c r="T14" s="35" t="s">
        <v>72</v>
      </c>
    </row>
    <row r="15" spans="1:20" ht="52.5" customHeight="1" thickBot="1">
      <c r="A15" s="58" t="s">
        <v>21</v>
      </c>
      <c r="B15" s="30"/>
      <c r="C15" s="406"/>
      <c r="D15" s="18" t="s">
        <v>77</v>
      </c>
      <c r="E15" s="41" t="e">
        <f>#REF!</f>
        <v>#REF!</v>
      </c>
      <c r="F15" s="41" t="e">
        <f>#REF!</f>
        <v>#REF!</v>
      </c>
      <c r="G15" s="41" t="e">
        <f>#REF!</f>
        <v>#REF!</v>
      </c>
      <c r="H15" s="41" t="e">
        <f>#REF!</f>
        <v>#REF!</v>
      </c>
      <c r="I15" s="41" t="e">
        <f>#REF!</f>
        <v>#REF!</v>
      </c>
      <c r="J15" s="41" t="e">
        <f>#REF!</f>
        <v>#REF!</v>
      </c>
      <c r="K15" s="63"/>
      <c r="L15" s="100" t="e">
        <f>#REF!</f>
        <v>#REF!</v>
      </c>
      <c r="M15" s="94" t="e">
        <f>#REF!</f>
        <v>#REF!</v>
      </c>
      <c r="N15" s="95" t="s">
        <v>106</v>
      </c>
      <c r="O15" s="94" t="e">
        <f>#REF!</f>
        <v>#REF!</v>
      </c>
      <c r="P15" s="96"/>
      <c r="Q15" s="97"/>
      <c r="S15" s="35" t="s">
        <v>70</v>
      </c>
      <c r="T15" s="35" t="s">
        <v>70</v>
      </c>
    </row>
    <row r="16" spans="1:20" ht="11.25" customHeight="1" thickTop="1" thickBot="1">
      <c r="A16" s="58"/>
      <c r="B16" s="30"/>
      <c r="C16" s="61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S16" s="64"/>
      <c r="T16" s="64"/>
    </row>
    <row r="17" spans="1:20" ht="37.5" customHeight="1" thickTop="1">
      <c r="A17" s="58"/>
      <c r="B17" s="30"/>
      <c r="C17" s="363" t="s">
        <v>84</v>
      </c>
      <c r="D17" s="401" t="s">
        <v>141</v>
      </c>
      <c r="E17" s="122" t="e">
        <f>#REF!</f>
        <v>#REF!</v>
      </c>
      <c r="F17" s="122" t="e">
        <f>#REF!</f>
        <v>#REF!</v>
      </c>
      <c r="G17" s="122" t="e">
        <f>#REF!</f>
        <v>#REF!</v>
      </c>
      <c r="H17" s="122" t="e">
        <f>#REF!</f>
        <v>#REF!</v>
      </c>
      <c r="I17" s="122" t="e">
        <f>#REF!</f>
        <v>#REF!</v>
      </c>
      <c r="J17" s="122" t="e">
        <f>#REF!</f>
        <v>#REF!</v>
      </c>
      <c r="K17" s="103"/>
      <c r="L17" s="146" t="e">
        <f>#REF!</f>
        <v>#REF!</v>
      </c>
      <c r="M17" s="159" t="e">
        <f>#REF!</f>
        <v>#REF!</v>
      </c>
      <c r="N17" s="148" t="s">
        <v>71</v>
      </c>
      <c r="O17" s="147" t="e">
        <f>#REF!</f>
        <v>#REF!</v>
      </c>
      <c r="P17" s="149" t="s">
        <v>102</v>
      </c>
      <c r="Q17" s="150" t="e">
        <f>#REF!</f>
        <v>#REF!</v>
      </c>
      <c r="S17" s="151"/>
      <c r="T17" s="151"/>
    </row>
    <row r="18" spans="1:20" ht="37.5" customHeight="1" thickBot="1">
      <c r="A18" s="58"/>
      <c r="B18" s="30"/>
      <c r="C18" s="365"/>
      <c r="D18" s="402"/>
      <c r="E18" s="118" t="e">
        <f>#REF!</f>
        <v>#REF!</v>
      </c>
      <c r="F18" s="118" t="e">
        <f>#REF!</f>
        <v>#REF!</v>
      </c>
      <c r="G18" s="118" t="e">
        <f>#REF!</f>
        <v>#REF!</v>
      </c>
      <c r="H18" s="118" t="e">
        <f>#REF!</f>
        <v>#REF!</v>
      </c>
      <c r="I18" s="118" t="e">
        <f>#REF!</f>
        <v>#REF!</v>
      </c>
      <c r="J18" s="118" t="e">
        <f>#REF!</f>
        <v>#REF!</v>
      </c>
      <c r="K18" s="103"/>
      <c r="L18" s="152" t="e">
        <f>#REF!</f>
        <v>#REF!</v>
      </c>
      <c r="M18" s="160" t="e">
        <f>#REF!</f>
        <v>#REF!</v>
      </c>
      <c r="N18" s="154" t="s">
        <v>106</v>
      </c>
      <c r="O18" s="153" t="e">
        <f>#REF!</f>
        <v>#REF!</v>
      </c>
      <c r="P18" s="155" t="s">
        <v>137</v>
      </c>
      <c r="Q18" s="156" t="e">
        <f>#REF!</f>
        <v>#REF!</v>
      </c>
      <c r="S18" s="151"/>
      <c r="T18" s="151"/>
    </row>
    <row r="19" spans="1:20" ht="11.25" customHeight="1" thickTop="1" thickBot="1">
      <c r="A19" s="58"/>
      <c r="B19" s="30"/>
      <c r="C19" s="61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S19" s="64"/>
      <c r="T19" s="64"/>
    </row>
    <row r="20" spans="1:20" ht="52.5" customHeight="1" thickTop="1" thickBot="1">
      <c r="A20" s="58"/>
      <c r="B20" s="30"/>
      <c r="C20" s="142" t="s">
        <v>84</v>
      </c>
      <c r="D20" s="65" t="s">
        <v>140</v>
      </c>
      <c r="E20" s="71" t="e">
        <f>#REF!</f>
        <v>#REF!</v>
      </c>
      <c r="F20" s="71" t="e">
        <f>#REF!</f>
        <v>#REF!</v>
      </c>
      <c r="G20" s="71" t="e">
        <f>#REF!</f>
        <v>#REF!</v>
      </c>
      <c r="H20" s="71" t="e">
        <f>#REF!</f>
        <v>#REF!</v>
      </c>
      <c r="I20" s="71" t="e">
        <f>#REF!</f>
        <v>#REF!</v>
      </c>
      <c r="J20" s="71" t="e">
        <f>#REF!</f>
        <v>#REF!</v>
      </c>
      <c r="K20" s="80"/>
      <c r="L20" s="101" t="e">
        <f>#REF!</f>
        <v>#REF!</v>
      </c>
      <c r="M20" s="80"/>
      <c r="N20" s="107"/>
      <c r="O20" s="80"/>
      <c r="P20" s="80"/>
      <c r="Q20" s="80"/>
      <c r="S20" s="64"/>
      <c r="T20" s="64"/>
    </row>
    <row r="21" spans="1:20" ht="78.75" customHeight="1" thickTop="1"/>
    <row r="24" spans="1:20">
      <c r="A24" s="135"/>
    </row>
  </sheetData>
  <mergeCells count="7">
    <mergeCell ref="C17:C18"/>
    <mergeCell ref="D17:D18"/>
    <mergeCell ref="P5:R5"/>
    <mergeCell ref="P6:R6"/>
    <mergeCell ref="L8:Q8"/>
    <mergeCell ref="C9:C12"/>
    <mergeCell ref="C14:C15"/>
  </mergeCells>
  <phoneticPr fontId="1"/>
  <conditionalFormatting sqref="L13 E13:J13">
    <cfRule type="cellIs" dxfId="879" priority="21" operator="greaterThanOrEqual">
      <formula>0.05</formula>
    </cfRule>
  </conditionalFormatting>
  <conditionalFormatting sqref="L9 E9:J9">
    <cfRule type="cellIs" dxfId="878" priority="18" operator="greaterThanOrEqual">
      <formula>0.5</formula>
    </cfRule>
    <cfRule type="cellIs" dxfId="877" priority="19" operator="greaterThanOrEqual">
      <formula>0.2</formula>
    </cfRule>
  </conditionalFormatting>
  <conditionalFormatting sqref="L11 E11:J11">
    <cfRule type="cellIs" dxfId="876" priority="16" operator="greaterThanOrEqual">
      <formula>0.5</formula>
    </cfRule>
    <cfRule type="cellIs" dxfId="875" priority="17" operator="greaterThanOrEqual">
      <formula>0.2</formula>
    </cfRule>
  </conditionalFormatting>
  <conditionalFormatting sqref="L12 E12:J12">
    <cfRule type="cellIs" dxfId="874" priority="14" operator="greaterThanOrEqual">
      <formula>30</formula>
    </cfRule>
    <cfRule type="cellIs" dxfId="873" priority="15" operator="greaterThanOrEqual">
      <formula>20</formula>
    </cfRule>
  </conditionalFormatting>
  <conditionalFormatting sqref="E13:L13">
    <cfRule type="cellIs" dxfId="872" priority="13" operator="greaterThanOrEqual">
      <formula>0.1</formula>
    </cfRule>
  </conditionalFormatting>
  <conditionalFormatting sqref="L14 E14:J14">
    <cfRule type="cellIs" dxfId="871" priority="11" operator="greaterThanOrEqual">
      <formula>25</formula>
    </cfRule>
    <cfRule type="cellIs" dxfId="870" priority="12" operator="greaterThanOrEqual">
      <formula>15</formula>
    </cfRule>
  </conditionalFormatting>
  <conditionalFormatting sqref="L15 E15:J15">
    <cfRule type="cellIs" dxfId="869" priority="10" operator="greaterThanOrEqual">
      <formula>0.5</formula>
    </cfRule>
  </conditionalFormatting>
  <printOptions horizontalCentered="1" verticalCentered="1"/>
  <pageMargins left="0.70866141732283472" right="0.70866141732283472" top="0.78740157480314965" bottom="0.59055118110236227" header="0.31496062992125984" footer="0.31496062992125984"/>
  <pageSetup paperSize="9" scale="7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3">
    <pageSetUpPr fitToPage="1"/>
  </sheetPr>
  <dimension ref="A4:AJ35"/>
  <sheetViews>
    <sheetView view="pageBreakPreview" topLeftCell="B4" zoomScale="80" zoomScaleNormal="100" zoomScaleSheetLayoutView="80" workbookViewId="0">
      <pane xSplit="4" ySplit="4" topLeftCell="AE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5" width="9.44140625" customWidth="1"/>
  </cols>
  <sheetData>
    <row r="4" spans="1:36" ht="28.2">
      <c r="C4" s="10" t="s">
        <v>257</v>
      </c>
      <c r="AH4" s="11"/>
      <c r="AI4" s="12"/>
    </row>
    <row r="5" spans="1:36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6" ht="30" customHeight="1">
      <c r="C6" s="3"/>
      <c r="D6" s="4"/>
      <c r="E6" s="5"/>
      <c r="F6" s="26">
        <v>45139</v>
      </c>
      <c r="G6" s="26">
        <v>45140</v>
      </c>
      <c r="H6" s="26">
        <v>45141</v>
      </c>
      <c r="I6" s="26">
        <v>45142</v>
      </c>
      <c r="J6" s="26">
        <v>45143</v>
      </c>
      <c r="K6" s="26">
        <v>45144</v>
      </c>
      <c r="L6" s="26">
        <v>45145</v>
      </c>
      <c r="M6" s="26">
        <v>45146</v>
      </c>
      <c r="N6" s="26">
        <v>45147</v>
      </c>
      <c r="O6" s="26">
        <v>45148</v>
      </c>
      <c r="P6" s="26">
        <v>45149</v>
      </c>
      <c r="Q6" s="26">
        <v>45150</v>
      </c>
      <c r="R6" s="26">
        <v>45151</v>
      </c>
      <c r="S6" s="26">
        <v>45152</v>
      </c>
      <c r="T6" s="26">
        <v>45153</v>
      </c>
      <c r="U6" s="26">
        <v>45154</v>
      </c>
      <c r="V6" s="26">
        <v>45155</v>
      </c>
      <c r="W6" s="26">
        <v>45156</v>
      </c>
      <c r="X6" s="26">
        <v>45157</v>
      </c>
      <c r="Y6" s="26">
        <v>45158</v>
      </c>
      <c r="Z6" s="26">
        <v>45159</v>
      </c>
      <c r="AA6" s="26">
        <v>45160</v>
      </c>
      <c r="AB6" s="26">
        <v>45161</v>
      </c>
      <c r="AC6" s="26">
        <v>45162</v>
      </c>
      <c r="AD6" s="26">
        <v>45163</v>
      </c>
      <c r="AE6" s="26">
        <v>45164</v>
      </c>
      <c r="AF6" s="26">
        <v>45165</v>
      </c>
      <c r="AG6" s="26">
        <v>45166</v>
      </c>
      <c r="AH6" s="26">
        <v>45167</v>
      </c>
      <c r="AI6" s="26">
        <v>45168</v>
      </c>
      <c r="AJ6" s="26">
        <v>45169</v>
      </c>
    </row>
    <row r="7" spans="1:36" ht="30" customHeight="1">
      <c r="C7" s="6"/>
      <c r="D7" s="7"/>
      <c r="E7" s="8"/>
      <c r="F7" s="27" t="s">
        <v>41</v>
      </c>
      <c r="G7" s="27" t="s">
        <v>30</v>
      </c>
      <c r="H7" s="27" t="s">
        <v>31</v>
      </c>
      <c r="I7" s="27" t="s">
        <v>32</v>
      </c>
      <c r="J7" s="27" t="s">
        <v>25</v>
      </c>
      <c r="K7" s="27" t="s">
        <v>27</v>
      </c>
      <c r="L7" s="27" t="s">
        <v>28</v>
      </c>
      <c r="M7" s="27" t="s">
        <v>29</v>
      </c>
      <c r="N7" s="27" t="s">
        <v>30</v>
      </c>
      <c r="O7" s="27" t="s">
        <v>31</v>
      </c>
      <c r="P7" s="27" t="s">
        <v>32</v>
      </c>
      <c r="Q7" s="27" t="s">
        <v>25</v>
      </c>
      <c r="R7" s="27" t="s">
        <v>27</v>
      </c>
      <c r="S7" s="27" t="s">
        <v>28</v>
      </c>
      <c r="T7" s="27" t="s">
        <v>29</v>
      </c>
      <c r="U7" s="27" t="s">
        <v>30</v>
      </c>
      <c r="V7" s="27" t="s">
        <v>31</v>
      </c>
      <c r="W7" s="27" t="s">
        <v>32</v>
      </c>
      <c r="X7" s="27" t="s">
        <v>25</v>
      </c>
      <c r="Y7" s="27" t="s">
        <v>27</v>
      </c>
      <c r="Z7" s="27" t="s">
        <v>28</v>
      </c>
      <c r="AA7" s="27" t="s">
        <v>29</v>
      </c>
      <c r="AB7" s="27" t="s">
        <v>30</v>
      </c>
      <c r="AC7" s="27" t="s">
        <v>31</v>
      </c>
      <c r="AD7" s="27" t="s">
        <v>32</v>
      </c>
      <c r="AE7" s="27" t="s">
        <v>25</v>
      </c>
      <c r="AF7" s="27" t="s">
        <v>27</v>
      </c>
      <c r="AG7" s="27" t="s">
        <v>28</v>
      </c>
      <c r="AH7" s="27" t="s">
        <v>29</v>
      </c>
      <c r="AI7" s="27" t="s">
        <v>30</v>
      </c>
      <c r="AJ7" s="27" t="s">
        <v>31</v>
      </c>
    </row>
    <row r="8" spans="1:36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  <c r="AJ8" s="304"/>
    </row>
    <row r="9" spans="1:36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  <c r="AJ9" s="305"/>
    </row>
    <row r="10" spans="1:36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</row>
    <row r="11" spans="1:36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</row>
    <row r="12" spans="1:36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</row>
    <row r="13" spans="1:36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</row>
    <row r="14" spans="1:36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SUM(F13,'R5-07（入力用)'!AE13:AJ13)</f>
        <v>0</v>
      </c>
      <c r="G14" s="304">
        <f>SUM(F13:G13,'R5-07（入力用)'!AF13:AJ13)</f>
        <v>0</v>
      </c>
      <c r="H14" s="305">
        <f>SUM(F13:H13,'R5-07（入力用)'!AG13:AJ13)</f>
        <v>0</v>
      </c>
      <c r="I14" s="304">
        <f>SUM(F13:I13,'R5-07（入力用)'!AH13:AJ13)</f>
        <v>0</v>
      </c>
      <c r="J14" s="304">
        <f>SUM(F13:J13,'R5-07（入力用)'!AI13:AJ13)</f>
        <v>0</v>
      </c>
      <c r="K14" s="304">
        <f>SUM(F13:K13,'R5-07（入力用)'!AJ13)</f>
        <v>0</v>
      </c>
      <c r="L14" s="304">
        <f>SUM(F13:L13)</f>
        <v>0</v>
      </c>
      <c r="M14" s="305">
        <f t="shared" ref="M14:AJ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  <c r="AJ14" s="305">
        <f t="shared" si="0"/>
        <v>0</v>
      </c>
    </row>
    <row r="15" spans="1:36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</row>
    <row r="16" spans="1:36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SUM(F15,'R5-07（入力用)'!AE15:AJ15)</f>
        <v>0</v>
      </c>
      <c r="G16" s="304">
        <f>SUM(F15:G15,'R5-07（入力用)'!AF15:AJ15)</f>
        <v>0</v>
      </c>
      <c r="H16" s="305">
        <f>SUM(F15:H15,'R5-07（入力用)'!AG15:AJ15)</f>
        <v>0</v>
      </c>
      <c r="I16" s="305">
        <f>SUM(F15:I15,'R5-07（入力用)'!AH15:AJ15)</f>
        <v>0</v>
      </c>
      <c r="J16" s="304">
        <f>SUM(F15:J15,'R5-07（入力用)'!AI15:AJ15)</f>
        <v>0</v>
      </c>
      <c r="K16" s="304">
        <f>SUM(F15:K15,'R5-07（入力用)'!AJ15)</f>
        <v>0</v>
      </c>
      <c r="L16" s="304">
        <f>SUM(F15:L15)</f>
        <v>0</v>
      </c>
      <c r="M16" s="305">
        <f t="shared" ref="M16:AJ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  <c r="AJ16" s="304">
        <f t="shared" si="1"/>
        <v>0</v>
      </c>
    </row>
    <row r="17" spans="1:36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</row>
    <row r="18" spans="1:36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</row>
    <row r="19" spans="1:36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7">
        <f>SUM(F17,'R5-07（入力用)'!AE17:AJ17)</f>
        <v>0</v>
      </c>
      <c r="G19" s="306">
        <f>SUM(F17:G17,'R5-07（入力用)'!AF17:AJ17)</f>
        <v>0</v>
      </c>
      <c r="H19" s="307">
        <f>SUM(F17:H17,'R5-07（入力用)'!AG17:AJ17)</f>
        <v>0</v>
      </c>
      <c r="I19" s="306">
        <f>SUM(F17:I17,'R5-07（入力用)'!AH17:AJ17)</f>
        <v>0</v>
      </c>
      <c r="J19" s="307">
        <f>SUM(F17:J17,'R5-07（入力用)'!AI17:AJ17)</f>
        <v>0</v>
      </c>
      <c r="K19" s="306">
        <f>SUM(F17:K17,'R5-07（入力用)'!AJ17)</f>
        <v>0</v>
      </c>
      <c r="L19" s="306">
        <f>SUM(F17:L17)</f>
        <v>0</v>
      </c>
      <c r="M19" s="307">
        <f t="shared" ref="M19:AJ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  <c r="AJ19" s="306">
        <f t="shared" si="2"/>
        <v>0</v>
      </c>
    </row>
    <row r="20" spans="1:36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J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  <c r="AJ20" s="306">
        <f t="shared" si="3"/>
        <v>0</v>
      </c>
    </row>
    <row r="21" spans="1:36" s="308" customFormat="1" ht="54.9" customHeight="1">
      <c r="A21"/>
      <c r="B21"/>
      <c r="C21" s="14" t="s">
        <v>6</v>
      </c>
      <c r="D21" s="2"/>
      <c r="E21" s="1" t="s">
        <v>14</v>
      </c>
      <c r="F21" s="307">
        <f>'R5-07（入力用)'!AD20</f>
        <v>0</v>
      </c>
      <c r="G21" s="307">
        <f>'R5-07（入力用)'!AE20</f>
        <v>0</v>
      </c>
      <c r="H21" s="307">
        <f>'R5-07（入力用)'!AF20</f>
        <v>0</v>
      </c>
      <c r="I21" s="307">
        <f>'R5-07（入力用)'!AG20</f>
        <v>0</v>
      </c>
      <c r="J21" s="307">
        <f>'R5-07（入力用)'!AH20</f>
        <v>0</v>
      </c>
      <c r="K21" s="307">
        <f>'R5-07（入力用)'!AI20</f>
        <v>0</v>
      </c>
      <c r="L21" s="307">
        <f>'R5-07（入力用)'!AJ20</f>
        <v>0</v>
      </c>
      <c r="M21" s="307">
        <f>F20</f>
        <v>0</v>
      </c>
      <c r="N21" s="307">
        <f t="shared" ref="N21:P21" si="4">G20</f>
        <v>0</v>
      </c>
      <c r="O21" s="307">
        <f t="shared" si="4"/>
        <v>0</v>
      </c>
      <c r="P21" s="307">
        <f t="shared" si="4"/>
        <v>0</v>
      </c>
      <c r="Q21" s="307">
        <f t="shared" ref="Q21" si="5">J20</f>
        <v>0</v>
      </c>
      <c r="R21" s="307">
        <f t="shared" ref="R21" si="6">K20</f>
        <v>0</v>
      </c>
      <c r="S21" s="307">
        <f t="shared" ref="S21" si="7">L20</f>
        <v>0</v>
      </c>
      <c r="T21" s="307">
        <f t="shared" ref="T21" si="8">M20</f>
        <v>0</v>
      </c>
      <c r="U21" s="307">
        <f t="shared" ref="U21" si="9">N20</f>
        <v>0</v>
      </c>
      <c r="V21" s="307">
        <f t="shared" ref="V21" si="10">O20</f>
        <v>0</v>
      </c>
      <c r="W21" s="307">
        <f t="shared" ref="W21" si="11">P20</f>
        <v>0</v>
      </c>
      <c r="X21" s="307">
        <f t="shared" ref="X21" si="12">Q20</f>
        <v>0</v>
      </c>
      <c r="Y21" s="307">
        <f t="shared" ref="Y21" si="13">R20</f>
        <v>0</v>
      </c>
      <c r="Z21" s="307">
        <f t="shared" ref="Z21" si="14">S20</f>
        <v>0</v>
      </c>
      <c r="AA21" s="307">
        <f t="shared" ref="AA21" si="15">T20</f>
        <v>0</v>
      </c>
      <c r="AB21" s="307">
        <f t="shared" ref="AB21" si="16">U20</f>
        <v>0</v>
      </c>
      <c r="AC21" s="307">
        <f t="shared" ref="AC21" si="17">V20</f>
        <v>0</v>
      </c>
      <c r="AD21" s="307">
        <f t="shared" ref="AD21" si="18">W20</f>
        <v>0</v>
      </c>
      <c r="AE21" s="307">
        <f t="shared" ref="AE21" si="19">X20</f>
        <v>0</v>
      </c>
      <c r="AF21" s="307">
        <f t="shared" ref="AF21" si="20">Y20</f>
        <v>0</v>
      </c>
      <c r="AG21" s="307">
        <f t="shared" ref="AG21" si="21">Z20</f>
        <v>0</v>
      </c>
      <c r="AH21" s="307">
        <f t="shared" ref="AH21" si="22">AA20</f>
        <v>0</v>
      </c>
      <c r="AI21" s="307">
        <f t="shared" ref="AI21" si="23">AB20</f>
        <v>0</v>
      </c>
      <c r="AJ21" s="307">
        <f t="shared" ref="AJ21" si="24">AC20</f>
        <v>0</v>
      </c>
    </row>
    <row r="22" spans="1:36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</row>
    <row r="23" spans="1:36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</row>
    <row r="24" spans="1:36" ht="30" customHeight="1">
      <c r="K24" s="60"/>
    </row>
    <row r="25" spans="1:36" ht="30" customHeight="1">
      <c r="C25" s="3"/>
      <c r="D25" s="4"/>
      <c r="E25" s="5"/>
      <c r="F25" s="26">
        <f t="shared" ref="F25:AJ25" si="25">F6</f>
        <v>45139</v>
      </c>
      <c r="G25" s="26">
        <f t="shared" si="25"/>
        <v>45140</v>
      </c>
      <c r="H25" s="26">
        <f t="shared" si="25"/>
        <v>45141</v>
      </c>
      <c r="I25" s="26">
        <f t="shared" si="25"/>
        <v>45142</v>
      </c>
      <c r="J25" s="26">
        <f t="shared" si="25"/>
        <v>45143</v>
      </c>
      <c r="K25" s="26">
        <f t="shared" si="25"/>
        <v>45144</v>
      </c>
      <c r="L25" s="26">
        <f t="shared" si="25"/>
        <v>45145</v>
      </c>
      <c r="M25" s="26">
        <f t="shared" si="25"/>
        <v>45146</v>
      </c>
      <c r="N25" s="26">
        <f t="shared" si="25"/>
        <v>45147</v>
      </c>
      <c r="O25" s="26">
        <f t="shared" si="25"/>
        <v>45148</v>
      </c>
      <c r="P25" s="26">
        <f t="shared" si="25"/>
        <v>45149</v>
      </c>
      <c r="Q25" s="26">
        <f t="shared" si="25"/>
        <v>45150</v>
      </c>
      <c r="R25" s="26">
        <f t="shared" si="25"/>
        <v>45151</v>
      </c>
      <c r="S25" s="26">
        <f t="shared" si="25"/>
        <v>45152</v>
      </c>
      <c r="T25" s="26">
        <f t="shared" si="25"/>
        <v>45153</v>
      </c>
      <c r="U25" s="26">
        <f t="shared" si="25"/>
        <v>45154</v>
      </c>
      <c r="V25" s="26">
        <f t="shared" si="25"/>
        <v>45155</v>
      </c>
      <c r="W25" s="26">
        <f t="shared" si="25"/>
        <v>45156</v>
      </c>
      <c r="X25" s="26">
        <f t="shared" si="25"/>
        <v>45157</v>
      </c>
      <c r="Y25" s="26">
        <f t="shared" si="25"/>
        <v>45158</v>
      </c>
      <c r="Z25" s="26">
        <f t="shared" si="25"/>
        <v>45159</v>
      </c>
      <c r="AA25" s="26">
        <f t="shared" si="25"/>
        <v>45160</v>
      </c>
      <c r="AB25" s="26">
        <f t="shared" si="25"/>
        <v>45161</v>
      </c>
      <c r="AC25" s="26">
        <f t="shared" si="25"/>
        <v>45162</v>
      </c>
      <c r="AD25" s="26">
        <f t="shared" si="25"/>
        <v>45163</v>
      </c>
      <c r="AE25" s="26">
        <f t="shared" si="25"/>
        <v>45164</v>
      </c>
      <c r="AF25" s="26">
        <f t="shared" si="25"/>
        <v>45165</v>
      </c>
      <c r="AG25" s="26">
        <f t="shared" si="25"/>
        <v>45166</v>
      </c>
      <c r="AH25" s="26">
        <f t="shared" si="25"/>
        <v>45167</v>
      </c>
      <c r="AI25" s="26">
        <f t="shared" si="25"/>
        <v>45168</v>
      </c>
      <c r="AJ25" s="26">
        <f t="shared" si="25"/>
        <v>45169</v>
      </c>
    </row>
    <row r="26" spans="1:36" ht="30" customHeight="1">
      <c r="C26" s="6"/>
      <c r="D26" s="7"/>
      <c r="E26" s="8"/>
      <c r="F26" s="27" t="str">
        <f t="shared" ref="F26:AJ26" si="26">F7</f>
        <v>火</v>
      </c>
      <c r="G26" s="27" t="str">
        <f t="shared" si="26"/>
        <v>水</v>
      </c>
      <c r="H26" s="27" t="str">
        <f t="shared" si="26"/>
        <v>木</v>
      </c>
      <c r="I26" s="27" t="str">
        <f t="shared" si="26"/>
        <v>金</v>
      </c>
      <c r="J26" s="27" t="str">
        <f t="shared" si="26"/>
        <v>土</v>
      </c>
      <c r="K26" s="27" t="str">
        <f t="shared" si="26"/>
        <v>日</v>
      </c>
      <c r="L26" s="27" t="str">
        <f t="shared" si="26"/>
        <v>月</v>
      </c>
      <c r="M26" s="27" t="str">
        <f t="shared" si="26"/>
        <v>火</v>
      </c>
      <c r="N26" s="27" t="str">
        <f t="shared" si="26"/>
        <v>水</v>
      </c>
      <c r="O26" s="27" t="str">
        <f t="shared" si="26"/>
        <v>木</v>
      </c>
      <c r="P26" s="27" t="str">
        <f t="shared" si="26"/>
        <v>金</v>
      </c>
      <c r="Q26" s="27" t="str">
        <f t="shared" si="26"/>
        <v>土</v>
      </c>
      <c r="R26" s="27" t="str">
        <f t="shared" si="26"/>
        <v>日</v>
      </c>
      <c r="S26" s="27" t="str">
        <f t="shared" si="26"/>
        <v>月</v>
      </c>
      <c r="T26" s="27" t="str">
        <f t="shared" si="26"/>
        <v>火</v>
      </c>
      <c r="U26" s="27" t="str">
        <f t="shared" si="26"/>
        <v>水</v>
      </c>
      <c r="V26" s="27" t="str">
        <f t="shared" si="26"/>
        <v>木</v>
      </c>
      <c r="W26" s="27" t="str">
        <f t="shared" si="26"/>
        <v>金</v>
      </c>
      <c r="X26" s="27" t="str">
        <f t="shared" si="26"/>
        <v>土</v>
      </c>
      <c r="Y26" s="27" t="str">
        <f t="shared" si="26"/>
        <v>日</v>
      </c>
      <c r="Z26" s="27" t="str">
        <f t="shared" si="26"/>
        <v>月</v>
      </c>
      <c r="AA26" s="27" t="str">
        <f t="shared" si="26"/>
        <v>火</v>
      </c>
      <c r="AB26" s="27" t="str">
        <f t="shared" si="26"/>
        <v>水</v>
      </c>
      <c r="AC26" s="27" t="str">
        <f t="shared" si="26"/>
        <v>木</v>
      </c>
      <c r="AD26" s="27" t="str">
        <f t="shared" si="26"/>
        <v>金</v>
      </c>
      <c r="AE26" s="27" t="str">
        <f t="shared" si="26"/>
        <v>土</v>
      </c>
      <c r="AF26" s="27" t="str">
        <f t="shared" si="26"/>
        <v>日</v>
      </c>
      <c r="AG26" s="27" t="str">
        <f t="shared" si="26"/>
        <v>月</v>
      </c>
      <c r="AH26" s="27" t="str">
        <f t="shared" si="26"/>
        <v>火</v>
      </c>
      <c r="AI26" s="27" t="str">
        <f t="shared" si="26"/>
        <v>水</v>
      </c>
      <c r="AJ26" s="27" t="str">
        <f t="shared" si="26"/>
        <v>木</v>
      </c>
    </row>
    <row r="27" spans="1:36" ht="54.9" customHeight="1">
      <c r="B27" s="406"/>
      <c r="C27" s="16" t="s">
        <v>250</v>
      </c>
      <c r="D27" s="2"/>
      <c r="E27" s="1"/>
      <c r="F27" s="354">
        <f t="shared" ref="F27:AJ27" si="27">IFERROR(F10/F8,0)</f>
        <v>0</v>
      </c>
      <c r="G27" s="354">
        <f t="shared" si="27"/>
        <v>0</v>
      </c>
      <c r="H27" s="354">
        <f t="shared" si="27"/>
        <v>0</v>
      </c>
      <c r="I27" s="354">
        <f t="shared" si="27"/>
        <v>0</v>
      </c>
      <c r="J27" s="354">
        <f t="shared" si="27"/>
        <v>0</v>
      </c>
      <c r="K27" s="354">
        <f t="shared" si="27"/>
        <v>0</v>
      </c>
      <c r="L27" s="354">
        <f t="shared" si="27"/>
        <v>0</v>
      </c>
      <c r="M27" s="354">
        <f t="shared" si="27"/>
        <v>0</v>
      </c>
      <c r="N27" s="354">
        <f t="shared" si="27"/>
        <v>0</v>
      </c>
      <c r="O27" s="354">
        <f t="shared" si="27"/>
        <v>0</v>
      </c>
      <c r="P27" s="354">
        <f t="shared" si="27"/>
        <v>0</v>
      </c>
      <c r="Q27" s="354">
        <f t="shared" si="27"/>
        <v>0</v>
      </c>
      <c r="R27" s="354">
        <f t="shared" si="27"/>
        <v>0</v>
      </c>
      <c r="S27" s="354">
        <f t="shared" si="27"/>
        <v>0</v>
      </c>
      <c r="T27" s="354">
        <f t="shared" si="27"/>
        <v>0</v>
      </c>
      <c r="U27" s="354">
        <f t="shared" si="27"/>
        <v>0</v>
      </c>
      <c r="V27" s="354">
        <f t="shared" si="27"/>
        <v>0</v>
      </c>
      <c r="W27" s="354">
        <f t="shared" si="27"/>
        <v>0</v>
      </c>
      <c r="X27" s="354">
        <f t="shared" si="27"/>
        <v>0</v>
      </c>
      <c r="Y27" s="354">
        <f t="shared" si="27"/>
        <v>0</v>
      </c>
      <c r="Z27" s="354">
        <f t="shared" si="27"/>
        <v>0</v>
      </c>
      <c r="AA27" s="354">
        <f t="shared" si="27"/>
        <v>0</v>
      </c>
      <c r="AB27" s="354">
        <f t="shared" si="27"/>
        <v>0</v>
      </c>
      <c r="AC27" s="354">
        <f t="shared" si="27"/>
        <v>0</v>
      </c>
      <c r="AD27" s="354">
        <f t="shared" si="27"/>
        <v>0</v>
      </c>
      <c r="AE27" s="354">
        <f t="shared" si="27"/>
        <v>0</v>
      </c>
      <c r="AF27" s="354">
        <f t="shared" si="27"/>
        <v>0</v>
      </c>
      <c r="AG27" s="354">
        <f t="shared" si="27"/>
        <v>0</v>
      </c>
      <c r="AH27" s="354">
        <f t="shared" si="27"/>
        <v>0</v>
      </c>
      <c r="AI27" s="354">
        <f t="shared" si="27"/>
        <v>0</v>
      </c>
      <c r="AJ27" s="354">
        <f t="shared" si="27"/>
        <v>0</v>
      </c>
    </row>
    <row r="28" spans="1:36" ht="54.9" customHeight="1">
      <c r="B28" s="406"/>
      <c r="C28" s="17" t="s">
        <v>251</v>
      </c>
      <c r="D28" s="2"/>
      <c r="E28" s="1"/>
      <c r="F28" s="354">
        <f t="shared" ref="F28:AJ28" si="28">IFERROR(F11/F9,0)</f>
        <v>0</v>
      </c>
      <c r="G28" s="354">
        <f t="shared" si="28"/>
        <v>0</v>
      </c>
      <c r="H28" s="354">
        <f t="shared" si="28"/>
        <v>0</v>
      </c>
      <c r="I28" s="354">
        <f t="shared" si="28"/>
        <v>0</v>
      </c>
      <c r="J28" s="354">
        <f t="shared" si="28"/>
        <v>0</v>
      </c>
      <c r="K28" s="354">
        <f t="shared" si="28"/>
        <v>0</v>
      </c>
      <c r="L28" s="354">
        <f t="shared" si="28"/>
        <v>0</v>
      </c>
      <c r="M28" s="354">
        <f t="shared" si="28"/>
        <v>0</v>
      </c>
      <c r="N28" s="354">
        <f t="shared" si="28"/>
        <v>0</v>
      </c>
      <c r="O28" s="354">
        <f t="shared" si="28"/>
        <v>0</v>
      </c>
      <c r="P28" s="354">
        <f t="shared" si="28"/>
        <v>0</v>
      </c>
      <c r="Q28" s="354">
        <f t="shared" si="28"/>
        <v>0</v>
      </c>
      <c r="R28" s="354">
        <f t="shared" si="28"/>
        <v>0</v>
      </c>
      <c r="S28" s="354">
        <f t="shared" si="28"/>
        <v>0</v>
      </c>
      <c r="T28" s="354">
        <f t="shared" si="28"/>
        <v>0</v>
      </c>
      <c r="U28" s="354">
        <f t="shared" si="28"/>
        <v>0</v>
      </c>
      <c r="V28" s="354">
        <f t="shared" si="28"/>
        <v>0</v>
      </c>
      <c r="W28" s="354">
        <f t="shared" si="28"/>
        <v>0</v>
      </c>
      <c r="X28" s="354">
        <f t="shared" si="28"/>
        <v>0</v>
      </c>
      <c r="Y28" s="354">
        <f t="shared" si="28"/>
        <v>0</v>
      </c>
      <c r="Z28" s="354">
        <f t="shared" si="28"/>
        <v>0</v>
      </c>
      <c r="AA28" s="354">
        <f t="shared" si="28"/>
        <v>0</v>
      </c>
      <c r="AB28" s="354">
        <f t="shared" si="28"/>
        <v>0</v>
      </c>
      <c r="AC28" s="354">
        <f t="shared" si="28"/>
        <v>0</v>
      </c>
      <c r="AD28" s="354">
        <f t="shared" si="28"/>
        <v>0</v>
      </c>
      <c r="AE28" s="354">
        <f t="shared" si="28"/>
        <v>0</v>
      </c>
      <c r="AF28" s="354">
        <f t="shared" si="28"/>
        <v>0</v>
      </c>
      <c r="AG28" s="354">
        <f t="shared" si="28"/>
        <v>0</v>
      </c>
      <c r="AH28" s="354">
        <f t="shared" si="28"/>
        <v>0</v>
      </c>
      <c r="AI28" s="354">
        <f t="shared" si="28"/>
        <v>0</v>
      </c>
      <c r="AJ28" s="354">
        <f t="shared" si="28"/>
        <v>0</v>
      </c>
    </row>
    <row r="29" spans="1:36" ht="54.9" customHeight="1">
      <c r="B29" s="363"/>
      <c r="C29" s="17" t="s">
        <v>252</v>
      </c>
      <c r="D29" s="2"/>
      <c r="E29" s="1"/>
      <c r="F29" s="354">
        <f t="shared" ref="F29:AJ29" si="29">IFERROR(F12*100000/1588256,0)</f>
        <v>0</v>
      </c>
      <c r="G29" s="354">
        <f t="shared" si="29"/>
        <v>0</v>
      </c>
      <c r="H29" s="354">
        <f t="shared" si="29"/>
        <v>0</v>
      </c>
      <c r="I29" s="354">
        <f t="shared" si="29"/>
        <v>0</v>
      </c>
      <c r="J29" s="354">
        <f t="shared" si="29"/>
        <v>0</v>
      </c>
      <c r="K29" s="354">
        <f t="shared" si="29"/>
        <v>0</v>
      </c>
      <c r="L29" s="354">
        <f t="shared" si="29"/>
        <v>0</v>
      </c>
      <c r="M29" s="354">
        <f t="shared" si="29"/>
        <v>0</v>
      </c>
      <c r="N29" s="354">
        <f t="shared" si="29"/>
        <v>0</v>
      </c>
      <c r="O29" s="354">
        <f t="shared" si="29"/>
        <v>0</v>
      </c>
      <c r="P29" s="354">
        <f t="shared" si="29"/>
        <v>0</v>
      </c>
      <c r="Q29" s="354">
        <f t="shared" si="29"/>
        <v>0</v>
      </c>
      <c r="R29" s="354">
        <f t="shared" si="29"/>
        <v>0</v>
      </c>
      <c r="S29" s="354">
        <f t="shared" si="29"/>
        <v>0</v>
      </c>
      <c r="T29" s="354">
        <f t="shared" si="29"/>
        <v>0</v>
      </c>
      <c r="U29" s="354">
        <f t="shared" si="29"/>
        <v>0</v>
      </c>
      <c r="V29" s="354">
        <f t="shared" si="29"/>
        <v>0</v>
      </c>
      <c r="W29" s="354">
        <f t="shared" si="29"/>
        <v>0</v>
      </c>
      <c r="X29" s="354">
        <f t="shared" si="29"/>
        <v>0</v>
      </c>
      <c r="Y29" s="354">
        <f t="shared" si="29"/>
        <v>0</v>
      </c>
      <c r="Z29" s="354">
        <f t="shared" si="29"/>
        <v>0</v>
      </c>
      <c r="AA29" s="354">
        <f t="shared" si="29"/>
        <v>0</v>
      </c>
      <c r="AB29" s="354">
        <f t="shared" si="29"/>
        <v>0</v>
      </c>
      <c r="AC29" s="354">
        <f t="shared" si="29"/>
        <v>0</v>
      </c>
      <c r="AD29" s="354">
        <f t="shared" si="29"/>
        <v>0</v>
      </c>
      <c r="AE29" s="354">
        <f t="shared" si="29"/>
        <v>0</v>
      </c>
      <c r="AF29" s="354">
        <f t="shared" si="29"/>
        <v>0</v>
      </c>
      <c r="AG29" s="354">
        <f t="shared" si="29"/>
        <v>0</v>
      </c>
      <c r="AH29" s="354">
        <f t="shared" si="29"/>
        <v>0</v>
      </c>
      <c r="AI29" s="354">
        <f t="shared" si="29"/>
        <v>0</v>
      </c>
      <c r="AJ29" s="354">
        <f t="shared" si="29"/>
        <v>0</v>
      </c>
    </row>
    <row r="30" spans="1:36" ht="54.9" customHeight="1">
      <c r="B30" s="340"/>
      <c r="C30" s="17" t="s">
        <v>33</v>
      </c>
      <c r="D30" s="2" t="s">
        <v>17</v>
      </c>
      <c r="E30" s="1"/>
      <c r="F30" s="354">
        <f t="shared" ref="F30:AJ30" si="30">IFERROR(F16/F14,0)</f>
        <v>0</v>
      </c>
      <c r="G30" s="354">
        <f t="shared" si="30"/>
        <v>0</v>
      </c>
      <c r="H30" s="354">
        <f t="shared" si="30"/>
        <v>0</v>
      </c>
      <c r="I30" s="354">
        <f t="shared" si="30"/>
        <v>0</v>
      </c>
      <c r="J30" s="354">
        <f t="shared" si="30"/>
        <v>0</v>
      </c>
      <c r="K30" s="354">
        <f t="shared" si="30"/>
        <v>0</v>
      </c>
      <c r="L30" s="354">
        <f t="shared" si="30"/>
        <v>0</v>
      </c>
      <c r="M30" s="354">
        <f t="shared" si="30"/>
        <v>0</v>
      </c>
      <c r="N30" s="354">
        <f t="shared" si="30"/>
        <v>0</v>
      </c>
      <c r="O30" s="354">
        <f t="shared" si="30"/>
        <v>0</v>
      </c>
      <c r="P30" s="354">
        <f t="shared" si="30"/>
        <v>0</v>
      </c>
      <c r="Q30" s="354">
        <f t="shared" si="30"/>
        <v>0</v>
      </c>
      <c r="R30" s="354">
        <f t="shared" si="30"/>
        <v>0</v>
      </c>
      <c r="S30" s="354">
        <f t="shared" si="30"/>
        <v>0</v>
      </c>
      <c r="T30" s="354">
        <f t="shared" si="30"/>
        <v>0</v>
      </c>
      <c r="U30" s="354">
        <f t="shared" si="30"/>
        <v>0</v>
      </c>
      <c r="V30" s="354">
        <f t="shared" si="30"/>
        <v>0</v>
      </c>
      <c r="W30" s="354">
        <f t="shared" si="30"/>
        <v>0</v>
      </c>
      <c r="X30" s="354">
        <f t="shared" si="30"/>
        <v>0</v>
      </c>
      <c r="Y30" s="354">
        <f t="shared" si="30"/>
        <v>0</v>
      </c>
      <c r="Z30" s="354">
        <f t="shared" si="30"/>
        <v>0</v>
      </c>
      <c r="AA30" s="354">
        <f t="shared" si="30"/>
        <v>0</v>
      </c>
      <c r="AB30" s="354">
        <f t="shared" si="30"/>
        <v>0</v>
      </c>
      <c r="AC30" s="354">
        <f t="shared" si="30"/>
        <v>0</v>
      </c>
      <c r="AD30" s="354">
        <f t="shared" si="30"/>
        <v>0</v>
      </c>
      <c r="AE30" s="354">
        <f t="shared" si="30"/>
        <v>0</v>
      </c>
      <c r="AF30" s="354">
        <f t="shared" si="30"/>
        <v>0</v>
      </c>
      <c r="AG30" s="354">
        <f t="shared" si="30"/>
        <v>0</v>
      </c>
      <c r="AH30" s="354">
        <f t="shared" si="30"/>
        <v>0</v>
      </c>
      <c r="AI30" s="354">
        <f t="shared" si="30"/>
        <v>0</v>
      </c>
      <c r="AJ30" s="354">
        <f t="shared" si="30"/>
        <v>0</v>
      </c>
    </row>
    <row r="31" spans="1:36" ht="54.9" customHeight="1">
      <c r="B31" s="381"/>
      <c r="C31" s="17" t="s">
        <v>253</v>
      </c>
      <c r="D31" s="2" t="s">
        <v>17</v>
      </c>
      <c r="E31" s="1"/>
      <c r="F31" s="354">
        <f t="shared" ref="F31:AJ31" si="31">IFERROR(F19*100000/1588256,0)</f>
        <v>0</v>
      </c>
      <c r="G31" s="354">
        <f t="shared" si="31"/>
        <v>0</v>
      </c>
      <c r="H31" s="354">
        <f t="shared" si="31"/>
        <v>0</v>
      </c>
      <c r="I31" s="354">
        <f t="shared" si="31"/>
        <v>0</v>
      </c>
      <c r="J31" s="354">
        <f t="shared" si="31"/>
        <v>0</v>
      </c>
      <c r="K31" s="354">
        <f t="shared" si="31"/>
        <v>0</v>
      </c>
      <c r="L31" s="354">
        <f t="shared" si="31"/>
        <v>0</v>
      </c>
      <c r="M31" s="354">
        <f t="shared" si="31"/>
        <v>0</v>
      </c>
      <c r="N31" s="354">
        <f t="shared" si="31"/>
        <v>0</v>
      </c>
      <c r="O31" s="354">
        <f t="shared" si="31"/>
        <v>0</v>
      </c>
      <c r="P31" s="354">
        <f t="shared" si="31"/>
        <v>0</v>
      </c>
      <c r="Q31" s="354">
        <f t="shared" si="31"/>
        <v>0</v>
      </c>
      <c r="R31" s="354">
        <f t="shared" si="31"/>
        <v>0</v>
      </c>
      <c r="S31" s="354">
        <f t="shared" si="31"/>
        <v>0</v>
      </c>
      <c r="T31" s="354">
        <f t="shared" si="31"/>
        <v>0</v>
      </c>
      <c r="U31" s="354">
        <f t="shared" si="31"/>
        <v>0</v>
      </c>
      <c r="V31" s="354">
        <f t="shared" si="31"/>
        <v>0</v>
      </c>
      <c r="W31" s="354">
        <f t="shared" si="31"/>
        <v>0</v>
      </c>
      <c r="X31" s="354">
        <f t="shared" si="31"/>
        <v>0</v>
      </c>
      <c r="Y31" s="354">
        <f t="shared" si="31"/>
        <v>0</v>
      </c>
      <c r="Z31" s="354">
        <f t="shared" si="31"/>
        <v>0</v>
      </c>
      <c r="AA31" s="354">
        <f t="shared" si="31"/>
        <v>0</v>
      </c>
      <c r="AB31" s="354">
        <f t="shared" si="31"/>
        <v>0</v>
      </c>
      <c r="AC31" s="354">
        <f t="shared" si="31"/>
        <v>0</v>
      </c>
      <c r="AD31" s="354">
        <f t="shared" si="31"/>
        <v>0</v>
      </c>
      <c r="AE31" s="354">
        <f t="shared" si="31"/>
        <v>0</v>
      </c>
      <c r="AF31" s="354">
        <f t="shared" si="31"/>
        <v>0</v>
      </c>
      <c r="AG31" s="354">
        <f t="shared" si="31"/>
        <v>0</v>
      </c>
      <c r="AH31" s="354">
        <f t="shared" si="31"/>
        <v>0</v>
      </c>
      <c r="AI31" s="354">
        <f t="shared" si="31"/>
        <v>0</v>
      </c>
      <c r="AJ31" s="354">
        <f t="shared" si="31"/>
        <v>0</v>
      </c>
    </row>
    <row r="32" spans="1:36" ht="54.9" customHeight="1">
      <c r="B32" s="409"/>
      <c r="C32" s="18" t="s">
        <v>36</v>
      </c>
      <c r="D32" s="2"/>
      <c r="E32" s="1"/>
      <c r="F32" s="354">
        <f t="shared" ref="F32:AJ32" si="32">F20-F21</f>
        <v>0</v>
      </c>
      <c r="G32" s="354">
        <f t="shared" si="32"/>
        <v>0</v>
      </c>
      <c r="H32" s="354">
        <f t="shared" si="32"/>
        <v>0</v>
      </c>
      <c r="I32" s="354">
        <f t="shared" si="32"/>
        <v>0</v>
      </c>
      <c r="J32" s="354">
        <f t="shared" si="32"/>
        <v>0</v>
      </c>
      <c r="K32" s="354">
        <f t="shared" si="32"/>
        <v>0</v>
      </c>
      <c r="L32" s="354">
        <f t="shared" si="32"/>
        <v>0</v>
      </c>
      <c r="M32" s="354">
        <f t="shared" si="32"/>
        <v>0</v>
      </c>
      <c r="N32" s="354">
        <f t="shared" si="32"/>
        <v>0</v>
      </c>
      <c r="O32" s="354">
        <f t="shared" si="32"/>
        <v>0</v>
      </c>
      <c r="P32" s="354">
        <f t="shared" si="32"/>
        <v>0</v>
      </c>
      <c r="Q32" s="354">
        <f t="shared" si="32"/>
        <v>0</v>
      </c>
      <c r="R32" s="354">
        <f t="shared" si="32"/>
        <v>0</v>
      </c>
      <c r="S32" s="354">
        <f t="shared" si="32"/>
        <v>0</v>
      </c>
      <c r="T32" s="354">
        <f t="shared" si="32"/>
        <v>0</v>
      </c>
      <c r="U32" s="354">
        <f t="shared" si="32"/>
        <v>0</v>
      </c>
      <c r="V32" s="354">
        <f t="shared" si="32"/>
        <v>0</v>
      </c>
      <c r="W32" s="354">
        <f t="shared" si="32"/>
        <v>0</v>
      </c>
      <c r="X32" s="354">
        <f t="shared" si="32"/>
        <v>0</v>
      </c>
      <c r="Y32" s="354">
        <f t="shared" si="32"/>
        <v>0</v>
      </c>
      <c r="Z32" s="354">
        <f t="shared" si="32"/>
        <v>0</v>
      </c>
      <c r="AA32" s="354">
        <f t="shared" si="32"/>
        <v>0</v>
      </c>
      <c r="AB32" s="354">
        <f t="shared" si="32"/>
        <v>0</v>
      </c>
      <c r="AC32" s="354">
        <f t="shared" si="32"/>
        <v>0</v>
      </c>
      <c r="AD32" s="354">
        <f t="shared" si="32"/>
        <v>0</v>
      </c>
      <c r="AE32" s="354">
        <f t="shared" si="32"/>
        <v>0</v>
      </c>
      <c r="AF32" s="354">
        <f t="shared" si="32"/>
        <v>0</v>
      </c>
      <c r="AG32" s="354">
        <f t="shared" si="32"/>
        <v>0</v>
      </c>
      <c r="AH32" s="354">
        <f t="shared" si="32"/>
        <v>0</v>
      </c>
      <c r="AI32" s="354">
        <f t="shared" si="32"/>
        <v>0</v>
      </c>
      <c r="AJ32" s="354">
        <f t="shared" si="32"/>
        <v>0</v>
      </c>
    </row>
    <row r="33" spans="2:36" ht="54.9" customHeight="1">
      <c r="B33" s="379"/>
      <c r="C33" s="18" t="s">
        <v>254</v>
      </c>
      <c r="D33" s="2"/>
      <c r="E33" s="1"/>
      <c r="F33" s="354">
        <f t="shared" ref="F33:AJ33" si="33">IFERROR(F20/F21,0)</f>
        <v>0</v>
      </c>
      <c r="G33" s="354">
        <f t="shared" si="33"/>
        <v>0</v>
      </c>
      <c r="H33" s="354">
        <f t="shared" si="33"/>
        <v>0</v>
      </c>
      <c r="I33" s="354">
        <f t="shared" si="33"/>
        <v>0</v>
      </c>
      <c r="J33" s="354">
        <f t="shared" si="33"/>
        <v>0</v>
      </c>
      <c r="K33" s="354">
        <f t="shared" si="33"/>
        <v>0</v>
      </c>
      <c r="L33" s="354">
        <f t="shared" si="33"/>
        <v>0</v>
      </c>
      <c r="M33" s="354">
        <f t="shared" si="33"/>
        <v>0</v>
      </c>
      <c r="N33" s="354">
        <f t="shared" si="33"/>
        <v>0</v>
      </c>
      <c r="O33" s="354">
        <f t="shared" si="33"/>
        <v>0</v>
      </c>
      <c r="P33" s="354">
        <f t="shared" si="33"/>
        <v>0</v>
      </c>
      <c r="Q33" s="354">
        <f t="shared" si="33"/>
        <v>0</v>
      </c>
      <c r="R33" s="354">
        <f t="shared" si="33"/>
        <v>0</v>
      </c>
      <c r="S33" s="354">
        <f t="shared" si="33"/>
        <v>0</v>
      </c>
      <c r="T33" s="354">
        <f t="shared" si="33"/>
        <v>0</v>
      </c>
      <c r="U33" s="354">
        <f t="shared" si="33"/>
        <v>0</v>
      </c>
      <c r="V33" s="354">
        <f t="shared" si="33"/>
        <v>0</v>
      </c>
      <c r="W33" s="354">
        <f t="shared" si="33"/>
        <v>0</v>
      </c>
      <c r="X33" s="354">
        <f t="shared" si="33"/>
        <v>0</v>
      </c>
      <c r="Y33" s="354">
        <f t="shared" si="33"/>
        <v>0</v>
      </c>
      <c r="Z33" s="354">
        <f t="shared" si="33"/>
        <v>0</v>
      </c>
      <c r="AA33" s="354">
        <f t="shared" si="33"/>
        <v>0</v>
      </c>
      <c r="AB33" s="354">
        <f t="shared" si="33"/>
        <v>0</v>
      </c>
      <c r="AC33" s="354">
        <f t="shared" si="33"/>
        <v>0</v>
      </c>
      <c r="AD33" s="354">
        <f t="shared" si="33"/>
        <v>0</v>
      </c>
      <c r="AE33" s="354">
        <f t="shared" si="33"/>
        <v>0</v>
      </c>
      <c r="AF33" s="354">
        <f t="shared" si="33"/>
        <v>0</v>
      </c>
      <c r="AG33" s="354">
        <f t="shared" si="33"/>
        <v>0</v>
      </c>
      <c r="AH33" s="354">
        <f t="shared" si="33"/>
        <v>0</v>
      </c>
      <c r="AI33" s="354">
        <f t="shared" si="33"/>
        <v>0</v>
      </c>
      <c r="AJ33" s="354">
        <f t="shared" si="33"/>
        <v>0</v>
      </c>
    </row>
    <row r="34" spans="2:36" ht="59.25" customHeight="1">
      <c r="B34" s="111"/>
      <c r="C34" s="17" t="s">
        <v>125</v>
      </c>
      <c r="D34" s="2"/>
      <c r="E34" s="1"/>
      <c r="F34" s="22">
        <f t="shared" ref="F34:AJ34" si="34">IFERROR(F10/F12,0)</f>
        <v>0</v>
      </c>
      <c r="G34" s="22">
        <f t="shared" si="34"/>
        <v>0</v>
      </c>
      <c r="H34" s="22">
        <f t="shared" si="34"/>
        <v>0</v>
      </c>
      <c r="I34" s="22">
        <f t="shared" si="34"/>
        <v>0</v>
      </c>
      <c r="J34" s="22">
        <f t="shared" si="34"/>
        <v>0</v>
      </c>
      <c r="K34" s="22">
        <f t="shared" si="34"/>
        <v>0</v>
      </c>
      <c r="L34" s="22">
        <f t="shared" si="34"/>
        <v>0</v>
      </c>
      <c r="M34" s="22">
        <f t="shared" si="34"/>
        <v>0</v>
      </c>
      <c r="N34" s="22">
        <f t="shared" si="34"/>
        <v>0</v>
      </c>
      <c r="O34" s="22">
        <f t="shared" si="34"/>
        <v>0</v>
      </c>
      <c r="P34" s="22">
        <f t="shared" si="34"/>
        <v>0</v>
      </c>
      <c r="Q34" s="22">
        <f t="shared" si="34"/>
        <v>0</v>
      </c>
      <c r="R34" s="22">
        <f t="shared" si="34"/>
        <v>0</v>
      </c>
      <c r="S34" s="22">
        <f t="shared" si="34"/>
        <v>0</v>
      </c>
      <c r="T34" s="22">
        <f t="shared" si="34"/>
        <v>0</v>
      </c>
      <c r="U34" s="22">
        <f t="shared" si="34"/>
        <v>0</v>
      </c>
      <c r="V34" s="22">
        <f t="shared" si="34"/>
        <v>0</v>
      </c>
      <c r="W34" s="22">
        <f t="shared" si="34"/>
        <v>0</v>
      </c>
      <c r="X34" s="22">
        <f t="shared" si="34"/>
        <v>0</v>
      </c>
      <c r="Y34" s="22">
        <f t="shared" si="34"/>
        <v>0</v>
      </c>
      <c r="Z34" s="22">
        <f t="shared" si="34"/>
        <v>0</v>
      </c>
      <c r="AA34" s="22">
        <f t="shared" si="34"/>
        <v>0</v>
      </c>
      <c r="AB34" s="22">
        <f t="shared" si="34"/>
        <v>0</v>
      </c>
      <c r="AC34" s="22">
        <f t="shared" si="34"/>
        <v>0</v>
      </c>
      <c r="AD34" s="22">
        <f t="shared" si="34"/>
        <v>0</v>
      </c>
      <c r="AE34" s="22">
        <f t="shared" si="34"/>
        <v>0</v>
      </c>
      <c r="AF34" s="22">
        <f t="shared" si="34"/>
        <v>0</v>
      </c>
      <c r="AG34" s="22">
        <f t="shared" si="34"/>
        <v>0</v>
      </c>
      <c r="AH34" s="22">
        <f t="shared" si="34"/>
        <v>0</v>
      </c>
      <c r="AI34" s="22">
        <f t="shared" si="34"/>
        <v>0</v>
      </c>
      <c r="AJ34" s="22">
        <f t="shared" si="34"/>
        <v>0</v>
      </c>
    </row>
    <row r="35" spans="2:36" ht="59.25" customHeight="1">
      <c r="B35" s="68"/>
      <c r="C35" s="18" t="s">
        <v>59</v>
      </c>
      <c r="D35" s="2"/>
      <c r="E35" s="1"/>
      <c r="F35" s="102" t="str">
        <f t="shared" ref="F35:AJ35" si="35">IF(F32=0,"同数",IF(F32&gt;0,"増加","減少"))</f>
        <v>同数</v>
      </c>
      <c r="G35" s="102" t="str">
        <f t="shared" si="35"/>
        <v>同数</v>
      </c>
      <c r="H35" s="102" t="str">
        <f t="shared" si="35"/>
        <v>同数</v>
      </c>
      <c r="I35" s="102" t="str">
        <f t="shared" si="35"/>
        <v>同数</v>
      </c>
      <c r="J35" s="102" t="str">
        <f t="shared" si="35"/>
        <v>同数</v>
      </c>
      <c r="K35" s="102" t="str">
        <f t="shared" si="35"/>
        <v>同数</v>
      </c>
      <c r="L35" s="102" t="str">
        <f t="shared" si="35"/>
        <v>同数</v>
      </c>
      <c r="M35" s="102" t="str">
        <f t="shared" si="35"/>
        <v>同数</v>
      </c>
      <c r="N35" s="102" t="str">
        <f t="shared" si="35"/>
        <v>同数</v>
      </c>
      <c r="O35" s="102" t="str">
        <f t="shared" si="35"/>
        <v>同数</v>
      </c>
      <c r="P35" s="102" t="str">
        <f t="shared" si="35"/>
        <v>同数</v>
      </c>
      <c r="Q35" s="102" t="str">
        <f t="shared" si="35"/>
        <v>同数</v>
      </c>
      <c r="R35" s="102" t="str">
        <f t="shared" si="35"/>
        <v>同数</v>
      </c>
      <c r="S35" s="102" t="str">
        <f t="shared" si="35"/>
        <v>同数</v>
      </c>
      <c r="T35" s="102" t="str">
        <f t="shared" si="35"/>
        <v>同数</v>
      </c>
      <c r="U35" s="102" t="str">
        <f t="shared" si="35"/>
        <v>同数</v>
      </c>
      <c r="V35" s="102" t="str">
        <f t="shared" si="35"/>
        <v>同数</v>
      </c>
      <c r="W35" s="102" t="str">
        <f t="shared" si="35"/>
        <v>同数</v>
      </c>
      <c r="X35" s="102" t="str">
        <f t="shared" si="35"/>
        <v>同数</v>
      </c>
      <c r="Y35" s="102" t="str">
        <f t="shared" si="35"/>
        <v>同数</v>
      </c>
      <c r="Z35" s="102" t="str">
        <f t="shared" si="35"/>
        <v>同数</v>
      </c>
      <c r="AA35" s="102" t="str">
        <f t="shared" si="35"/>
        <v>同数</v>
      </c>
      <c r="AB35" s="102" t="str">
        <f t="shared" si="35"/>
        <v>同数</v>
      </c>
      <c r="AC35" s="102" t="str">
        <f t="shared" si="35"/>
        <v>同数</v>
      </c>
      <c r="AD35" s="102" t="str">
        <f t="shared" si="35"/>
        <v>同数</v>
      </c>
      <c r="AE35" s="102" t="str">
        <f t="shared" si="35"/>
        <v>同数</v>
      </c>
      <c r="AF35" s="102" t="str">
        <f t="shared" si="35"/>
        <v>同数</v>
      </c>
      <c r="AG35" s="102" t="str">
        <f t="shared" si="35"/>
        <v>同数</v>
      </c>
      <c r="AH35" s="102" t="str">
        <f t="shared" si="35"/>
        <v>同数</v>
      </c>
      <c r="AI35" s="102" t="str">
        <f t="shared" si="35"/>
        <v>同数</v>
      </c>
      <c r="AJ35" s="102" t="str">
        <f t="shared" si="35"/>
        <v>同数</v>
      </c>
    </row>
  </sheetData>
  <mergeCells count="2">
    <mergeCell ref="B27:B29"/>
    <mergeCell ref="B31:B33"/>
  </mergeCells>
  <phoneticPr fontId="1"/>
  <conditionalFormatting sqref="F31:AJ31">
    <cfRule type="cellIs" dxfId="211" priority="16" operator="greaterThanOrEqual">
      <formula>25</formula>
    </cfRule>
    <cfRule type="cellIs" dxfId="210" priority="17" operator="greaterThanOrEqual">
      <formula>15</formula>
    </cfRule>
  </conditionalFormatting>
  <conditionalFormatting sqref="F30:AJ30">
    <cfRule type="cellIs" dxfId="209" priority="15" operator="greaterThanOrEqual">
      <formula>0.1</formula>
    </cfRule>
  </conditionalFormatting>
  <conditionalFormatting sqref="F29:AJ29">
    <cfRule type="cellIs" dxfId="208" priority="13" operator="greaterThanOrEqual">
      <formula>25</formula>
    </cfRule>
    <cfRule type="cellIs" dxfId="207" priority="14" operator="greaterThanOrEqual">
      <formula>15</formula>
    </cfRule>
  </conditionalFormatting>
  <conditionalFormatting sqref="F28:AJ28">
    <cfRule type="cellIs" dxfId="206" priority="11" operator="greaterThanOrEqual">
      <formula>0.5</formula>
    </cfRule>
    <cfRule type="cellIs" dxfId="205" priority="12" operator="greaterThanOrEqual">
      <formula>0.2</formula>
    </cfRule>
  </conditionalFormatting>
  <conditionalFormatting sqref="F27:AJ27">
    <cfRule type="cellIs" dxfId="204" priority="9" operator="greaterThanOrEqual">
      <formula>0.5</formula>
    </cfRule>
    <cfRule type="cellIs" dxfId="203" priority="10" operator="greaterThanOrEqual">
      <formula>0.2</formula>
    </cfRule>
  </conditionalFormatting>
  <conditionalFormatting sqref="F33:AJ33">
    <cfRule type="cellIs" dxfId="202" priority="8" operator="greaterThan">
      <formula>1</formula>
    </cfRule>
  </conditionalFormatting>
  <conditionalFormatting sqref="F32:AJ32">
    <cfRule type="cellIs" dxfId="201" priority="7" operator="greaterThanOrEqual">
      <formula>1</formula>
    </cfRule>
  </conditionalFormatting>
  <conditionalFormatting sqref="F34:AJ34">
    <cfRule type="cellIs" dxfId="200" priority="5" operator="greaterThanOrEqual">
      <formula>7.5</formula>
    </cfRule>
  </conditionalFormatting>
  <conditionalFormatting sqref="F34:AJ34">
    <cfRule type="cellIs" dxfId="199" priority="6" operator="greaterThanOrEqual">
      <formula>12.5</formula>
    </cfRule>
  </conditionalFormatting>
  <conditionalFormatting sqref="F10:AJ13">
    <cfRule type="containsBlanks" dxfId="198" priority="4">
      <formula>LEN(TRIM(F10))=0</formula>
    </cfRule>
  </conditionalFormatting>
  <conditionalFormatting sqref="F15:AJ15">
    <cfRule type="containsBlanks" dxfId="197" priority="3">
      <formula>LEN(TRIM(F15))=0</formula>
    </cfRule>
  </conditionalFormatting>
  <conditionalFormatting sqref="F17:AJ18">
    <cfRule type="containsBlanks" dxfId="196" priority="2">
      <formula>LEN(TRIM(F17))=0</formula>
    </cfRule>
  </conditionalFormatting>
  <conditionalFormatting sqref="F22:AJ23">
    <cfRule type="containsBlanks" dxfId="195" priority="1">
      <formula>LEN(TRIM(F22))=0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4:AI35"/>
  <sheetViews>
    <sheetView view="pageBreakPreview" topLeftCell="B4" zoomScale="80" zoomScaleNormal="100" zoomScaleSheetLayoutView="80" workbookViewId="0">
      <pane xSplit="4" ySplit="4" topLeftCell="AC2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5" width="9.44140625" customWidth="1"/>
  </cols>
  <sheetData>
    <row r="4" spans="1:35" ht="28.2">
      <c r="C4" s="10" t="s">
        <v>258</v>
      </c>
      <c r="AH4" s="11"/>
      <c r="AI4" s="12"/>
    </row>
    <row r="5" spans="1:35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30" customHeight="1">
      <c r="C6" s="3"/>
      <c r="D6" s="4"/>
      <c r="E6" s="5"/>
      <c r="F6" s="26">
        <v>45170</v>
      </c>
      <c r="G6" s="26">
        <v>45171</v>
      </c>
      <c r="H6" s="26">
        <v>45172</v>
      </c>
      <c r="I6" s="26">
        <v>45173</v>
      </c>
      <c r="J6" s="26">
        <v>45174</v>
      </c>
      <c r="K6" s="26">
        <v>45175</v>
      </c>
      <c r="L6" s="26">
        <v>45176</v>
      </c>
      <c r="M6" s="26">
        <v>45177</v>
      </c>
      <c r="N6" s="26">
        <v>45178</v>
      </c>
      <c r="O6" s="26">
        <v>45179</v>
      </c>
      <c r="P6" s="26">
        <v>45180</v>
      </c>
      <c r="Q6" s="26">
        <v>45181</v>
      </c>
      <c r="R6" s="26">
        <v>45182</v>
      </c>
      <c r="S6" s="26">
        <v>45183</v>
      </c>
      <c r="T6" s="26">
        <v>45184</v>
      </c>
      <c r="U6" s="26">
        <v>45185</v>
      </c>
      <c r="V6" s="26">
        <v>45186</v>
      </c>
      <c r="W6" s="26">
        <v>45187</v>
      </c>
      <c r="X6" s="26">
        <v>45188</v>
      </c>
      <c r="Y6" s="26">
        <v>45189</v>
      </c>
      <c r="Z6" s="26">
        <v>45190</v>
      </c>
      <c r="AA6" s="26">
        <v>45191</v>
      </c>
      <c r="AB6" s="26">
        <v>45192</v>
      </c>
      <c r="AC6" s="26">
        <v>45193</v>
      </c>
      <c r="AD6" s="26">
        <v>45194</v>
      </c>
      <c r="AE6" s="26">
        <v>45195</v>
      </c>
      <c r="AF6" s="26">
        <v>45196</v>
      </c>
      <c r="AG6" s="26">
        <v>45197</v>
      </c>
      <c r="AH6" s="26">
        <v>45198</v>
      </c>
      <c r="AI6" s="26">
        <v>45199</v>
      </c>
    </row>
    <row r="7" spans="1:35" ht="30" customHeight="1">
      <c r="C7" s="6"/>
      <c r="D7" s="7"/>
      <c r="E7" s="8"/>
      <c r="F7" s="27" t="s">
        <v>90</v>
      </c>
      <c r="G7" s="27" t="s">
        <v>25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</row>
    <row r="8" spans="1:35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</row>
    <row r="9" spans="1:35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</row>
    <row r="10" spans="1:35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</row>
    <row r="11" spans="1:35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</row>
    <row r="12" spans="1:35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</row>
    <row r="13" spans="1:35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</row>
    <row r="14" spans="1:35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SUM(F13,'R5-08（入力用)'!AE13:AJ13)</f>
        <v>0</v>
      </c>
      <c r="G14" s="304">
        <f>SUM(F13:G13,'R5-08（入力用)'!AF13:AJ13)</f>
        <v>0</v>
      </c>
      <c r="H14" s="305">
        <f>SUM(F13:H13,'R5-08（入力用)'!AG13:AJ13)</f>
        <v>0</v>
      </c>
      <c r="I14" s="304">
        <f>SUM(F13:I13,'R5-08（入力用)'!AH13:AJ13)</f>
        <v>0</v>
      </c>
      <c r="J14" s="304">
        <f>SUM(F13:J13,'R5-08（入力用)'!AI13:AJ13)</f>
        <v>0</v>
      </c>
      <c r="K14" s="304">
        <f>SUM(F13:K13,'R5-08（入力用)'!AJ13)</f>
        <v>0</v>
      </c>
      <c r="L14" s="304">
        <f>SUM(F13:L13)</f>
        <v>0</v>
      </c>
      <c r="M14" s="305">
        <f t="shared" ref="M14:AI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</row>
    <row r="15" spans="1:35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</row>
    <row r="16" spans="1:35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SUM(F15,'R5-08（入力用)'!AE15:AJ15)</f>
        <v>0</v>
      </c>
      <c r="G16" s="304">
        <f>SUM(F15:G15,'R5-08（入力用)'!AF15:AJ15)</f>
        <v>0</v>
      </c>
      <c r="H16" s="305">
        <f>SUM(F15:H15,'R5-08（入力用)'!AG15:AJ15)</f>
        <v>0</v>
      </c>
      <c r="I16" s="305">
        <f>SUM(F15:I15,'R5-08（入力用)'!AH15:AJ15)</f>
        <v>0</v>
      </c>
      <c r="J16" s="304">
        <f>SUM(F15:J15,'R5-08（入力用)'!AI15:AJ15)</f>
        <v>0</v>
      </c>
      <c r="K16" s="304">
        <f>SUM(F15:K15,'R5-08（入力用)'!AJ15)</f>
        <v>0</v>
      </c>
      <c r="L16" s="304">
        <f>SUM(F15:L15)</f>
        <v>0</v>
      </c>
      <c r="M16" s="305">
        <f t="shared" ref="M16:AI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</row>
    <row r="17" spans="1:35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</row>
    <row r="18" spans="1:35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</row>
    <row r="19" spans="1:35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7">
        <f>SUM(F17,'R5-08（入力用)'!AE17:AJ17)</f>
        <v>0</v>
      </c>
      <c r="G19" s="306">
        <f>SUM(F17:G17,'R5-08（入力用)'!AF17:AJ17)</f>
        <v>0</v>
      </c>
      <c r="H19" s="307">
        <f>SUM(F17:H17,'R5-08（入力用)'!AG17:AJ17)</f>
        <v>0</v>
      </c>
      <c r="I19" s="306">
        <f>SUM(F17:I17,'R5-08（入力用)'!AH17:AJ17)</f>
        <v>0</v>
      </c>
      <c r="J19" s="307">
        <f>SUM(F17:J17,'R5-08（入力用)'!AI17:AJ17)</f>
        <v>0</v>
      </c>
      <c r="K19" s="306">
        <f>SUM(F17:K17,'R5-08（入力用)'!AJ17)</f>
        <v>0</v>
      </c>
      <c r="L19" s="306">
        <f>SUM(F17:L17)</f>
        <v>0</v>
      </c>
      <c r="M19" s="307">
        <f t="shared" ref="M19:AI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</row>
    <row r="20" spans="1:35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I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</row>
    <row r="21" spans="1:35" s="308" customFormat="1" ht="54.9" customHeight="1">
      <c r="A21"/>
      <c r="B21"/>
      <c r="C21" s="14" t="s">
        <v>6</v>
      </c>
      <c r="D21" s="2"/>
      <c r="E21" s="1" t="s">
        <v>14</v>
      </c>
      <c r="F21" s="307">
        <f>'R5-08（入力用)'!AD20</f>
        <v>0</v>
      </c>
      <c r="G21" s="307">
        <f>'R5-08（入力用)'!AE20</f>
        <v>0</v>
      </c>
      <c r="H21" s="307">
        <f>'R5-08（入力用)'!AF20</f>
        <v>0</v>
      </c>
      <c r="I21" s="307">
        <f>'R5-08（入力用)'!AG20</f>
        <v>0</v>
      </c>
      <c r="J21" s="307">
        <f>'R5-08（入力用)'!AH20</f>
        <v>0</v>
      </c>
      <c r="K21" s="307">
        <f>'R5-08（入力用)'!AI20</f>
        <v>0</v>
      </c>
      <c r="L21" s="307">
        <f>'R5-08（入力用)'!AJ20</f>
        <v>0</v>
      </c>
      <c r="M21" s="307">
        <f>F20</f>
        <v>0</v>
      </c>
      <c r="N21" s="307">
        <f t="shared" ref="N21:AI21" si="4">G20</f>
        <v>0</v>
      </c>
      <c r="O21" s="307">
        <f t="shared" si="4"/>
        <v>0</v>
      </c>
      <c r="P21" s="307">
        <f t="shared" si="4"/>
        <v>0</v>
      </c>
      <c r="Q21" s="307">
        <f t="shared" si="4"/>
        <v>0</v>
      </c>
      <c r="R21" s="307">
        <f t="shared" si="4"/>
        <v>0</v>
      </c>
      <c r="S21" s="307">
        <f t="shared" si="4"/>
        <v>0</v>
      </c>
      <c r="T21" s="307">
        <f t="shared" si="4"/>
        <v>0</v>
      </c>
      <c r="U21" s="307">
        <f t="shared" si="4"/>
        <v>0</v>
      </c>
      <c r="V21" s="307">
        <f t="shared" si="4"/>
        <v>0</v>
      </c>
      <c r="W21" s="307">
        <f t="shared" si="4"/>
        <v>0</v>
      </c>
      <c r="X21" s="307">
        <f t="shared" si="4"/>
        <v>0</v>
      </c>
      <c r="Y21" s="307">
        <f t="shared" si="4"/>
        <v>0</v>
      </c>
      <c r="Z21" s="307">
        <f t="shared" si="4"/>
        <v>0</v>
      </c>
      <c r="AA21" s="307">
        <f t="shared" si="4"/>
        <v>0</v>
      </c>
      <c r="AB21" s="307">
        <f t="shared" si="4"/>
        <v>0</v>
      </c>
      <c r="AC21" s="307">
        <f t="shared" si="4"/>
        <v>0</v>
      </c>
      <c r="AD21" s="307">
        <f t="shared" si="4"/>
        <v>0</v>
      </c>
      <c r="AE21" s="307">
        <f t="shared" si="4"/>
        <v>0</v>
      </c>
      <c r="AF21" s="307">
        <f t="shared" si="4"/>
        <v>0</v>
      </c>
      <c r="AG21" s="307">
        <f t="shared" si="4"/>
        <v>0</v>
      </c>
      <c r="AH21" s="307">
        <f t="shared" si="4"/>
        <v>0</v>
      </c>
      <c r="AI21" s="307">
        <f t="shared" si="4"/>
        <v>0</v>
      </c>
    </row>
    <row r="22" spans="1:35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</row>
    <row r="23" spans="1:35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</row>
    <row r="24" spans="1:35" s="308" customFormat="1" ht="30" customHeight="1">
      <c r="A24"/>
      <c r="B24"/>
      <c r="C24"/>
      <c r="D24"/>
      <c r="E24"/>
      <c r="K24" s="309"/>
    </row>
    <row r="25" spans="1:35" ht="30" customHeight="1">
      <c r="C25" s="3"/>
      <c r="D25" s="4"/>
      <c r="E25" s="5"/>
      <c r="F25" s="26">
        <f t="shared" ref="F25:AI26" si="5">F6</f>
        <v>45170</v>
      </c>
      <c r="G25" s="26">
        <f t="shared" si="5"/>
        <v>45171</v>
      </c>
      <c r="H25" s="26">
        <f t="shared" si="5"/>
        <v>45172</v>
      </c>
      <c r="I25" s="26">
        <f t="shared" si="5"/>
        <v>45173</v>
      </c>
      <c r="J25" s="26">
        <f t="shared" si="5"/>
        <v>45174</v>
      </c>
      <c r="K25" s="26">
        <f t="shared" si="5"/>
        <v>45175</v>
      </c>
      <c r="L25" s="26">
        <f t="shared" si="5"/>
        <v>45176</v>
      </c>
      <c r="M25" s="26">
        <f t="shared" si="5"/>
        <v>45177</v>
      </c>
      <c r="N25" s="26">
        <f t="shared" si="5"/>
        <v>45178</v>
      </c>
      <c r="O25" s="26">
        <f t="shared" si="5"/>
        <v>45179</v>
      </c>
      <c r="P25" s="26">
        <f t="shared" si="5"/>
        <v>45180</v>
      </c>
      <c r="Q25" s="26">
        <f t="shared" si="5"/>
        <v>45181</v>
      </c>
      <c r="R25" s="26">
        <f t="shared" si="5"/>
        <v>45182</v>
      </c>
      <c r="S25" s="26">
        <f t="shared" si="5"/>
        <v>45183</v>
      </c>
      <c r="T25" s="26">
        <f t="shared" si="5"/>
        <v>45184</v>
      </c>
      <c r="U25" s="26">
        <f t="shared" si="5"/>
        <v>45185</v>
      </c>
      <c r="V25" s="26">
        <f t="shared" si="5"/>
        <v>45186</v>
      </c>
      <c r="W25" s="26">
        <f t="shared" si="5"/>
        <v>45187</v>
      </c>
      <c r="X25" s="26">
        <f t="shared" si="5"/>
        <v>45188</v>
      </c>
      <c r="Y25" s="26">
        <f t="shared" si="5"/>
        <v>45189</v>
      </c>
      <c r="Z25" s="26">
        <f t="shared" si="5"/>
        <v>45190</v>
      </c>
      <c r="AA25" s="26">
        <f t="shared" si="5"/>
        <v>45191</v>
      </c>
      <c r="AB25" s="26">
        <f t="shared" si="5"/>
        <v>45192</v>
      </c>
      <c r="AC25" s="26">
        <f t="shared" si="5"/>
        <v>45193</v>
      </c>
      <c r="AD25" s="26">
        <f t="shared" si="5"/>
        <v>45194</v>
      </c>
      <c r="AE25" s="26">
        <f t="shared" si="5"/>
        <v>45195</v>
      </c>
      <c r="AF25" s="26">
        <f t="shared" si="5"/>
        <v>45196</v>
      </c>
      <c r="AG25" s="26">
        <f t="shared" si="5"/>
        <v>45197</v>
      </c>
      <c r="AH25" s="26">
        <f t="shared" si="5"/>
        <v>45198</v>
      </c>
      <c r="AI25" s="26">
        <f t="shared" si="5"/>
        <v>45199</v>
      </c>
    </row>
    <row r="26" spans="1:35" ht="30" customHeight="1">
      <c r="C26" s="6"/>
      <c r="D26" s="7"/>
      <c r="E26" s="8"/>
      <c r="F26" s="27" t="str">
        <f t="shared" si="5"/>
        <v>金</v>
      </c>
      <c r="G26" s="27" t="str">
        <f t="shared" si="5"/>
        <v>土</v>
      </c>
      <c r="H26" s="27" t="str">
        <f t="shared" si="5"/>
        <v>日</v>
      </c>
      <c r="I26" s="27" t="str">
        <f t="shared" si="5"/>
        <v>月</v>
      </c>
      <c r="J26" s="27" t="str">
        <f t="shared" si="5"/>
        <v>火</v>
      </c>
      <c r="K26" s="27" t="str">
        <f t="shared" si="5"/>
        <v>水</v>
      </c>
      <c r="L26" s="27" t="str">
        <f t="shared" si="5"/>
        <v>木</v>
      </c>
      <c r="M26" s="27" t="str">
        <f t="shared" si="5"/>
        <v>金</v>
      </c>
      <c r="N26" s="27" t="str">
        <f t="shared" si="5"/>
        <v>土</v>
      </c>
      <c r="O26" s="27" t="str">
        <f t="shared" si="5"/>
        <v>日</v>
      </c>
      <c r="P26" s="27" t="str">
        <f t="shared" si="5"/>
        <v>月</v>
      </c>
      <c r="Q26" s="27" t="str">
        <f t="shared" si="5"/>
        <v>火</v>
      </c>
      <c r="R26" s="27" t="str">
        <f t="shared" si="5"/>
        <v>水</v>
      </c>
      <c r="S26" s="27" t="str">
        <f t="shared" si="5"/>
        <v>木</v>
      </c>
      <c r="T26" s="27" t="str">
        <f t="shared" si="5"/>
        <v>金</v>
      </c>
      <c r="U26" s="27" t="str">
        <f t="shared" si="5"/>
        <v>土</v>
      </c>
      <c r="V26" s="27" t="str">
        <f t="shared" si="5"/>
        <v>日</v>
      </c>
      <c r="W26" s="27" t="str">
        <f t="shared" si="5"/>
        <v>月</v>
      </c>
      <c r="X26" s="27" t="str">
        <f t="shared" si="5"/>
        <v>火</v>
      </c>
      <c r="Y26" s="27" t="str">
        <f t="shared" si="5"/>
        <v>水</v>
      </c>
      <c r="Z26" s="27" t="str">
        <f t="shared" si="5"/>
        <v>木</v>
      </c>
      <c r="AA26" s="27" t="str">
        <f t="shared" si="5"/>
        <v>金</v>
      </c>
      <c r="AB26" s="27" t="str">
        <f t="shared" si="5"/>
        <v>土</v>
      </c>
      <c r="AC26" s="27" t="str">
        <f t="shared" si="5"/>
        <v>日</v>
      </c>
      <c r="AD26" s="27" t="str">
        <f t="shared" si="5"/>
        <v>月</v>
      </c>
      <c r="AE26" s="27" t="str">
        <f t="shared" si="5"/>
        <v>火</v>
      </c>
      <c r="AF26" s="27" t="str">
        <f t="shared" si="5"/>
        <v>水</v>
      </c>
      <c r="AG26" s="27" t="str">
        <f t="shared" si="5"/>
        <v>木</v>
      </c>
      <c r="AH26" s="27" t="str">
        <f t="shared" si="5"/>
        <v>金</v>
      </c>
      <c r="AI26" s="27" t="str">
        <f t="shared" si="5"/>
        <v>土</v>
      </c>
    </row>
    <row r="27" spans="1:35" ht="54.9" customHeight="1">
      <c r="B27" s="406"/>
      <c r="C27" s="16" t="s">
        <v>250</v>
      </c>
      <c r="D27" s="2"/>
      <c r="E27" s="1"/>
      <c r="F27" s="346">
        <f t="shared" ref="F27:AI28" si="6">IFERROR(F10/F8,0)</f>
        <v>0</v>
      </c>
      <c r="G27" s="346">
        <f t="shared" si="6"/>
        <v>0</v>
      </c>
      <c r="H27" s="346">
        <f t="shared" si="6"/>
        <v>0</v>
      </c>
      <c r="I27" s="346">
        <f t="shared" si="6"/>
        <v>0</v>
      </c>
      <c r="J27" s="346">
        <f t="shared" si="6"/>
        <v>0</v>
      </c>
      <c r="K27" s="346">
        <f t="shared" si="6"/>
        <v>0</v>
      </c>
      <c r="L27" s="346">
        <f t="shared" si="6"/>
        <v>0</v>
      </c>
      <c r="M27" s="346">
        <f t="shared" si="6"/>
        <v>0</v>
      </c>
      <c r="N27" s="346">
        <f t="shared" si="6"/>
        <v>0</v>
      </c>
      <c r="O27" s="346">
        <f t="shared" si="6"/>
        <v>0</v>
      </c>
      <c r="P27" s="346">
        <f t="shared" si="6"/>
        <v>0</v>
      </c>
      <c r="Q27" s="346">
        <f t="shared" si="6"/>
        <v>0</v>
      </c>
      <c r="R27" s="346">
        <f t="shared" si="6"/>
        <v>0</v>
      </c>
      <c r="S27" s="346">
        <f t="shared" si="6"/>
        <v>0</v>
      </c>
      <c r="T27" s="346">
        <f t="shared" si="6"/>
        <v>0</v>
      </c>
      <c r="U27" s="346">
        <f t="shared" si="6"/>
        <v>0</v>
      </c>
      <c r="V27" s="346">
        <f t="shared" si="6"/>
        <v>0</v>
      </c>
      <c r="W27" s="346">
        <f t="shared" si="6"/>
        <v>0</v>
      </c>
      <c r="X27" s="346">
        <f t="shared" si="6"/>
        <v>0</v>
      </c>
      <c r="Y27" s="346">
        <f t="shared" si="6"/>
        <v>0</v>
      </c>
      <c r="Z27" s="346">
        <f t="shared" si="6"/>
        <v>0</v>
      </c>
      <c r="AA27" s="346">
        <f t="shared" si="6"/>
        <v>0</v>
      </c>
      <c r="AB27" s="346">
        <f t="shared" si="6"/>
        <v>0</v>
      </c>
      <c r="AC27" s="346">
        <f t="shared" si="6"/>
        <v>0</v>
      </c>
      <c r="AD27" s="346">
        <f t="shared" si="6"/>
        <v>0</v>
      </c>
      <c r="AE27" s="346">
        <f t="shared" si="6"/>
        <v>0</v>
      </c>
      <c r="AF27" s="346">
        <f t="shared" si="6"/>
        <v>0</v>
      </c>
      <c r="AG27" s="346">
        <f t="shared" si="6"/>
        <v>0</v>
      </c>
      <c r="AH27" s="346">
        <f t="shared" si="6"/>
        <v>0</v>
      </c>
      <c r="AI27" s="346">
        <f t="shared" si="6"/>
        <v>0</v>
      </c>
    </row>
    <row r="28" spans="1:35" ht="54.9" customHeight="1">
      <c r="B28" s="406"/>
      <c r="C28" s="17" t="s">
        <v>251</v>
      </c>
      <c r="D28" s="2"/>
      <c r="E28" s="1"/>
      <c r="F28" s="346">
        <f t="shared" si="6"/>
        <v>0</v>
      </c>
      <c r="G28" s="346">
        <f t="shared" si="6"/>
        <v>0</v>
      </c>
      <c r="H28" s="346">
        <f t="shared" si="6"/>
        <v>0</v>
      </c>
      <c r="I28" s="346">
        <f t="shared" si="6"/>
        <v>0</v>
      </c>
      <c r="J28" s="346">
        <f t="shared" si="6"/>
        <v>0</v>
      </c>
      <c r="K28" s="346">
        <f t="shared" si="6"/>
        <v>0</v>
      </c>
      <c r="L28" s="346">
        <f t="shared" si="6"/>
        <v>0</v>
      </c>
      <c r="M28" s="346">
        <f t="shared" si="6"/>
        <v>0</v>
      </c>
      <c r="N28" s="346">
        <f t="shared" si="6"/>
        <v>0</v>
      </c>
      <c r="O28" s="346">
        <f t="shared" si="6"/>
        <v>0</v>
      </c>
      <c r="P28" s="346">
        <f t="shared" si="6"/>
        <v>0</v>
      </c>
      <c r="Q28" s="346">
        <f t="shared" si="6"/>
        <v>0</v>
      </c>
      <c r="R28" s="346">
        <f t="shared" si="6"/>
        <v>0</v>
      </c>
      <c r="S28" s="346">
        <f t="shared" si="6"/>
        <v>0</v>
      </c>
      <c r="T28" s="346">
        <f t="shared" si="6"/>
        <v>0</v>
      </c>
      <c r="U28" s="346">
        <f t="shared" si="6"/>
        <v>0</v>
      </c>
      <c r="V28" s="346">
        <f t="shared" si="6"/>
        <v>0</v>
      </c>
      <c r="W28" s="346">
        <f t="shared" si="6"/>
        <v>0</v>
      </c>
      <c r="X28" s="346">
        <f t="shared" si="6"/>
        <v>0</v>
      </c>
      <c r="Y28" s="346">
        <f t="shared" si="6"/>
        <v>0</v>
      </c>
      <c r="Z28" s="346">
        <f t="shared" si="6"/>
        <v>0</v>
      </c>
      <c r="AA28" s="346">
        <f t="shared" si="6"/>
        <v>0</v>
      </c>
      <c r="AB28" s="346">
        <f t="shared" si="6"/>
        <v>0</v>
      </c>
      <c r="AC28" s="346">
        <f t="shared" si="6"/>
        <v>0</v>
      </c>
      <c r="AD28" s="346">
        <f t="shared" si="6"/>
        <v>0</v>
      </c>
      <c r="AE28" s="346">
        <f t="shared" si="6"/>
        <v>0</v>
      </c>
      <c r="AF28" s="346">
        <f t="shared" si="6"/>
        <v>0</v>
      </c>
      <c r="AG28" s="346">
        <f t="shared" si="6"/>
        <v>0</v>
      </c>
      <c r="AH28" s="346">
        <f t="shared" si="6"/>
        <v>0</v>
      </c>
      <c r="AI28" s="346">
        <f t="shared" si="6"/>
        <v>0</v>
      </c>
    </row>
    <row r="29" spans="1:35" ht="54.9" customHeight="1">
      <c r="B29" s="363"/>
      <c r="C29" s="17" t="s">
        <v>252</v>
      </c>
      <c r="D29" s="2"/>
      <c r="E29" s="1"/>
      <c r="F29" s="342">
        <f t="shared" ref="F29:AI29" si="7">IFERROR(F12*100000/1588256,0)</f>
        <v>0</v>
      </c>
      <c r="G29" s="342">
        <f t="shared" si="7"/>
        <v>0</v>
      </c>
      <c r="H29" s="342">
        <f t="shared" si="7"/>
        <v>0</v>
      </c>
      <c r="I29" s="342">
        <f t="shared" si="7"/>
        <v>0</v>
      </c>
      <c r="J29" s="342">
        <f t="shared" si="7"/>
        <v>0</v>
      </c>
      <c r="K29" s="342">
        <f t="shared" si="7"/>
        <v>0</v>
      </c>
      <c r="L29" s="342">
        <f t="shared" si="7"/>
        <v>0</v>
      </c>
      <c r="M29" s="342">
        <f t="shared" si="7"/>
        <v>0</v>
      </c>
      <c r="N29" s="342">
        <f t="shared" si="7"/>
        <v>0</v>
      </c>
      <c r="O29" s="342">
        <f t="shared" si="7"/>
        <v>0</v>
      </c>
      <c r="P29" s="342">
        <f t="shared" si="7"/>
        <v>0</v>
      </c>
      <c r="Q29" s="342">
        <f t="shared" si="7"/>
        <v>0</v>
      </c>
      <c r="R29" s="342">
        <f t="shared" si="7"/>
        <v>0</v>
      </c>
      <c r="S29" s="342">
        <f t="shared" si="7"/>
        <v>0</v>
      </c>
      <c r="T29" s="342">
        <f t="shared" si="7"/>
        <v>0</v>
      </c>
      <c r="U29" s="342">
        <f t="shared" si="7"/>
        <v>0</v>
      </c>
      <c r="V29" s="342">
        <f t="shared" si="7"/>
        <v>0</v>
      </c>
      <c r="W29" s="342">
        <f t="shared" si="7"/>
        <v>0</v>
      </c>
      <c r="X29" s="342">
        <f t="shared" si="7"/>
        <v>0</v>
      </c>
      <c r="Y29" s="342">
        <f t="shared" si="7"/>
        <v>0</v>
      </c>
      <c r="Z29" s="342">
        <f t="shared" si="7"/>
        <v>0</v>
      </c>
      <c r="AA29" s="342">
        <f t="shared" si="7"/>
        <v>0</v>
      </c>
      <c r="AB29" s="342">
        <f t="shared" si="7"/>
        <v>0</v>
      </c>
      <c r="AC29" s="342">
        <f t="shared" si="7"/>
        <v>0</v>
      </c>
      <c r="AD29" s="342">
        <f t="shared" si="7"/>
        <v>0</v>
      </c>
      <c r="AE29" s="342">
        <f t="shared" si="7"/>
        <v>0</v>
      </c>
      <c r="AF29" s="342">
        <f t="shared" si="7"/>
        <v>0</v>
      </c>
      <c r="AG29" s="342">
        <f t="shared" si="7"/>
        <v>0</v>
      </c>
      <c r="AH29" s="342">
        <f t="shared" si="7"/>
        <v>0</v>
      </c>
      <c r="AI29" s="342">
        <f t="shared" si="7"/>
        <v>0</v>
      </c>
    </row>
    <row r="30" spans="1:35" ht="54.9" customHeight="1">
      <c r="B30" s="340"/>
      <c r="C30" s="17" t="s">
        <v>33</v>
      </c>
      <c r="D30" s="2" t="s">
        <v>17</v>
      </c>
      <c r="E30" s="1"/>
      <c r="F30" s="346">
        <f t="shared" ref="F30:AI30" si="8">IFERROR(F16/F14,0)</f>
        <v>0</v>
      </c>
      <c r="G30" s="346">
        <f t="shared" si="8"/>
        <v>0</v>
      </c>
      <c r="H30" s="346">
        <f t="shared" si="8"/>
        <v>0</v>
      </c>
      <c r="I30" s="346">
        <f t="shared" si="8"/>
        <v>0</v>
      </c>
      <c r="J30" s="346">
        <f t="shared" si="8"/>
        <v>0</v>
      </c>
      <c r="K30" s="346">
        <f t="shared" si="8"/>
        <v>0</v>
      </c>
      <c r="L30" s="346">
        <f t="shared" si="8"/>
        <v>0</v>
      </c>
      <c r="M30" s="346">
        <f t="shared" si="8"/>
        <v>0</v>
      </c>
      <c r="N30" s="346">
        <f t="shared" si="8"/>
        <v>0</v>
      </c>
      <c r="O30" s="346">
        <f t="shared" si="8"/>
        <v>0</v>
      </c>
      <c r="P30" s="346">
        <f t="shared" si="8"/>
        <v>0</v>
      </c>
      <c r="Q30" s="346">
        <f t="shared" si="8"/>
        <v>0</v>
      </c>
      <c r="R30" s="346">
        <f t="shared" si="8"/>
        <v>0</v>
      </c>
      <c r="S30" s="346">
        <f t="shared" si="8"/>
        <v>0</v>
      </c>
      <c r="T30" s="346">
        <f t="shared" si="8"/>
        <v>0</v>
      </c>
      <c r="U30" s="346">
        <f t="shared" si="8"/>
        <v>0</v>
      </c>
      <c r="V30" s="346">
        <f t="shared" si="8"/>
        <v>0</v>
      </c>
      <c r="W30" s="346">
        <f t="shared" si="8"/>
        <v>0</v>
      </c>
      <c r="X30" s="346">
        <f t="shared" si="8"/>
        <v>0</v>
      </c>
      <c r="Y30" s="346">
        <f t="shared" si="8"/>
        <v>0</v>
      </c>
      <c r="Z30" s="346">
        <f t="shared" si="8"/>
        <v>0</v>
      </c>
      <c r="AA30" s="346">
        <f t="shared" si="8"/>
        <v>0</v>
      </c>
      <c r="AB30" s="346">
        <f t="shared" si="8"/>
        <v>0</v>
      </c>
      <c r="AC30" s="346">
        <f t="shared" si="8"/>
        <v>0</v>
      </c>
      <c r="AD30" s="346">
        <f t="shared" si="8"/>
        <v>0</v>
      </c>
      <c r="AE30" s="346">
        <f t="shared" si="8"/>
        <v>0</v>
      </c>
      <c r="AF30" s="346">
        <f t="shared" si="8"/>
        <v>0</v>
      </c>
      <c r="AG30" s="346">
        <f t="shared" si="8"/>
        <v>0</v>
      </c>
      <c r="AH30" s="346">
        <f t="shared" si="8"/>
        <v>0</v>
      </c>
      <c r="AI30" s="346">
        <f t="shared" si="8"/>
        <v>0</v>
      </c>
    </row>
    <row r="31" spans="1:35" ht="54.9" customHeight="1">
      <c r="B31" s="381"/>
      <c r="C31" s="17" t="s">
        <v>253</v>
      </c>
      <c r="D31" s="2" t="s">
        <v>17</v>
      </c>
      <c r="E31" s="1"/>
      <c r="F31" s="341">
        <f t="shared" ref="F31:AI31" si="9">IFERROR(F19*100000/1588256,0)</f>
        <v>0</v>
      </c>
      <c r="G31" s="341">
        <f t="shared" si="9"/>
        <v>0</v>
      </c>
      <c r="H31" s="341">
        <f t="shared" si="9"/>
        <v>0</v>
      </c>
      <c r="I31" s="341">
        <f t="shared" si="9"/>
        <v>0</v>
      </c>
      <c r="J31" s="341">
        <f t="shared" si="9"/>
        <v>0</v>
      </c>
      <c r="K31" s="341">
        <f t="shared" si="9"/>
        <v>0</v>
      </c>
      <c r="L31" s="341">
        <f t="shared" si="9"/>
        <v>0</v>
      </c>
      <c r="M31" s="341">
        <f t="shared" si="9"/>
        <v>0</v>
      </c>
      <c r="N31" s="341">
        <f t="shared" si="9"/>
        <v>0</v>
      </c>
      <c r="O31" s="341">
        <f t="shared" si="9"/>
        <v>0</v>
      </c>
      <c r="P31" s="341">
        <f t="shared" si="9"/>
        <v>0</v>
      </c>
      <c r="Q31" s="341">
        <f t="shared" si="9"/>
        <v>0</v>
      </c>
      <c r="R31" s="341">
        <f t="shared" si="9"/>
        <v>0</v>
      </c>
      <c r="S31" s="341">
        <f t="shared" si="9"/>
        <v>0</v>
      </c>
      <c r="T31" s="341">
        <f t="shared" si="9"/>
        <v>0</v>
      </c>
      <c r="U31" s="341">
        <f t="shared" si="9"/>
        <v>0</v>
      </c>
      <c r="V31" s="341">
        <f t="shared" si="9"/>
        <v>0</v>
      </c>
      <c r="W31" s="341">
        <f t="shared" si="9"/>
        <v>0</v>
      </c>
      <c r="X31" s="341">
        <f t="shared" si="9"/>
        <v>0</v>
      </c>
      <c r="Y31" s="341">
        <f t="shared" si="9"/>
        <v>0</v>
      </c>
      <c r="Z31" s="341">
        <f t="shared" si="9"/>
        <v>0</v>
      </c>
      <c r="AA31" s="341">
        <f t="shared" si="9"/>
        <v>0</v>
      </c>
      <c r="AB31" s="341">
        <f t="shared" si="9"/>
        <v>0</v>
      </c>
      <c r="AC31" s="341">
        <f t="shared" si="9"/>
        <v>0</v>
      </c>
      <c r="AD31" s="341">
        <f t="shared" si="9"/>
        <v>0</v>
      </c>
      <c r="AE31" s="341">
        <f t="shared" si="9"/>
        <v>0</v>
      </c>
      <c r="AF31" s="341">
        <f t="shared" si="9"/>
        <v>0</v>
      </c>
      <c r="AG31" s="341">
        <f t="shared" si="9"/>
        <v>0</v>
      </c>
      <c r="AH31" s="341">
        <f t="shared" si="9"/>
        <v>0</v>
      </c>
      <c r="AI31" s="341">
        <f t="shared" si="9"/>
        <v>0</v>
      </c>
    </row>
    <row r="32" spans="1:35" ht="54.9" customHeight="1">
      <c r="B32" s="409"/>
      <c r="C32" s="18" t="s">
        <v>36</v>
      </c>
      <c r="D32" s="2"/>
      <c r="E32" s="1"/>
      <c r="F32" s="194">
        <f t="shared" ref="F32:AI32" si="10">F20-F21</f>
        <v>0</v>
      </c>
      <c r="G32" s="194">
        <f t="shared" si="10"/>
        <v>0</v>
      </c>
      <c r="H32" s="194">
        <f t="shared" si="10"/>
        <v>0</v>
      </c>
      <c r="I32" s="194">
        <f t="shared" si="10"/>
        <v>0</v>
      </c>
      <c r="J32" s="194">
        <f t="shared" si="10"/>
        <v>0</v>
      </c>
      <c r="K32" s="194">
        <f t="shared" si="10"/>
        <v>0</v>
      </c>
      <c r="L32" s="194">
        <f t="shared" si="10"/>
        <v>0</v>
      </c>
      <c r="M32" s="194">
        <f t="shared" si="10"/>
        <v>0</v>
      </c>
      <c r="N32" s="194">
        <f t="shared" si="10"/>
        <v>0</v>
      </c>
      <c r="O32" s="194">
        <f t="shared" si="10"/>
        <v>0</v>
      </c>
      <c r="P32" s="194">
        <f t="shared" si="10"/>
        <v>0</v>
      </c>
      <c r="Q32" s="194">
        <f t="shared" si="10"/>
        <v>0</v>
      </c>
      <c r="R32" s="194">
        <f t="shared" si="10"/>
        <v>0</v>
      </c>
      <c r="S32" s="194">
        <f t="shared" si="10"/>
        <v>0</v>
      </c>
      <c r="T32" s="194">
        <f t="shared" si="10"/>
        <v>0</v>
      </c>
      <c r="U32" s="194">
        <f t="shared" si="10"/>
        <v>0</v>
      </c>
      <c r="V32" s="194">
        <f t="shared" si="10"/>
        <v>0</v>
      </c>
      <c r="W32" s="194">
        <f t="shared" si="10"/>
        <v>0</v>
      </c>
      <c r="X32" s="194">
        <f t="shared" si="10"/>
        <v>0</v>
      </c>
      <c r="Y32" s="194">
        <f t="shared" si="10"/>
        <v>0</v>
      </c>
      <c r="Z32" s="194">
        <f t="shared" si="10"/>
        <v>0</v>
      </c>
      <c r="AA32" s="194">
        <f t="shared" si="10"/>
        <v>0</v>
      </c>
      <c r="AB32" s="194">
        <f t="shared" si="10"/>
        <v>0</v>
      </c>
      <c r="AC32" s="194">
        <f t="shared" si="10"/>
        <v>0</v>
      </c>
      <c r="AD32" s="194">
        <f t="shared" si="10"/>
        <v>0</v>
      </c>
      <c r="AE32" s="194">
        <f t="shared" si="10"/>
        <v>0</v>
      </c>
      <c r="AF32" s="194">
        <f t="shared" si="10"/>
        <v>0</v>
      </c>
      <c r="AG32" s="194">
        <f t="shared" si="10"/>
        <v>0</v>
      </c>
      <c r="AH32" s="194">
        <f t="shared" si="10"/>
        <v>0</v>
      </c>
      <c r="AI32" s="194">
        <f t="shared" si="10"/>
        <v>0</v>
      </c>
    </row>
    <row r="33" spans="2:35" ht="54.9" customHeight="1">
      <c r="B33" s="379"/>
      <c r="C33" s="18" t="s">
        <v>254</v>
      </c>
      <c r="D33" s="2"/>
      <c r="E33" s="1"/>
      <c r="F33" s="347">
        <f t="shared" ref="F33:AI33" si="11">IFERROR(F20/F21,0)</f>
        <v>0</v>
      </c>
      <c r="G33" s="347">
        <f t="shared" si="11"/>
        <v>0</v>
      </c>
      <c r="H33" s="347">
        <f t="shared" si="11"/>
        <v>0</v>
      </c>
      <c r="I33" s="347">
        <f t="shared" si="11"/>
        <v>0</v>
      </c>
      <c r="J33" s="347">
        <f t="shared" si="11"/>
        <v>0</v>
      </c>
      <c r="K33" s="347">
        <f t="shared" si="11"/>
        <v>0</v>
      </c>
      <c r="L33" s="347">
        <f t="shared" si="11"/>
        <v>0</v>
      </c>
      <c r="M33" s="347">
        <f t="shared" si="11"/>
        <v>0</v>
      </c>
      <c r="N33" s="347">
        <f t="shared" si="11"/>
        <v>0</v>
      </c>
      <c r="O33" s="347">
        <f t="shared" si="11"/>
        <v>0</v>
      </c>
      <c r="P33" s="347">
        <f t="shared" si="11"/>
        <v>0</v>
      </c>
      <c r="Q33" s="347">
        <f t="shared" si="11"/>
        <v>0</v>
      </c>
      <c r="R33" s="347">
        <f t="shared" si="11"/>
        <v>0</v>
      </c>
      <c r="S33" s="347">
        <f t="shared" si="11"/>
        <v>0</v>
      </c>
      <c r="T33" s="347">
        <f t="shared" si="11"/>
        <v>0</v>
      </c>
      <c r="U33" s="347">
        <f t="shared" si="11"/>
        <v>0</v>
      </c>
      <c r="V33" s="347">
        <f t="shared" si="11"/>
        <v>0</v>
      </c>
      <c r="W33" s="347">
        <f t="shared" si="11"/>
        <v>0</v>
      </c>
      <c r="X33" s="347">
        <f t="shared" si="11"/>
        <v>0</v>
      </c>
      <c r="Y33" s="347">
        <f t="shared" si="11"/>
        <v>0</v>
      </c>
      <c r="Z33" s="347">
        <f t="shared" si="11"/>
        <v>0</v>
      </c>
      <c r="AA33" s="347">
        <f t="shared" si="11"/>
        <v>0</v>
      </c>
      <c r="AB33" s="347">
        <f t="shared" si="11"/>
        <v>0</v>
      </c>
      <c r="AC33" s="347">
        <f t="shared" si="11"/>
        <v>0</v>
      </c>
      <c r="AD33" s="347">
        <f t="shared" si="11"/>
        <v>0</v>
      </c>
      <c r="AE33" s="347">
        <f t="shared" si="11"/>
        <v>0</v>
      </c>
      <c r="AF33" s="347">
        <f t="shared" si="11"/>
        <v>0</v>
      </c>
      <c r="AG33" s="347">
        <f t="shared" si="11"/>
        <v>0</v>
      </c>
      <c r="AH33" s="347">
        <f t="shared" si="11"/>
        <v>0</v>
      </c>
      <c r="AI33" s="347">
        <f t="shared" si="11"/>
        <v>0</v>
      </c>
    </row>
    <row r="34" spans="2:35" ht="59.25" customHeight="1">
      <c r="B34" s="111"/>
      <c r="C34" s="17" t="s">
        <v>125</v>
      </c>
      <c r="D34" s="2"/>
      <c r="E34" s="1"/>
      <c r="F34" s="22">
        <f t="shared" ref="F34:AI34" si="12">IFERROR(F10/F12,0)</f>
        <v>0</v>
      </c>
      <c r="G34" s="22">
        <f t="shared" si="12"/>
        <v>0</v>
      </c>
      <c r="H34" s="22">
        <f t="shared" si="12"/>
        <v>0</v>
      </c>
      <c r="I34" s="22">
        <f t="shared" si="12"/>
        <v>0</v>
      </c>
      <c r="J34" s="22">
        <f t="shared" si="12"/>
        <v>0</v>
      </c>
      <c r="K34" s="22">
        <f t="shared" si="12"/>
        <v>0</v>
      </c>
      <c r="L34" s="22">
        <f t="shared" si="12"/>
        <v>0</v>
      </c>
      <c r="M34" s="22">
        <f t="shared" si="12"/>
        <v>0</v>
      </c>
      <c r="N34" s="22">
        <f t="shared" si="12"/>
        <v>0</v>
      </c>
      <c r="O34" s="22">
        <f t="shared" si="12"/>
        <v>0</v>
      </c>
      <c r="P34" s="22">
        <f t="shared" si="12"/>
        <v>0</v>
      </c>
      <c r="Q34" s="22">
        <f t="shared" si="12"/>
        <v>0</v>
      </c>
      <c r="R34" s="22">
        <f t="shared" si="12"/>
        <v>0</v>
      </c>
      <c r="S34" s="22">
        <f t="shared" si="12"/>
        <v>0</v>
      </c>
      <c r="T34" s="22">
        <f t="shared" si="12"/>
        <v>0</v>
      </c>
      <c r="U34" s="22">
        <f t="shared" si="12"/>
        <v>0</v>
      </c>
      <c r="V34" s="22">
        <f t="shared" si="12"/>
        <v>0</v>
      </c>
      <c r="W34" s="22">
        <f t="shared" si="12"/>
        <v>0</v>
      </c>
      <c r="X34" s="22">
        <f t="shared" si="12"/>
        <v>0</v>
      </c>
      <c r="Y34" s="22">
        <f t="shared" si="12"/>
        <v>0</v>
      </c>
      <c r="Z34" s="22">
        <f t="shared" si="12"/>
        <v>0</v>
      </c>
      <c r="AA34" s="22">
        <f t="shared" si="12"/>
        <v>0</v>
      </c>
      <c r="AB34" s="22">
        <f t="shared" si="12"/>
        <v>0</v>
      </c>
      <c r="AC34" s="22">
        <f t="shared" si="12"/>
        <v>0</v>
      </c>
      <c r="AD34" s="22">
        <f t="shared" si="12"/>
        <v>0</v>
      </c>
      <c r="AE34" s="22">
        <f t="shared" si="12"/>
        <v>0</v>
      </c>
      <c r="AF34" s="22">
        <f t="shared" si="12"/>
        <v>0</v>
      </c>
      <c r="AG34" s="22">
        <f t="shared" si="12"/>
        <v>0</v>
      </c>
      <c r="AH34" s="22">
        <f t="shared" si="12"/>
        <v>0</v>
      </c>
      <c r="AI34" s="22">
        <f t="shared" si="12"/>
        <v>0</v>
      </c>
    </row>
    <row r="35" spans="2:35" ht="59.25" customHeight="1">
      <c r="B35" s="68"/>
      <c r="C35" s="18" t="s">
        <v>59</v>
      </c>
      <c r="D35" s="2"/>
      <c r="E35" s="1"/>
      <c r="F35" s="102" t="str">
        <f t="shared" ref="F35:AI35" si="13">IF(F32=0,"同数",IF(F32&gt;0,"増加","減少"))</f>
        <v>同数</v>
      </c>
      <c r="G35" s="102" t="str">
        <f t="shared" si="13"/>
        <v>同数</v>
      </c>
      <c r="H35" s="102" t="str">
        <f t="shared" si="13"/>
        <v>同数</v>
      </c>
      <c r="I35" s="102" t="str">
        <f t="shared" si="13"/>
        <v>同数</v>
      </c>
      <c r="J35" s="102" t="str">
        <f t="shared" si="13"/>
        <v>同数</v>
      </c>
      <c r="K35" s="102" t="str">
        <f t="shared" si="13"/>
        <v>同数</v>
      </c>
      <c r="L35" s="102" t="str">
        <f t="shared" si="13"/>
        <v>同数</v>
      </c>
      <c r="M35" s="102" t="str">
        <f t="shared" si="13"/>
        <v>同数</v>
      </c>
      <c r="N35" s="102" t="str">
        <f t="shared" si="13"/>
        <v>同数</v>
      </c>
      <c r="O35" s="102" t="str">
        <f t="shared" si="13"/>
        <v>同数</v>
      </c>
      <c r="P35" s="102" t="str">
        <f t="shared" si="13"/>
        <v>同数</v>
      </c>
      <c r="Q35" s="102" t="str">
        <f t="shared" si="13"/>
        <v>同数</v>
      </c>
      <c r="R35" s="102" t="str">
        <f t="shared" si="13"/>
        <v>同数</v>
      </c>
      <c r="S35" s="102" t="str">
        <f t="shared" si="13"/>
        <v>同数</v>
      </c>
      <c r="T35" s="102" t="str">
        <f t="shared" si="13"/>
        <v>同数</v>
      </c>
      <c r="U35" s="102" t="str">
        <f t="shared" si="13"/>
        <v>同数</v>
      </c>
      <c r="V35" s="102" t="str">
        <f t="shared" si="13"/>
        <v>同数</v>
      </c>
      <c r="W35" s="102" t="str">
        <f t="shared" si="13"/>
        <v>同数</v>
      </c>
      <c r="X35" s="102" t="str">
        <f t="shared" si="13"/>
        <v>同数</v>
      </c>
      <c r="Y35" s="102" t="str">
        <f t="shared" si="13"/>
        <v>同数</v>
      </c>
      <c r="Z35" s="102" t="str">
        <f t="shared" si="13"/>
        <v>同数</v>
      </c>
      <c r="AA35" s="102" t="str">
        <f t="shared" si="13"/>
        <v>同数</v>
      </c>
      <c r="AB35" s="102" t="str">
        <f t="shared" si="13"/>
        <v>同数</v>
      </c>
      <c r="AC35" s="102" t="str">
        <f t="shared" si="13"/>
        <v>同数</v>
      </c>
      <c r="AD35" s="102" t="str">
        <f t="shared" si="13"/>
        <v>同数</v>
      </c>
      <c r="AE35" s="102" t="str">
        <f t="shared" si="13"/>
        <v>同数</v>
      </c>
      <c r="AF35" s="102" t="str">
        <f t="shared" si="13"/>
        <v>同数</v>
      </c>
      <c r="AG35" s="102" t="str">
        <f t="shared" si="13"/>
        <v>同数</v>
      </c>
      <c r="AH35" s="102" t="str">
        <f t="shared" si="13"/>
        <v>同数</v>
      </c>
      <c r="AI35" s="102" t="str">
        <f t="shared" si="13"/>
        <v>同数</v>
      </c>
    </row>
  </sheetData>
  <mergeCells count="2">
    <mergeCell ref="B27:B29"/>
    <mergeCell ref="B31:B33"/>
  </mergeCells>
  <phoneticPr fontId="1"/>
  <conditionalFormatting sqref="F31:AI31">
    <cfRule type="cellIs" dxfId="194" priority="16" operator="greaterThanOrEqual">
      <formula>25</formula>
    </cfRule>
    <cfRule type="cellIs" dxfId="193" priority="17" operator="greaterThanOrEqual">
      <formula>15</formula>
    </cfRule>
  </conditionalFormatting>
  <conditionalFormatting sqref="F30:AI30">
    <cfRule type="cellIs" dxfId="192" priority="15" operator="greaterThanOrEqual">
      <formula>0.1</formula>
    </cfRule>
  </conditionalFormatting>
  <conditionalFormatting sqref="F29:AI29">
    <cfRule type="cellIs" dxfId="191" priority="13" operator="greaterThanOrEqual">
      <formula>25</formula>
    </cfRule>
    <cfRule type="cellIs" dxfId="190" priority="14" operator="greaterThanOrEqual">
      <formula>15</formula>
    </cfRule>
  </conditionalFormatting>
  <conditionalFormatting sqref="F28:AI28">
    <cfRule type="cellIs" dxfId="189" priority="11" operator="greaterThanOrEqual">
      <formula>0.5</formula>
    </cfRule>
    <cfRule type="cellIs" dxfId="188" priority="12" operator="greaterThanOrEqual">
      <formula>0.2</formula>
    </cfRule>
  </conditionalFormatting>
  <conditionalFormatting sqref="F27:AI27">
    <cfRule type="cellIs" dxfId="187" priority="9" operator="greaterThanOrEqual">
      <formula>0.5</formula>
    </cfRule>
    <cfRule type="cellIs" dxfId="186" priority="10" operator="greaterThanOrEqual">
      <formula>0.2</formula>
    </cfRule>
  </conditionalFormatting>
  <conditionalFormatting sqref="F33:AI33">
    <cfRule type="cellIs" dxfId="185" priority="8" operator="greaterThan">
      <formula>1</formula>
    </cfRule>
  </conditionalFormatting>
  <conditionalFormatting sqref="F32:AI32">
    <cfRule type="cellIs" dxfId="184" priority="7" operator="greaterThanOrEqual">
      <formula>1</formula>
    </cfRule>
  </conditionalFormatting>
  <conditionalFormatting sqref="F34:AI34">
    <cfRule type="cellIs" dxfId="183" priority="5" operator="greaterThanOrEqual">
      <formula>7.5</formula>
    </cfRule>
  </conditionalFormatting>
  <conditionalFormatting sqref="F34:AI34">
    <cfRule type="cellIs" dxfId="182" priority="6" operator="greaterThanOrEqual">
      <formula>12.5</formula>
    </cfRule>
  </conditionalFormatting>
  <conditionalFormatting sqref="F10:AI13">
    <cfRule type="containsBlanks" dxfId="181" priority="4">
      <formula>LEN(TRIM(F10))=0</formula>
    </cfRule>
  </conditionalFormatting>
  <conditionalFormatting sqref="F15:AI15">
    <cfRule type="containsBlanks" dxfId="180" priority="3">
      <formula>LEN(TRIM(F15))=0</formula>
    </cfRule>
  </conditionalFormatting>
  <conditionalFormatting sqref="F17:AI18">
    <cfRule type="containsBlanks" dxfId="179" priority="2">
      <formula>LEN(TRIM(F17))=0</formula>
    </cfRule>
  </conditionalFormatting>
  <conditionalFormatting sqref="F22:AI23">
    <cfRule type="containsBlanks" dxfId="178" priority="1">
      <formula>LEN(TRIM(F22))=0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4:AJ35"/>
  <sheetViews>
    <sheetView view="pageBreakPreview" topLeftCell="B4" zoomScale="80" zoomScaleNormal="100" zoomScaleSheetLayoutView="80" workbookViewId="0">
      <pane xSplit="4" ySplit="4" topLeftCell="AD36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6" width="9.44140625" customWidth="1"/>
  </cols>
  <sheetData>
    <row r="4" spans="1:36" ht="28.2">
      <c r="C4" s="10" t="s">
        <v>259</v>
      </c>
      <c r="AH4" s="11"/>
      <c r="AI4" s="12"/>
    </row>
    <row r="5" spans="1:36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6" ht="30" customHeight="1">
      <c r="C6" s="3"/>
      <c r="D6" s="4"/>
      <c r="E6" s="5"/>
      <c r="F6" s="26">
        <v>45200</v>
      </c>
      <c r="G6" s="26">
        <v>45201</v>
      </c>
      <c r="H6" s="26">
        <v>45202</v>
      </c>
      <c r="I6" s="26">
        <v>45203</v>
      </c>
      <c r="J6" s="26">
        <v>45204</v>
      </c>
      <c r="K6" s="26">
        <v>45205</v>
      </c>
      <c r="L6" s="26">
        <v>45206</v>
      </c>
      <c r="M6" s="26">
        <v>45207</v>
      </c>
      <c r="N6" s="26">
        <v>45208</v>
      </c>
      <c r="O6" s="26">
        <v>45209</v>
      </c>
      <c r="P6" s="26">
        <v>45210</v>
      </c>
      <c r="Q6" s="26">
        <v>45211</v>
      </c>
      <c r="R6" s="26">
        <v>45212</v>
      </c>
      <c r="S6" s="26">
        <v>45213</v>
      </c>
      <c r="T6" s="26">
        <v>45214</v>
      </c>
      <c r="U6" s="26">
        <v>45215</v>
      </c>
      <c r="V6" s="26">
        <v>45216</v>
      </c>
      <c r="W6" s="26">
        <v>45217</v>
      </c>
      <c r="X6" s="26">
        <v>45218</v>
      </c>
      <c r="Y6" s="26">
        <v>45219</v>
      </c>
      <c r="Z6" s="26">
        <v>45220</v>
      </c>
      <c r="AA6" s="26">
        <v>45221</v>
      </c>
      <c r="AB6" s="26">
        <v>45222</v>
      </c>
      <c r="AC6" s="26">
        <v>45223</v>
      </c>
      <c r="AD6" s="26">
        <v>45224</v>
      </c>
      <c r="AE6" s="26">
        <v>45225</v>
      </c>
      <c r="AF6" s="26">
        <v>45226</v>
      </c>
      <c r="AG6" s="26">
        <v>45227</v>
      </c>
      <c r="AH6" s="26">
        <v>45228</v>
      </c>
      <c r="AI6" s="26">
        <v>45229</v>
      </c>
      <c r="AJ6" s="26">
        <v>45230</v>
      </c>
    </row>
    <row r="7" spans="1:36" ht="30" customHeight="1">
      <c r="C7" s="6"/>
      <c r="D7" s="7"/>
      <c r="E7" s="8"/>
      <c r="F7" s="27" t="s">
        <v>87</v>
      </c>
      <c r="G7" s="27" t="s">
        <v>28</v>
      </c>
      <c r="H7" s="27" t="s">
        <v>29</v>
      </c>
      <c r="I7" s="27" t="s">
        <v>30</v>
      </c>
      <c r="J7" s="27" t="s">
        <v>31</v>
      </c>
      <c r="K7" s="27" t="s">
        <v>32</v>
      </c>
      <c r="L7" s="27" t="s">
        <v>25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32</v>
      </c>
      <c r="S7" s="27" t="s">
        <v>25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25</v>
      </c>
      <c r="AA7" s="27" t="s">
        <v>27</v>
      </c>
      <c r="AB7" s="27" t="s">
        <v>28</v>
      </c>
      <c r="AC7" s="27" t="s">
        <v>29</v>
      </c>
      <c r="AD7" s="27" t="s">
        <v>30</v>
      </c>
      <c r="AE7" s="27" t="s">
        <v>31</v>
      </c>
      <c r="AF7" s="27" t="s">
        <v>32</v>
      </c>
      <c r="AG7" s="27" t="s">
        <v>25</v>
      </c>
      <c r="AH7" s="27" t="s">
        <v>27</v>
      </c>
      <c r="AI7" s="27" t="s">
        <v>28</v>
      </c>
      <c r="AJ7" s="27" t="s">
        <v>29</v>
      </c>
    </row>
    <row r="8" spans="1:36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  <c r="AJ8" s="304"/>
    </row>
    <row r="9" spans="1:36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  <c r="AJ9" s="305"/>
    </row>
    <row r="10" spans="1:36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</row>
    <row r="11" spans="1:36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</row>
    <row r="12" spans="1:36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</row>
    <row r="13" spans="1:36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</row>
    <row r="14" spans="1:36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SUM(F13,'R5-09（入力用)'!AD13:AI13)</f>
        <v>0</v>
      </c>
      <c r="G14" s="304">
        <f>SUM(F13:G13,'R5-09（入力用)'!AE13:AI13)</f>
        <v>0</v>
      </c>
      <c r="H14" s="305">
        <f>SUM(F13:H13,'R5-09（入力用)'!AF13:AI13)</f>
        <v>0</v>
      </c>
      <c r="I14" s="304">
        <f>SUM(F13:I13,'R5-09（入力用)'!AG13:AI13)</f>
        <v>0</v>
      </c>
      <c r="J14" s="304">
        <f>SUM(F13:J13,'R5-09（入力用)'!AH13:AI13)</f>
        <v>0</v>
      </c>
      <c r="K14" s="304">
        <f>SUM(F13:K13,'R5-09（入力用)'!AI13)</f>
        <v>0</v>
      </c>
      <c r="L14" s="304">
        <f>SUM(F13:L13)</f>
        <v>0</v>
      </c>
      <c r="M14" s="305">
        <f t="shared" ref="M14:AJ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  <c r="AJ14" s="305">
        <f t="shared" si="0"/>
        <v>0</v>
      </c>
    </row>
    <row r="15" spans="1:36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</row>
    <row r="16" spans="1:36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SUM(F15,'R5-09（入力用)'!AD15:AI15)</f>
        <v>0</v>
      </c>
      <c r="G16" s="304">
        <f>SUM(F15:G15,'R5-09（入力用)'!AE15:AI15)</f>
        <v>0</v>
      </c>
      <c r="H16" s="305">
        <f>SUM(F15:H15,'R5-09（入力用)'!AF15:AI15)</f>
        <v>0</v>
      </c>
      <c r="I16" s="305">
        <f>SUM(F15:I15,'R5-09（入力用)'!AG15:AI15)</f>
        <v>0</v>
      </c>
      <c r="J16" s="304">
        <f>SUM(F15:J15,'R5-09（入力用)'!AH15:AI15)</f>
        <v>0</v>
      </c>
      <c r="K16" s="304">
        <f>SUM(F15:K15,'R5-09（入力用)'!AI15)</f>
        <v>0</v>
      </c>
      <c r="L16" s="304">
        <f>SUM(F15:L15)</f>
        <v>0</v>
      </c>
      <c r="M16" s="305">
        <f t="shared" ref="M16:AJ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  <c r="AJ16" s="304">
        <f t="shared" si="1"/>
        <v>0</v>
      </c>
    </row>
    <row r="17" spans="1:36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</row>
    <row r="18" spans="1:36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</row>
    <row r="19" spans="1:36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7">
        <f>SUM(F17,'R5-09（入力用)'!AD17:AI17)</f>
        <v>0</v>
      </c>
      <c r="G19" s="306">
        <f>SUM(F17:G17,'R5-09（入力用)'!AE17:AI17)</f>
        <v>0</v>
      </c>
      <c r="H19" s="307">
        <f>SUM(F17:H17,'R5-09（入力用)'!AF17:AI17)</f>
        <v>0</v>
      </c>
      <c r="I19" s="306">
        <f>SUM(F17:I17,'R5-09（入力用)'!AG17:AI17)</f>
        <v>0</v>
      </c>
      <c r="J19" s="307">
        <f>SUM(F17:J17,'R5-09（入力用)'!AH17:AI17)</f>
        <v>0</v>
      </c>
      <c r="K19" s="306">
        <f>SUM(F17:K17,'R5-09（入力用)'!AI17)</f>
        <v>0</v>
      </c>
      <c r="L19" s="306">
        <f>SUM(F17:L17)</f>
        <v>0</v>
      </c>
      <c r="M19" s="307">
        <f t="shared" ref="M19:AJ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  <c r="AJ19" s="306">
        <f t="shared" si="2"/>
        <v>0</v>
      </c>
    </row>
    <row r="20" spans="1:36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I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  <c r="AJ20" s="306">
        <f t="shared" ref="AJ20" si="4">AJ19</f>
        <v>0</v>
      </c>
    </row>
    <row r="21" spans="1:36" s="308" customFormat="1" ht="54.9" customHeight="1">
      <c r="A21"/>
      <c r="B21"/>
      <c r="C21" s="14" t="s">
        <v>6</v>
      </c>
      <c r="D21" s="2"/>
      <c r="E21" s="1" t="s">
        <v>14</v>
      </c>
      <c r="F21" s="307">
        <f>'R5-09（入力用)'!AC20</f>
        <v>0</v>
      </c>
      <c r="G21" s="307">
        <f>'R5-09（入力用)'!AD20</f>
        <v>0</v>
      </c>
      <c r="H21" s="307">
        <f>'R5-09（入力用)'!AE20</f>
        <v>0</v>
      </c>
      <c r="I21" s="307">
        <f>'R5-09（入力用)'!AF20</f>
        <v>0</v>
      </c>
      <c r="J21" s="307">
        <f>'R5-09（入力用)'!AG20</f>
        <v>0</v>
      </c>
      <c r="K21" s="307">
        <f>'R5-09（入力用)'!AH20</f>
        <v>0</v>
      </c>
      <c r="L21" s="307">
        <f>'R5-09（入力用)'!AI20</f>
        <v>0</v>
      </c>
      <c r="M21" s="307">
        <f>F20</f>
        <v>0</v>
      </c>
      <c r="N21" s="307">
        <f t="shared" ref="N21:O21" si="5">G20</f>
        <v>0</v>
      </c>
      <c r="O21" s="307">
        <f t="shared" si="5"/>
        <v>0</v>
      </c>
      <c r="P21" s="307">
        <f t="shared" ref="P21" si="6">I20</f>
        <v>0</v>
      </c>
      <c r="Q21" s="307">
        <f t="shared" ref="Q21" si="7">J20</f>
        <v>0</v>
      </c>
      <c r="R21" s="307">
        <f t="shared" ref="R21" si="8">K20</f>
        <v>0</v>
      </c>
      <c r="S21" s="307">
        <f t="shared" ref="S21" si="9">L20</f>
        <v>0</v>
      </c>
      <c r="T21" s="307">
        <f t="shared" ref="T21" si="10">M20</f>
        <v>0</v>
      </c>
      <c r="U21" s="307">
        <f t="shared" ref="U21" si="11">N20</f>
        <v>0</v>
      </c>
      <c r="V21" s="307">
        <f t="shared" ref="V21" si="12">O20</f>
        <v>0</v>
      </c>
      <c r="W21" s="307">
        <f t="shared" ref="W21" si="13">P20</f>
        <v>0</v>
      </c>
      <c r="X21" s="307">
        <f t="shared" ref="X21" si="14">Q20</f>
        <v>0</v>
      </c>
      <c r="Y21" s="307">
        <f t="shared" ref="Y21" si="15">R20</f>
        <v>0</v>
      </c>
      <c r="Z21" s="307">
        <f t="shared" ref="Z21" si="16">S20</f>
        <v>0</v>
      </c>
      <c r="AA21" s="307">
        <f t="shared" ref="AA21" si="17">T20</f>
        <v>0</v>
      </c>
      <c r="AB21" s="307">
        <f t="shared" ref="AB21" si="18">U20</f>
        <v>0</v>
      </c>
      <c r="AC21" s="307">
        <f t="shared" ref="AC21" si="19">V20</f>
        <v>0</v>
      </c>
      <c r="AD21" s="307">
        <f t="shared" ref="AD21" si="20">W20</f>
        <v>0</v>
      </c>
      <c r="AE21" s="307">
        <f t="shared" ref="AE21" si="21">X20</f>
        <v>0</v>
      </c>
      <c r="AF21" s="307">
        <f t="shared" ref="AF21" si="22">Y20</f>
        <v>0</v>
      </c>
      <c r="AG21" s="307">
        <f t="shared" ref="AG21" si="23">Z20</f>
        <v>0</v>
      </c>
      <c r="AH21" s="307">
        <f t="shared" ref="AH21" si="24">AA20</f>
        <v>0</v>
      </c>
      <c r="AI21" s="307">
        <f t="shared" ref="AI21" si="25">AB20</f>
        <v>0</v>
      </c>
      <c r="AJ21" s="307">
        <f t="shared" ref="AJ21" si="26">AC20</f>
        <v>0</v>
      </c>
    </row>
    <row r="22" spans="1:36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</row>
    <row r="23" spans="1:36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</row>
    <row r="24" spans="1:36" s="308" customFormat="1" ht="30" customHeight="1">
      <c r="A24"/>
      <c r="B24"/>
      <c r="C24"/>
      <c r="D24"/>
      <c r="E24"/>
      <c r="K24" s="309"/>
    </row>
    <row r="25" spans="1:36" ht="30" customHeight="1">
      <c r="C25" s="3"/>
      <c r="D25" s="4"/>
      <c r="E25" s="5"/>
      <c r="F25" s="26">
        <f t="shared" ref="F25:AI26" si="27">F6</f>
        <v>45200</v>
      </c>
      <c r="G25" s="26">
        <f t="shared" si="27"/>
        <v>45201</v>
      </c>
      <c r="H25" s="26">
        <f t="shared" si="27"/>
        <v>45202</v>
      </c>
      <c r="I25" s="26">
        <f t="shared" si="27"/>
        <v>45203</v>
      </c>
      <c r="J25" s="26">
        <f t="shared" si="27"/>
        <v>45204</v>
      </c>
      <c r="K25" s="26">
        <f t="shared" si="27"/>
        <v>45205</v>
      </c>
      <c r="L25" s="26">
        <f t="shared" si="27"/>
        <v>45206</v>
      </c>
      <c r="M25" s="26">
        <f t="shared" si="27"/>
        <v>45207</v>
      </c>
      <c r="N25" s="26">
        <f t="shared" si="27"/>
        <v>45208</v>
      </c>
      <c r="O25" s="26">
        <f t="shared" si="27"/>
        <v>45209</v>
      </c>
      <c r="P25" s="26">
        <f t="shared" si="27"/>
        <v>45210</v>
      </c>
      <c r="Q25" s="26">
        <f t="shared" si="27"/>
        <v>45211</v>
      </c>
      <c r="R25" s="26">
        <f t="shared" si="27"/>
        <v>45212</v>
      </c>
      <c r="S25" s="26">
        <f t="shared" si="27"/>
        <v>45213</v>
      </c>
      <c r="T25" s="26">
        <f t="shared" si="27"/>
        <v>45214</v>
      </c>
      <c r="U25" s="26">
        <f t="shared" si="27"/>
        <v>45215</v>
      </c>
      <c r="V25" s="26">
        <f t="shared" si="27"/>
        <v>45216</v>
      </c>
      <c r="W25" s="26">
        <f t="shared" si="27"/>
        <v>45217</v>
      </c>
      <c r="X25" s="26">
        <f t="shared" si="27"/>
        <v>45218</v>
      </c>
      <c r="Y25" s="26">
        <f t="shared" si="27"/>
        <v>45219</v>
      </c>
      <c r="Z25" s="26">
        <f t="shared" si="27"/>
        <v>45220</v>
      </c>
      <c r="AA25" s="26">
        <f t="shared" si="27"/>
        <v>45221</v>
      </c>
      <c r="AB25" s="26">
        <f t="shared" si="27"/>
        <v>45222</v>
      </c>
      <c r="AC25" s="26">
        <f t="shared" si="27"/>
        <v>45223</v>
      </c>
      <c r="AD25" s="26">
        <f t="shared" si="27"/>
        <v>45224</v>
      </c>
      <c r="AE25" s="26">
        <f t="shared" si="27"/>
        <v>45225</v>
      </c>
      <c r="AF25" s="26">
        <f t="shared" si="27"/>
        <v>45226</v>
      </c>
      <c r="AG25" s="26">
        <f t="shared" si="27"/>
        <v>45227</v>
      </c>
      <c r="AH25" s="26">
        <f t="shared" si="27"/>
        <v>45228</v>
      </c>
      <c r="AI25" s="26">
        <f t="shared" si="27"/>
        <v>45229</v>
      </c>
      <c r="AJ25" s="26">
        <f t="shared" ref="AJ25" si="28">AJ6</f>
        <v>45230</v>
      </c>
    </row>
    <row r="26" spans="1:36" ht="30" customHeight="1">
      <c r="C26" s="6"/>
      <c r="D26" s="7"/>
      <c r="E26" s="8"/>
      <c r="F26" s="27" t="str">
        <f t="shared" si="27"/>
        <v>日</v>
      </c>
      <c r="G26" s="27" t="str">
        <f t="shared" si="27"/>
        <v>月</v>
      </c>
      <c r="H26" s="27" t="str">
        <f t="shared" si="27"/>
        <v>火</v>
      </c>
      <c r="I26" s="27" t="str">
        <f t="shared" si="27"/>
        <v>水</v>
      </c>
      <c r="J26" s="27" t="str">
        <f t="shared" si="27"/>
        <v>木</v>
      </c>
      <c r="K26" s="27" t="str">
        <f t="shared" si="27"/>
        <v>金</v>
      </c>
      <c r="L26" s="27" t="str">
        <f t="shared" si="27"/>
        <v>土</v>
      </c>
      <c r="M26" s="27" t="str">
        <f t="shared" si="27"/>
        <v>日</v>
      </c>
      <c r="N26" s="27" t="str">
        <f t="shared" si="27"/>
        <v>月</v>
      </c>
      <c r="O26" s="27" t="str">
        <f t="shared" si="27"/>
        <v>火</v>
      </c>
      <c r="P26" s="27" t="str">
        <f t="shared" si="27"/>
        <v>水</v>
      </c>
      <c r="Q26" s="27" t="str">
        <f t="shared" si="27"/>
        <v>木</v>
      </c>
      <c r="R26" s="27" t="str">
        <f t="shared" si="27"/>
        <v>金</v>
      </c>
      <c r="S26" s="27" t="str">
        <f t="shared" si="27"/>
        <v>土</v>
      </c>
      <c r="T26" s="27" t="str">
        <f t="shared" si="27"/>
        <v>日</v>
      </c>
      <c r="U26" s="27" t="str">
        <f t="shared" si="27"/>
        <v>月</v>
      </c>
      <c r="V26" s="27" t="str">
        <f t="shared" si="27"/>
        <v>火</v>
      </c>
      <c r="W26" s="27" t="str">
        <f t="shared" si="27"/>
        <v>水</v>
      </c>
      <c r="X26" s="27" t="str">
        <f t="shared" si="27"/>
        <v>木</v>
      </c>
      <c r="Y26" s="27" t="str">
        <f t="shared" si="27"/>
        <v>金</v>
      </c>
      <c r="Z26" s="27" t="str">
        <f t="shared" si="27"/>
        <v>土</v>
      </c>
      <c r="AA26" s="27" t="str">
        <f t="shared" si="27"/>
        <v>日</v>
      </c>
      <c r="AB26" s="27" t="str">
        <f t="shared" si="27"/>
        <v>月</v>
      </c>
      <c r="AC26" s="27" t="str">
        <f t="shared" si="27"/>
        <v>火</v>
      </c>
      <c r="AD26" s="27" t="str">
        <f t="shared" si="27"/>
        <v>水</v>
      </c>
      <c r="AE26" s="27" t="str">
        <f t="shared" si="27"/>
        <v>木</v>
      </c>
      <c r="AF26" s="27" t="str">
        <f t="shared" si="27"/>
        <v>金</v>
      </c>
      <c r="AG26" s="27" t="str">
        <f t="shared" si="27"/>
        <v>土</v>
      </c>
      <c r="AH26" s="27" t="str">
        <f t="shared" si="27"/>
        <v>日</v>
      </c>
      <c r="AI26" s="27" t="str">
        <f t="shared" si="27"/>
        <v>月</v>
      </c>
      <c r="AJ26" s="27" t="str">
        <f t="shared" ref="AJ26" si="29">AJ7</f>
        <v>火</v>
      </c>
    </row>
    <row r="27" spans="1:36" ht="54.9" customHeight="1">
      <c r="B27" s="406"/>
      <c r="C27" s="16" t="s">
        <v>250</v>
      </c>
      <c r="D27" s="2"/>
      <c r="E27" s="1"/>
      <c r="F27" s="346">
        <f t="shared" ref="F27:AI28" si="30">IFERROR(F10/F8,0)</f>
        <v>0</v>
      </c>
      <c r="G27" s="346">
        <f t="shared" si="30"/>
        <v>0</v>
      </c>
      <c r="H27" s="346">
        <f t="shared" si="30"/>
        <v>0</v>
      </c>
      <c r="I27" s="346">
        <f t="shared" si="30"/>
        <v>0</v>
      </c>
      <c r="J27" s="346">
        <f t="shared" si="30"/>
        <v>0</v>
      </c>
      <c r="K27" s="346">
        <f t="shared" si="30"/>
        <v>0</v>
      </c>
      <c r="L27" s="346">
        <f t="shared" si="30"/>
        <v>0</v>
      </c>
      <c r="M27" s="346">
        <f t="shared" si="30"/>
        <v>0</v>
      </c>
      <c r="N27" s="346">
        <f t="shared" si="30"/>
        <v>0</v>
      </c>
      <c r="O27" s="346">
        <f t="shared" si="30"/>
        <v>0</v>
      </c>
      <c r="P27" s="346">
        <f t="shared" si="30"/>
        <v>0</v>
      </c>
      <c r="Q27" s="346">
        <f t="shared" si="30"/>
        <v>0</v>
      </c>
      <c r="R27" s="346">
        <f t="shared" si="30"/>
        <v>0</v>
      </c>
      <c r="S27" s="346">
        <f t="shared" si="30"/>
        <v>0</v>
      </c>
      <c r="T27" s="346">
        <f t="shared" si="30"/>
        <v>0</v>
      </c>
      <c r="U27" s="346">
        <f t="shared" si="30"/>
        <v>0</v>
      </c>
      <c r="V27" s="346">
        <f t="shared" si="30"/>
        <v>0</v>
      </c>
      <c r="W27" s="346">
        <f t="shared" si="30"/>
        <v>0</v>
      </c>
      <c r="X27" s="346">
        <f t="shared" si="30"/>
        <v>0</v>
      </c>
      <c r="Y27" s="346">
        <f t="shared" si="30"/>
        <v>0</v>
      </c>
      <c r="Z27" s="346">
        <f t="shared" si="30"/>
        <v>0</v>
      </c>
      <c r="AA27" s="346">
        <f t="shared" si="30"/>
        <v>0</v>
      </c>
      <c r="AB27" s="346">
        <f t="shared" si="30"/>
        <v>0</v>
      </c>
      <c r="AC27" s="346">
        <f t="shared" si="30"/>
        <v>0</v>
      </c>
      <c r="AD27" s="346">
        <f t="shared" si="30"/>
        <v>0</v>
      </c>
      <c r="AE27" s="346">
        <f t="shared" si="30"/>
        <v>0</v>
      </c>
      <c r="AF27" s="346">
        <f t="shared" si="30"/>
        <v>0</v>
      </c>
      <c r="AG27" s="346">
        <f t="shared" si="30"/>
        <v>0</v>
      </c>
      <c r="AH27" s="346">
        <f t="shared" si="30"/>
        <v>0</v>
      </c>
      <c r="AI27" s="346">
        <f t="shared" si="30"/>
        <v>0</v>
      </c>
      <c r="AJ27" s="346">
        <f t="shared" ref="AJ27" si="31">IFERROR(AJ10/AJ8,0)</f>
        <v>0</v>
      </c>
    </row>
    <row r="28" spans="1:36" ht="54.9" customHeight="1">
      <c r="B28" s="406"/>
      <c r="C28" s="17" t="s">
        <v>251</v>
      </c>
      <c r="D28" s="2"/>
      <c r="E28" s="1"/>
      <c r="F28" s="346">
        <f t="shared" si="30"/>
        <v>0</v>
      </c>
      <c r="G28" s="346">
        <f t="shared" si="30"/>
        <v>0</v>
      </c>
      <c r="H28" s="346">
        <f t="shared" si="30"/>
        <v>0</v>
      </c>
      <c r="I28" s="346">
        <f t="shared" si="30"/>
        <v>0</v>
      </c>
      <c r="J28" s="346">
        <f t="shared" si="30"/>
        <v>0</v>
      </c>
      <c r="K28" s="346">
        <f t="shared" si="30"/>
        <v>0</v>
      </c>
      <c r="L28" s="346">
        <f t="shared" si="30"/>
        <v>0</v>
      </c>
      <c r="M28" s="346">
        <f t="shared" si="30"/>
        <v>0</v>
      </c>
      <c r="N28" s="346">
        <f t="shared" si="30"/>
        <v>0</v>
      </c>
      <c r="O28" s="346">
        <f t="shared" si="30"/>
        <v>0</v>
      </c>
      <c r="P28" s="346">
        <f t="shared" si="30"/>
        <v>0</v>
      </c>
      <c r="Q28" s="346">
        <f t="shared" si="30"/>
        <v>0</v>
      </c>
      <c r="R28" s="346">
        <f t="shared" si="30"/>
        <v>0</v>
      </c>
      <c r="S28" s="346">
        <f t="shared" si="30"/>
        <v>0</v>
      </c>
      <c r="T28" s="346">
        <f t="shared" si="30"/>
        <v>0</v>
      </c>
      <c r="U28" s="346">
        <f t="shared" si="30"/>
        <v>0</v>
      </c>
      <c r="V28" s="346">
        <f t="shared" si="30"/>
        <v>0</v>
      </c>
      <c r="W28" s="346">
        <f t="shared" si="30"/>
        <v>0</v>
      </c>
      <c r="X28" s="346">
        <f t="shared" si="30"/>
        <v>0</v>
      </c>
      <c r="Y28" s="346">
        <f t="shared" si="30"/>
        <v>0</v>
      </c>
      <c r="Z28" s="346">
        <f t="shared" si="30"/>
        <v>0</v>
      </c>
      <c r="AA28" s="346">
        <f t="shared" si="30"/>
        <v>0</v>
      </c>
      <c r="AB28" s="346">
        <f t="shared" si="30"/>
        <v>0</v>
      </c>
      <c r="AC28" s="346">
        <f t="shared" si="30"/>
        <v>0</v>
      </c>
      <c r="AD28" s="346">
        <f t="shared" si="30"/>
        <v>0</v>
      </c>
      <c r="AE28" s="346">
        <f t="shared" si="30"/>
        <v>0</v>
      </c>
      <c r="AF28" s="346">
        <f t="shared" si="30"/>
        <v>0</v>
      </c>
      <c r="AG28" s="346">
        <f t="shared" si="30"/>
        <v>0</v>
      </c>
      <c r="AH28" s="346">
        <f t="shared" si="30"/>
        <v>0</v>
      </c>
      <c r="AI28" s="346">
        <f t="shared" si="30"/>
        <v>0</v>
      </c>
      <c r="AJ28" s="346">
        <f t="shared" ref="AJ28" si="32">IFERROR(AJ11/AJ9,0)</f>
        <v>0</v>
      </c>
    </row>
    <row r="29" spans="1:36" ht="54.9" customHeight="1">
      <c r="B29" s="363"/>
      <c r="C29" s="17" t="s">
        <v>252</v>
      </c>
      <c r="D29" s="2"/>
      <c r="E29" s="1"/>
      <c r="F29" s="342">
        <f t="shared" ref="F29:AI29" si="33">IFERROR(F12*100000/1588256,0)</f>
        <v>0</v>
      </c>
      <c r="G29" s="342">
        <f t="shared" si="33"/>
        <v>0</v>
      </c>
      <c r="H29" s="342">
        <f t="shared" si="33"/>
        <v>0</v>
      </c>
      <c r="I29" s="342">
        <f t="shared" si="33"/>
        <v>0</v>
      </c>
      <c r="J29" s="342">
        <f t="shared" si="33"/>
        <v>0</v>
      </c>
      <c r="K29" s="342">
        <f t="shared" si="33"/>
        <v>0</v>
      </c>
      <c r="L29" s="342">
        <f t="shared" si="33"/>
        <v>0</v>
      </c>
      <c r="M29" s="342">
        <f t="shared" si="33"/>
        <v>0</v>
      </c>
      <c r="N29" s="342">
        <f t="shared" si="33"/>
        <v>0</v>
      </c>
      <c r="O29" s="342">
        <f t="shared" si="33"/>
        <v>0</v>
      </c>
      <c r="P29" s="342">
        <f t="shared" si="33"/>
        <v>0</v>
      </c>
      <c r="Q29" s="342">
        <f t="shared" si="33"/>
        <v>0</v>
      </c>
      <c r="R29" s="342">
        <f t="shared" si="33"/>
        <v>0</v>
      </c>
      <c r="S29" s="342">
        <f t="shared" si="33"/>
        <v>0</v>
      </c>
      <c r="T29" s="342">
        <f t="shared" si="33"/>
        <v>0</v>
      </c>
      <c r="U29" s="342">
        <f t="shared" si="33"/>
        <v>0</v>
      </c>
      <c r="V29" s="342">
        <f t="shared" si="33"/>
        <v>0</v>
      </c>
      <c r="W29" s="342">
        <f t="shared" si="33"/>
        <v>0</v>
      </c>
      <c r="X29" s="342">
        <f t="shared" si="33"/>
        <v>0</v>
      </c>
      <c r="Y29" s="342">
        <f t="shared" si="33"/>
        <v>0</v>
      </c>
      <c r="Z29" s="342">
        <f t="shared" si="33"/>
        <v>0</v>
      </c>
      <c r="AA29" s="342">
        <f t="shared" si="33"/>
        <v>0</v>
      </c>
      <c r="AB29" s="342">
        <f t="shared" si="33"/>
        <v>0</v>
      </c>
      <c r="AC29" s="342">
        <f t="shared" si="33"/>
        <v>0</v>
      </c>
      <c r="AD29" s="342">
        <f t="shared" si="33"/>
        <v>0</v>
      </c>
      <c r="AE29" s="342">
        <f t="shared" si="33"/>
        <v>0</v>
      </c>
      <c r="AF29" s="342">
        <f t="shared" si="33"/>
        <v>0</v>
      </c>
      <c r="AG29" s="342">
        <f t="shared" si="33"/>
        <v>0</v>
      </c>
      <c r="AH29" s="342">
        <f t="shared" si="33"/>
        <v>0</v>
      </c>
      <c r="AI29" s="342">
        <f t="shared" si="33"/>
        <v>0</v>
      </c>
      <c r="AJ29" s="342">
        <f t="shared" ref="AJ29" si="34">IFERROR(AJ12*100000/1588256,0)</f>
        <v>0</v>
      </c>
    </row>
    <row r="30" spans="1:36" ht="54.9" customHeight="1">
      <c r="B30" s="340"/>
      <c r="C30" s="17" t="s">
        <v>33</v>
      </c>
      <c r="D30" s="2" t="s">
        <v>17</v>
      </c>
      <c r="E30" s="1"/>
      <c r="F30" s="346">
        <f t="shared" ref="F30:AI30" si="35">IFERROR(F16/F14,0)</f>
        <v>0</v>
      </c>
      <c r="G30" s="346">
        <f t="shared" si="35"/>
        <v>0</v>
      </c>
      <c r="H30" s="346">
        <f t="shared" si="35"/>
        <v>0</v>
      </c>
      <c r="I30" s="346">
        <f t="shared" si="35"/>
        <v>0</v>
      </c>
      <c r="J30" s="346">
        <f t="shared" si="35"/>
        <v>0</v>
      </c>
      <c r="K30" s="346">
        <f t="shared" si="35"/>
        <v>0</v>
      </c>
      <c r="L30" s="346">
        <f t="shared" si="35"/>
        <v>0</v>
      </c>
      <c r="M30" s="346">
        <f t="shared" si="35"/>
        <v>0</v>
      </c>
      <c r="N30" s="346">
        <f t="shared" si="35"/>
        <v>0</v>
      </c>
      <c r="O30" s="346">
        <f t="shared" si="35"/>
        <v>0</v>
      </c>
      <c r="P30" s="346">
        <f t="shared" si="35"/>
        <v>0</v>
      </c>
      <c r="Q30" s="346">
        <f t="shared" si="35"/>
        <v>0</v>
      </c>
      <c r="R30" s="346">
        <f t="shared" si="35"/>
        <v>0</v>
      </c>
      <c r="S30" s="346">
        <f t="shared" si="35"/>
        <v>0</v>
      </c>
      <c r="T30" s="346">
        <f t="shared" si="35"/>
        <v>0</v>
      </c>
      <c r="U30" s="346">
        <f t="shared" si="35"/>
        <v>0</v>
      </c>
      <c r="V30" s="346">
        <f t="shared" si="35"/>
        <v>0</v>
      </c>
      <c r="W30" s="346">
        <f t="shared" si="35"/>
        <v>0</v>
      </c>
      <c r="X30" s="346">
        <f t="shared" si="35"/>
        <v>0</v>
      </c>
      <c r="Y30" s="346">
        <f t="shared" si="35"/>
        <v>0</v>
      </c>
      <c r="Z30" s="346">
        <f t="shared" si="35"/>
        <v>0</v>
      </c>
      <c r="AA30" s="346">
        <f t="shared" si="35"/>
        <v>0</v>
      </c>
      <c r="AB30" s="346">
        <f t="shared" si="35"/>
        <v>0</v>
      </c>
      <c r="AC30" s="346">
        <f t="shared" si="35"/>
        <v>0</v>
      </c>
      <c r="AD30" s="346">
        <f t="shared" si="35"/>
        <v>0</v>
      </c>
      <c r="AE30" s="346">
        <f t="shared" si="35"/>
        <v>0</v>
      </c>
      <c r="AF30" s="346">
        <f t="shared" si="35"/>
        <v>0</v>
      </c>
      <c r="AG30" s="346">
        <f t="shared" si="35"/>
        <v>0</v>
      </c>
      <c r="AH30" s="346">
        <f t="shared" si="35"/>
        <v>0</v>
      </c>
      <c r="AI30" s="346">
        <f t="shared" si="35"/>
        <v>0</v>
      </c>
      <c r="AJ30" s="346">
        <f t="shared" ref="AJ30" si="36">IFERROR(AJ16/AJ14,0)</f>
        <v>0</v>
      </c>
    </row>
    <row r="31" spans="1:36" ht="54.9" customHeight="1">
      <c r="B31" s="381"/>
      <c r="C31" s="17" t="s">
        <v>253</v>
      </c>
      <c r="D31" s="2" t="s">
        <v>17</v>
      </c>
      <c r="E31" s="1"/>
      <c r="F31" s="341">
        <f t="shared" ref="F31:AI31" si="37">IFERROR(F19*100000/1588256,0)</f>
        <v>0</v>
      </c>
      <c r="G31" s="341">
        <f t="shared" si="37"/>
        <v>0</v>
      </c>
      <c r="H31" s="341">
        <f t="shared" si="37"/>
        <v>0</v>
      </c>
      <c r="I31" s="341">
        <f t="shared" si="37"/>
        <v>0</v>
      </c>
      <c r="J31" s="341">
        <f t="shared" si="37"/>
        <v>0</v>
      </c>
      <c r="K31" s="341">
        <f t="shared" si="37"/>
        <v>0</v>
      </c>
      <c r="L31" s="341">
        <f t="shared" si="37"/>
        <v>0</v>
      </c>
      <c r="M31" s="341">
        <f t="shared" si="37"/>
        <v>0</v>
      </c>
      <c r="N31" s="341">
        <f t="shared" si="37"/>
        <v>0</v>
      </c>
      <c r="O31" s="341">
        <f t="shared" si="37"/>
        <v>0</v>
      </c>
      <c r="P31" s="341">
        <f t="shared" si="37"/>
        <v>0</v>
      </c>
      <c r="Q31" s="341">
        <f t="shared" si="37"/>
        <v>0</v>
      </c>
      <c r="R31" s="341">
        <f t="shared" si="37"/>
        <v>0</v>
      </c>
      <c r="S31" s="341">
        <f t="shared" si="37"/>
        <v>0</v>
      </c>
      <c r="T31" s="341">
        <f t="shared" si="37"/>
        <v>0</v>
      </c>
      <c r="U31" s="341">
        <f t="shared" si="37"/>
        <v>0</v>
      </c>
      <c r="V31" s="341">
        <f t="shared" si="37"/>
        <v>0</v>
      </c>
      <c r="W31" s="341">
        <f t="shared" si="37"/>
        <v>0</v>
      </c>
      <c r="X31" s="341">
        <f t="shared" si="37"/>
        <v>0</v>
      </c>
      <c r="Y31" s="341">
        <f t="shared" si="37"/>
        <v>0</v>
      </c>
      <c r="Z31" s="341">
        <f t="shared" si="37"/>
        <v>0</v>
      </c>
      <c r="AA31" s="341">
        <f t="shared" si="37"/>
        <v>0</v>
      </c>
      <c r="AB31" s="341">
        <f t="shared" si="37"/>
        <v>0</v>
      </c>
      <c r="AC31" s="341">
        <f t="shared" si="37"/>
        <v>0</v>
      </c>
      <c r="AD31" s="341">
        <f t="shared" si="37"/>
        <v>0</v>
      </c>
      <c r="AE31" s="341">
        <f t="shared" si="37"/>
        <v>0</v>
      </c>
      <c r="AF31" s="341">
        <f t="shared" si="37"/>
        <v>0</v>
      </c>
      <c r="AG31" s="341">
        <f t="shared" si="37"/>
        <v>0</v>
      </c>
      <c r="AH31" s="341">
        <f t="shared" si="37"/>
        <v>0</v>
      </c>
      <c r="AI31" s="341">
        <f t="shared" si="37"/>
        <v>0</v>
      </c>
      <c r="AJ31" s="341">
        <f t="shared" ref="AJ31" si="38">IFERROR(AJ19*100000/1588256,0)</f>
        <v>0</v>
      </c>
    </row>
    <row r="32" spans="1:36" ht="54.9" customHeight="1">
      <c r="B32" s="409"/>
      <c r="C32" s="18" t="s">
        <v>36</v>
      </c>
      <c r="D32" s="2"/>
      <c r="E32" s="1"/>
      <c r="F32" s="194">
        <f t="shared" ref="F32:AI32" si="39">F20-F21</f>
        <v>0</v>
      </c>
      <c r="G32" s="194">
        <f t="shared" si="39"/>
        <v>0</v>
      </c>
      <c r="H32" s="194">
        <f t="shared" si="39"/>
        <v>0</v>
      </c>
      <c r="I32" s="194">
        <f t="shared" si="39"/>
        <v>0</v>
      </c>
      <c r="J32" s="194">
        <f t="shared" si="39"/>
        <v>0</v>
      </c>
      <c r="K32" s="194">
        <f t="shared" si="39"/>
        <v>0</v>
      </c>
      <c r="L32" s="194">
        <f t="shared" si="39"/>
        <v>0</v>
      </c>
      <c r="M32" s="194">
        <f t="shared" si="39"/>
        <v>0</v>
      </c>
      <c r="N32" s="194">
        <f t="shared" si="39"/>
        <v>0</v>
      </c>
      <c r="O32" s="194">
        <f t="shared" si="39"/>
        <v>0</v>
      </c>
      <c r="P32" s="194">
        <f t="shared" si="39"/>
        <v>0</v>
      </c>
      <c r="Q32" s="194">
        <f t="shared" si="39"/>
        <v>0</v>
      </c>
      <c r="R32" s="194">
        <f t="shared" si="39"/>
        <v>0</v>
      </c>
      <c r="S32" s="194">
        <f t="shared" si="39"/>
        <v>0</v>
      </c>
      <c r="T32" s="194">
        <f t="shared" si="39"/>
        <v>0</v>
      </c>
      <c r="U32" s="194">
        <f t="shared" si="39"/>
        <v>0</v>
      </c>
      <c r="V32" s="194">
        <f t="shared" si="39"/>
        <v>0</v>
      </c>
      <c r="W32" s="194">
        <f t="shared" si="39"/>
        <v>0</v>
      </c>
      <c r="X32" s="194">
        <f t="shared" si="39"/>
        <v>0</v>
      </c>
      <c r="Y32" s="194">
        <f t="shared" si="39"/>
        <v>0</v>
      </c>
      <c r="Z32" s="194">
        <f t="shared" si="39"/>
        <v>0</v>
      </c>
      <c r="AA32" s="194">
        <f t="shared" si="39"/>
        <v>0</v>
      </c>
      <c r="AB32" s="194">
        <f t="shared" si="39"/>
        <v>0</v>
      </c>
      <c r="AC32" s="194">
        <f t="shared" si="39"/>
        <v>0</v>
      </c>
      <c r="AD32" s="194">
        <f t="shared" si="39"/>
        <v>0</v>
      </c>
      <c r="AE32" s="194">
        <f t="shared" si="39"/>
        <v>0</v>
      </c>
      <c r="AF32" s="194">
        <f t="shared" si="39"/>
        <v>0</v>
      </c>
      <c r="AG32" s="194">
        <f t="shared" si="39"/>
        <v>0</v>
      </c>
      <c r="AH32" s="194">
        <f t="shared" si="39"/>
        <v>0</v>
      </c>
      <c r="AI32" s="194">
        <f t="shared" si="39"/>
        <v>0</v>
      </c>
      <c r="AJ32" s="194">
        <f t="shared" ref="AJ32" si="40">AJ20-AJ21</f>
        <v>0</v>
      </c>
    </row>
    <row r="33" spans="2:36" ht="54.9" customHeight="1">
      <c r="B33" s="379"/>
      <c r="C33" s="18" t="s">
        <v>254</v>
      </c>
      <c r="D33" s="2"/>
      <c r="E33" s="1"/>
      <c r="F33" s="347">
        <f t="shared" ref="F33:AI33" si="41">IFERROR(F20/F21,0)</f>
        <v>0</v>
      </c>
      <c r="G33" s="347">
        <f t="shared" si="41"/>
        <v>0</v>
      </c>
      <c r="H33" s="347">
        <f t="shared" si="41"/>
        <v>0</v>
      </c>
      <c r="I33" s="347">
        <f t="shared" si="41"/>
        <v>0</v>
      </c>
      <c r="J33" s="347">
        <f t="shared" si="41"/>
        <v>0</v>
      </c>
      <c r="K33" s="347">
        <f t="shared" si="41"/>
        <v>0</v>
      </c>
      <c r="L33" s="347">
        <f t="shared" si="41"/>
        <v>0</v>
      </c>
      <c r="M33" s="347">
        <f t="shared" si="41"/>
        <v>0</v>
      </c>
      <c r="N33" s="347">
        <f t="shared" si="41"/>
        <v>0</v>
      </c>
      <c r="O33" s="347">
        <f t="shared" si="41"/>
        <v>0</v>
      </c>
      <c r="P33" s="347">
        <f t="shared" si="41"/>
        <v>0</v>
      </c>
      <c r="Q33" s="347">
        <f t="shared" si="41"/>
        <v>0</v>
      </c>
      <c r="R33" s="347">
        <f t="shared" si="41"/>
        <v>0</v>
      </c>
      <c r="S33" s="347">
        <f t="shared" si="41"/>
        <v>0</v>
      </c>
      <c r="T33" s="347">
        <f t="shared" si="41"/>
        <v>0</v>
      </c>
      <c r="U33" s="347">
        <f t="shared" si="41"/>
        <v>0</v>
      </c>
      <c r="V33" s="347">
        <f t="shared" si="41"/>
        <v>0</v>
      </c>
      <c r="W33" s="347">
        <f t="shared" si="41"/>
        <v>0</v>
      </c>
      <c r="X33" s="347">
        <f t="shared" si="41"/>
        <v>0</v>
      </c>
      <c r="Y33" s="347">
        <f t="shared" si="41"/>
        <v>0</v>
      </c>
      <c r="Z33" s="347">
        <f t="shared" si="41"/>
        <v>0</v>
      </c>
      <c r="AA33" s="347">
        <f t="shared" si="41"/>
        <v>0</v>
      </c>
      <c r="AB33" s="347">
        <f t="shared" si="41"/>
        <v>0</v>
      </c>
      <c r="AC33" s="347">
        <f t="shared" si="41"/>
        <v>0</v>
      </c>
      <c r="AD33" s="347">
        <f t="shared" si="41"/>
        <v>0</v>
      </c>
      <c r="AE33" s="347">
        <f t="shared" si="41"/>
        <v>0</v>
      </c>
      <c r="AF33" s="347">
        <f t="shared" si="41"/>
        <v>0</v>
      </c>
      <c r="AG33" s="347">
        <f t="shared" si="41"/>
        <v>0</v>
      </c>
      <c r="AH33" s="347">
        <f t="shared" si="41"/>
        <v>0</v>
      </c>
      <c r="AI33" s="347">
        <f t="shared" si="41"/>
        <v>0</v>
      </c>
      <c r="AJ33" s="347">
        <f t="shared" ref="AJ33" si="42">IFERROR(AJ20/AJ21,0)</f>
        <v>0</v>
      </c>
    </row>
    <row r="34" spans="2:36" ht="59.25" customHeight="1">
      <c r="B34" s="111"/>
      <c r="C34" s="17" t="s">
        <v>125</v>
      </c>
      <c r="D34" s="2"/>
      <c r="E34" s="1"/>
      <c r="F34" s="22">
        <f t="shared" ref="F34:AI34" si="43">IFERROR(F10/F12,0)</f>
        <v>0</v>
      </c>
      <c r="G34" s="22">
        <f t="shared" si="43"/>
        <v>0</v>
      </c>
      <c r="H34" s="22">
        <f t="shared" si="43"/>
        <v>0</v>
      </c>
      <c r="I34" s="22">
        <f t="shared" si="43"/>
        <v>0</v>
      </c>
      <c r="J34" s="22">
        <f t="shared" si="43"/>
        <v>0</v>
      </c>
      <c r="K34" s="22">
        <f t="shared" si="43"/>
        <v>0</v>
      </c>
      <c r="L34" s="22">
        <f t="shared" si="43"/>
        <v>0</v>
      </c>
      <c r="M34" s="22">
        <f t="shared" si="43"/>
        <v>0</v>
      </c>
      <c r="N34" s="22">
        <f t="shared" si="43"/>
        <v>0</v>
      </c>
      <c r="O34" s="22">
        <f t="shared" si="43"/>
        <v>0</v>
      </c>
      <c r="P34" s="22">
        <f t="shared" si="43"/>
        <v>0</v>
      </c>
      <c r="Q34" s="22">
        <f t="shared" si="43"/>
        <v>0</v>
      </c>
      <c r="R34" s="22">
        <f t="shared" si="43"/>
        <v>0</v>
      </c>
      <c r="S34" s="22">
        <f t="shared" si="43"/>
        <v>0</v>
      </c>
      <c r="T34" s="22">
        <f t="shared" si="43"/>
        <v>0</v>
      </c>
      <c r="U34" s="22">
        <f t="shared" si="43"/>
        <v>0</v>
      </c>
      <c r="V34" s="22">
        <f t="shared" si="43"/>
        <v>0</v>
      </c>
      <c r="W34" s="22">
        <f t="shared" si="43"/>
        <v>0</v>
      </c>
      <c r="X34" s="22">
        <f t="shared" si="43"/>
        <v>0</v>
      </c>
      <c r="Y34" s="22">
        <f t="shared" si="43"/>
        <v>0</v>
      </c>
      <c r="Z34" s="22">
        <f t="shared" si="43"/>
        <v>0</v>
      </c>
      <c r="AA34" s="22">
        <f t="shared" si="43"/>
        <v>0</v>
      </c>
      <c r="AB34" s="22">
        <f t="shared" si="43"/>
        <v>0</v>
      </c>
      <c r="AC34" s="22">
        <f t="shared" si="43"/>
        <v>0</v>
      </c>
      <c r="AD34" s="22">
        <f t="shared" si="43"/>
        <v>0</v>
      </c>
      <c r="AE34" s="22">
        <f t="shared" si="43"/>
        <v>0</v>
      </c>
      <c r="AF34" s="22">
        <f t="shared" si="43"/>
        <v>0</v>
      </c>
      <c r="AG34" s="22">
        <f t="shared" si="43"/>
        <v>0</v>
      </c>
      <c r="AH34" s="22">
        <f t="shared" si="43"/>
        <v>0</v>
      </c>
      <c r="AI34" s="22">
        <f t="shared" si="43"/>
        <v>0</v>
      </c>
      <c r="AJ34" s="22">
        <f t="shared" ref="AJ34" si="44">IFERROR(AJ10/AJ12,0)</f>
        <v>0</v>
      </c>
    </row>
    <row r="35" spans="2:36" ht="59.25" customHeight="1">
      <c r="B35" s="68"/>
      <c r="C35" s="18" t="s">
        <v>59</v>
      </c>
      <c r="D35" s="2"/>
      <c r="E35" s="1"/>
      <c r="F35" s="102" t="str">
        <f t="shared" ref="F35:AI35" si="45">IF(F32=0,"同数",IF(F32&gt;0,"増加","減少"))</f>
        <v>同数</v>
      </c>
      <c r="G35" s="102" t="str">
        <f t="shared" si="45"/>
        <v>同数</v>
      </c>
      <c r="H35" s="102" t="str">
        <f t="shared" si="45"/>
        <v>同数</v>
      </c>
      <c r="I35" s="102" t="str">
        <f t="shared" si="45"/>
        <v>同数</v>
      </c>
      <c r="J35" s="102" t="str">
        <f t="shared" si="45"/>
        <v>同数</v>
      </c>
      <c r="K35" s="102" t="str">
        <f t="shared" si="45"/>
        <v>同数</v>
      </c>
      <c r="L35" s="102" t="str">
        <f t="shared" si="45"/>
        <v>同数</v>
      </c>
      <c r="M35" s="102" t="str">
        <f t="shared" si="45"/>
        <v>同数</v>
      </c>
      <c r="N35" s="102" t="str">
        <f t="shared" si="45"/>
        <v>同数</v>
      </c>
      <c r="O35" s="102" t="str">
        <f t="shared" si="45"/>
        <v>同数</v>
      </c>
      <c r="P35" s="102" t="str">
        <f t="shared" si="45"/>
        <v>同数</v>
      </c>
      <c r="Q35" s="102" t="str">
        <f t="shared" si="45"/>
        <v>同数</v>
      </c>
      <c r="R35" s="102" t="str">
        <f t="shared" si="45"/>
        <v>同数</v>
      </c>
      <c r="S35" s="102" t="str">
        <f t="shared" si="45"/>
        <v>同数</v>
      </c>
      <c r="T35" s="102" t="str">
        <f t="shared" si="45"/>
        <v>同数</v>
      </c>
      <c r="U35" s="102" t="str">
        <f t="shared" si="45"/>
        <v>同数</v>
      </c>
      <c r="V35" s="102" t="str">
        <f t="shared" si="45"/>
        <v>同数</v>
      </c>
      <c r="W35" s="102" t="str">
        <f t="shared" si="45"/>
        <v>同数</v>
      </c>
      <c r="X35" s="102" t="str">
        <f t="shared" si="45"/>
        <v>同数</v>
      </c>
      <c r="Y35" s="102" t="str">
        <f t="shared" si="45"/>
        <v>同数</v>
      </c>
      <c r="Z35" s="102" t="str">
        <f t="shared" si="45"/>
        <v>同数</v>
      </c>
      <c r="AA35" s="102" t="str">
        <f t="shared" si="45"/>
        <v>同数</v>
      </c>
      <c r="AB35" s="102" t="str">
        <f t="shared" si="45"/>
        <v>同数</v>
      </c>
      <c r="AC35" s="102" t="str">
        <f t="shared" si="45"/>
        <v>同数</v>
      </c>
      <c r="AD35" s="102" t="str">
        <f t="shared" si="45"/>
        <v>同数</v>
      </c>
      <c r="AE35" s="102" t="str">
        <f t="shared" si="45"/>
        <v>同数</v>
      </c>
      <c r="AF35" s="102" t="str">
        <f t="shared" si="45"/>
        <v>同数</v>
      </c>
      <c r="AG35" s="102" t="str">
        <f t="shared" si="45"/>
        <v>同数</v>
      </c>
      <c r="AH35" s="102" t="str">
        <f t="shared" si="45"/>
        <v>同数</v>
      </c>
      <c r="AI35" s="102" t="str">
        <f t="shared" si="45"/>
        <v>同数</v>
      </c>
      <c r="AJ35" s="102" t="str">
        <f t="shared" ref="AJ35" si="46">IF(AJ32=0,"同数",IF(AJ32&gt;0,"増加","減少"))</f>
        <v>同数</v>
      </c>
    </row>
  </sheetData>
  <mergeCells count="2">
    <mergeCell ref="B27:B29"/>
    <mergeCell ref="B31:B33"/>
  </mergeCells>
  <phoneticPr fontId="1"/>
  <conditionalFormatting sqref="F31:AJ31">
    <cfRule type="cellIs" dxfId="177" priority="16" operator="greaterThanOrEqual">
      <formula>25</formula>
    </cfRule>
    <cfRule type="cellIs" dxfId="176" priority="17" operator="greaterThanOrEqual">
      <formula>15</formula>
    </cfRule>
  </conditionalFormatting>
  <conditionalFormatting sqref="F30:AJ30">
    <cfRule type="cellIs" dxfId="175" priority="15" operator="greaterThanOrEqual">
      <formula>0.1</formula>
    </cfRule>
  </conditionalFormatting>
  <conditionalFormatting sqref="F29:AJ29">
    <cfRule type="cellIs" dxfId="174" priority="13" operator="greaterThanOrEqual">
      <formula>25</formula>
    </cfRule>
    <cfRule type="cellIs" dxfId="173" priority="14" operator="greaterThanOrEqual">
      <formula>15</formula>
    </cfRule>
  </conditionalFormatting>
  <conditionalFormatting sqref="F28:AJ28">
    <cfRule type="cellIs" dxfId="172" priority="11" operator="greaterThanOrEqual">
      <formula>0.5</formula>
    </cfRule>
    <cfRule type="cellIs" dxfId="171" priority="12" operator="greaterThanOrEqual">
      <formula>0.2</formula>
    </cfRule>
  </conditionalFormatting>
  <conditionalFormatting sqref="F27:AJ27">
    <cfRule type="cellIs" dxfId="170" priority="9" operator="greaterThanOrEqual">
      <formula>0.5</formula>
    </cfRule>
    <cfRule type="cellIs" dxfId="169" priority="10" operator="greaterThanOrEqual">
      <formula>0.2</formula>
    </cfRule>
  </conditionalFormatting>
  <conditionalFormatting sqref="F33:AJ33">
    <cfRule type="cellIs" dxfId="168" priority="8" operator="greaterThan">
      <formula>1</formula>
    </cfRule>
  </conditionalFormatting>
  <conditionalFormatting sqref="F32:AJ32">
    <cfRule type="cellIs" dxfId="167" priority="7" operator="greaterThanOrEqual">
      <formula>1</formula>
    </cfRule>
  </conditionalFormatting>
  <conditionalFormatting sqref="F34:AJ34">
    <cfRule type="cellIs" dxfId="166" priority="5" operator="greaterThanOrEqual">
      <formula>7.5</formula>
    </cfRule>
  </conditionalFormatting>
  <conditionalFormatting sqref="F34:AJ34">
    <cfRule type="cellIs" dxfId="165" priority="6" operator="greaterThanOrEqual">
      <formula>12.5</formula>
    </cfRule>
  </conditionalFormatting>
  <conditionalFormatting sqref="F10:AJ13">
    <cfRule type="containsBlanks" dxfId="164" priority="4">
      <formula>LEN(TRIM(F10))=0</formula>
    </cfRule>
  </conditionalFormatting>
  <conditionalFormatting sqref="F15:AJ15">
    <cfRule type="containsBlanks" dxfId="163" priority="3">
      <formula>LEN(TRIM(F15))=0</formula>
    </cfRule>
  </conditionalFormatting>
  <conditionalFormatting sqref="F17:AJ18">
    <cfRule type="containsBlanks" dxfId="162" priority="2">
      <formula>LEN(TRIM(F17))=0</formula>
    </cfRule>
  </conditionalFormatting>
  <conditionalFormatting sqref="F22:AJ23">
    <cfRule type="containsBlanks" dxfId="161" priority="1">
      <formula>LEN(TRIM(F22))=0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4:AI35"/>
  <sheetViews>
    <sheetView view="pageBreakPreview" topLeftCell="B4" zoomScale="80" zoomScaleNormal="100" zoomScaleSheetLayoutView="80" workbookViewId="0">
      <pane xSplit="4" ySplit="4" topLeftCell="AD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5" width="9.44140625" customWidth="1"/>
  </cols>
  <sheetData>
    <row r="4" spans="1:35" ht="28.2">
      <c r="C4" s="10" t="s">
        <v>260</v>
      </c>
      <c r="AH4" s="11"/>
      <c r="AI4" s="12"/>
    </row>
    <row r="5" spans="1:35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30" customHeight="1">
      <c r="C6" s="3"/>
      <c r="D6" s="4"/>
      <c r="E6" s="5"/>
      <c r="F6" s="26">
        <v>45231</v>
      </c>
      <c r="G6" s="26">
        <v>45232</v>
      </c>
      <c r="H6" s="26">
        <v>45233</v>
      </c>
      <c r="I6" s="26">
        <v>45234</v>
      </c>
      <c r="J6" s="26">
        <v>45235</v>
      </c>
      <c r="K6" s="26">
        <v>45236</v>
      </c>
      <c r="L6" s="26">
        <v>45237</v>
      </c>
      <c r="M6" s="26">
        <v>45238</v>
      </c>
      <c r="N6" s="26">
        <v>45239</v>
      </c>
      <c r="O6" s="26">
        <v>45240</v>
      </c>
      <c r="P6" s="26">
        <v>45241</v>
      </c>
      <c r="Q6" s="26">
        <v>45242</v>
      </c>
      <c r="R6" s="26">
        <v>45243</v>
      </c>
      <c r="S6" s="26">
        <v>45244</v>
      </c>
      <c r="T6" s="26">
        <v>45245</v>
      </c>
      <c r="U6" s="26">
        <v>45246</v>
      </c>
      <c r="V6" s="26">
        <v>45247</v>
      </c>
      <c r="W6" s="26">
        <v>45248</v>
      </c>
      <c r="X6" s="26">
        <v>45249</v>
      </c>
      <c r="Y6" s="26">
        <v>45250</v>
      </c>
      <c r="Z6" s="26">
        <v>45251</v>
      </c>
      <c r="AA6" s="26">
        <v>45252</v>
      </c>
      <c r="AB6" s="26">
        <v>45253</v>
      </c>
      <c r="AC6" s="26">
        <v>45254</v>
      </c>
      <c r="AD6" s="26">
        <v>45255</v>
      </c>
      <c r="AE6" s="26">
        <v>45256</v>
      </c>
      <c r="AF6" s="26">
        <v>45257</v>
      </c>
      <c r="AG6" s="26">
        <v>45258</v>
      </c>
      <c r="AH6" s="26">
        <v>45259</v>
      </c>
      <c r="AI6" s="26">
        <v>45260</v>
      </c>
    </row>
    <row r="7" spans="1:35" ht="30" customHeight="1">
      <c r="C7" s="6"/>
      <c r="D7" s="7"/>
      <c r="E7" s="8"/>
      <c r="F7" s="27" t="s">
        <v>37</v>
      </c>
      <c r="G7" s="27" t="s">
        <v>31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</row>
    <row r="8" spans="1:35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</row>
    <row r="9" spans="1:35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</row>
    <row r="10" spans="1:35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</row>
    <row r="11" spans="1:35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</row>
    <row r="12" spans="1:35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</row>
    <row r="13" spans="1:35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</row>
    <row r="14" spans="1:35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SUM(F13,'R5-10（入力用)'!AE13:AJ13)</f>
        <v>0</v>
      </c>
      <c r="G14" s="304">
        <f>SUM(F13:G13,'R5-10（入力用)'!AF13:AJ13)</f>
        <v>0</v>
      </c>
      <c r="H14" s="305">
        <f>SUM(F13:H13,'R5-10（入力用)'!AG13:AJ13)</f>
        <v>0</v>
      </c>
      <c r="I14" s="304">
        <f>SUM(F13:I13,'R5-10（入力用)'!AH13:AJ13)</f>
        <v>0</v>
      </c>
      <c r="J14" s="304">
        <f>SUM(F13:J13,'R5-10（入力用)'!AI13:AJ13)</f>
        <v>0</v>
      </c>
      <c r="K14" s="304">
        <f>SUM(F13:K13,'R5-10（入力用)'!AJ13)</f>
        <v>0</v>
      </c>
      <c r="L14" s="304">
        <f>SUM(F13:L13)</f>
        <v>0</v>
      </c>
      <c r="M14" s="305">
        <f t="shared" ref="M14:AI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</row>
    <row r="15" spans="1:35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</row>
    <row r="16" spans="1:35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SUM(F15,'R5-10（入力用)'!$AE$15:$AJ$15)</f>
        <v>0</v>
      </c>
      <c r="G16" s="304">
        <f>SUM(F15:G15,'R5-10（入力用)'!AF15:AJ15)</f>
        <v>0</v>
      </c>
      <c r="H16" s="305">
        <f>SUM(F15:H15,'R5-10（入力用)'!AG15:AJ15)</f>
        <v>0</v>
      </c>
      <c r="I16" s="305">
        <f>SUM(F15:I15,'R5-10（入力用)'!AH15:AJ15)</f>
        <v>0</v>
      </c>
      <c r="J16" s="304">
        <f>SUM(F15:J15,'R5-10（入力用)'!AI15:AJ15)</f>
        <v>0</v>
      </c>
      <c r="K16" s="304">
        <f>SUM(F15:K15,'R5-10（入力用)'!AJ15)</f>
        <v>0</v>
      </c>
      <c r="L16" s="304">
        <f>SUM(F15:L15)</f>
        <v>0</v>
      </c>
      <c r="M16" s="305">
        <f t="shared" ref="M16:AI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</row>
    <row r="17" spans="1:35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</row>
    <row r="18" spans="1:35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</row>
    <row r="19" spans="1:35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6">
        <f>SUM(F17,'R5-10（入力用)'!AE17:AJ17)</f>
        <v>0</v>
      </c>
      <c r="G19" s="306">
        <f>SUM(F17:G17,'R5-10（入力用)'!AF17:AJ17)</f>
        <v>0</v>
      </c>
      <c r="H19" s="307">
        <f>SUM(F17:H17,'R5-10（入力用)'!AG17:AJ17)</f>
        <v>0</v>
      </c>
      <c r="I19" s="306">
        <f>SUM(F17:I17,'R5-10（入力用)'!AH17:AJ17)</f>
        <v>0</v>
      </c>
      <c r="J19" s="307">
        <f>SUM(F17:J17,'R5-10（入力用)'!AI17:AJ17)</f>
        <v>0</v>
      </c>
      <c r="K19" s="306">
        <f>SUM(F17:K17,'R5-10（入力用)'!AJ17)</f>
        <v>0</v>
      </c>
      <c r="L19" s="306">
        <f>SUM(F17:L17)</f>
        <v>0</v>
      </c>
      <c r="M19" s="307">
        <f t="shared" ref="M19:AI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</row>
    <row r="20" spans="1:35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I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</row>
    <row r="21" spans="1:35" s="308" customFormat="1" ht="54.9" customHeight="1">
      <c r="A21"/>
      <c r="B21"/>
      <c r="C21" s="14" t="s">
        <v>6</v>
      </c>
      <c r="D21" s="2"/>
      <c r="E21" s="1" t="s">
        <v>14</v>
      </c>
      <c r="F21" s="307">
        <f>'R5-10（入力用)'!AD20</f>
        <v>0</v>
      </c>
      <c r="G21" s="307">
        <f>'R5-10（入力用)'!AE20</f>
        <v>0</v>
      </c>
      <c r="H21" s="307">
        <f>'R5-10（入力用)'!AF20</f>
        <v>0</v>
      </c>
      <c r="I21" s="307">
        <f>'R5-10（入力用)'!AG20</f>
        <v>0</v>
      </c>
      <c r="J21" s="307">
        <f>'R5-10（入力用)'!AH20</f>
        <v>0</v>
      </c>
      <c r="K21" s="307">
        <f>'R5-10（入力用)'!AI20</f>
        <v>0</v>
      </c>
      <c r="L21" s="307">
        <f>'R5-10（入力用)'!AJ20</f>
        <v>0</v>
      </c>
      <c r="M21" s="307">
        <f>F20</f>
        <v>0</v>
      </c>
      <c r="N21" s="307">
        <f t="shared" ref="N21:P21" si="4">G20</f>
        <v>0</v>
      </c>
      <c r="O21" s="307">
        <f t="shared" si="4"/>
        <v>0</v>
      </c>
      <c r="P21" s="307">
        <f t="shared" si="4"/>
        <v>0</v>
      </c>
      <c r="Q21" s="307">
        <f t="shared" ref="Q21" si="5">J20</f>
        <v>0</v>
      </c>
      <c r="R21" s="307">
        <f t="shared" ref="R21" si="6">K20</f>
        <v>0</v>
      </c>
      <c r="S21" s="307">
        <f t="shared" ref="S21" si="7">L20</f>
        <v>0</v>
      </c>
      <c r="T21" s="307">
        <f t="shared" ref="T21" si="8">M20</f>
        <v>0</v>
      </c>
      <c r="U21" s="307">
        <f t="shared" ref="U21" si="9">N20</f>
        <v>0</v>
      </c>
      <c r="V21" s="307">
        <f t="shared" ref="V21" si="10">O20</f>
        <v>0</v>
      </c>
      <c r="W21" s="307">
        <f t="shared" ref="W21" si="11">P20</f>
        <v>0</v>
      </c>
      <c r="X21" s="307">
        <f t="shared" ref="X21" si="12">Q20</f>
        <v>0</v>
      </c>
      <c r="Y21" s="307">
        <f t="shared" ref="Y21" si="13">R20</f>
        <v>0</v>
      </c>
      <c r="Z21" s="307">
        <f t="shared" ref="Z21" si="14">S20</f>
        <v>0</v>
      </c>
      <c r="AA21" s="307">
        <f t="shared" ref="AA21" si="15">T20</f>
        <v>0</v>
      </c>
      <c r="AB21" s="307">
        <f t="shared" ref="AB21" si="16">U20</f>
        <v>0</v>
      </c>
      <c r="AC21" s="307">
        <f t="shared" ref="AC21" si="17">V20</f>
        <v>0</v>
      </c>
      <c r="AD21" s="307">
        <f t="shared" ref="AD21" si="18">W20</f>
        <v>0</v>
      </c>
      <c r="AE21" s="307">
        <f t="shared" ref="AE21" si="19">X20</f>
        <v>0</v>
      </c>
      <c r="AF21" s="307">
        <f t="shared" ref="AF21" si="20">Y20</f>
        <v>0</v>
      </c>
      <c r="AG21" s="307">
        <f t="shared" ref="AG21" si="21">Z20</f>
        <v>0</v>
      </c>
      <c r="AH21" s="307">
        <f t="shared" ref="AH21" si="22">AA20</f>
        <v>0</v>
      </c>
      <c r="AI21" s="307">
        <f t="shared" ref="AI21" si="23">AB20</f>
        <v>0</v>
      </c>
    </row>
    <row r="22" spans="1:35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</row>
    <row r="23" spans="1:35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</row>
    <row r="24" spans="1:35" ht="30" customHeight="1">
      <c r="K24" s="60"/>
    </row>
    <row r="25" spans="1:35" ht="30" customHeight="1">
      <c r="C25" s="3"/>
      <c r="D25" s="4"/>
      <c r="E25" s="5"/>
      <c r="F25" s="26">
        <f t="shared" ref="F25:AI26" si="24">F6</f>
        <v>45231</v>
      </c>
      <c r="G25" s="26">
        <f t="shared" si="24"/>
        <v>45232</v>
      </c>
      <c r="H25" s="26">
        <f t="shared" si="24"/>
        <v>45233</v>
      </c>
      <c r="I25" s="26">
        <f t="shared" si="24"/>
        <v>45234</v>
      </c>
      <c r="J25" s="26">
        <f t="shared" si="24"/>
        <v>45235</v>
      </c>
      <c r="K25" s="26">
        <f t="shared" si="24"/>
        <v>45236</v>
      </c>
      <c r="L25" s="26">
        <f t="shared" si="24"/>
        <v>45237</v>
      </c>
      <c r="M25" s="26">
        <f t="shared" si="24"/>
        <v>45238</v>
      </c>
      <c r="N25" s="26">
        <f t="shared" si="24"/>
        <v>45239</v>
      </c>
      <c r="O25" s="26">
        <f t="shared" si="24"/>
        <v>45240</v>
      </c>
      <c r="P25" s="26">
        <f t="shared" si="24"/>
        <v>45241</v>
      </c>
      <c r="Q25" s="26">
        <f t="shared" si="24"/>
        <v>45242</v>
      </c>
      <c r="R25" s="26">
        <f t="shared" si="24"/>
        <v>45243</v>
      </c>
      <c r="S25" s="26">
        <f t="shared" si="24"/>
        <v>45244</v>
      </c>
      <c r="T25" s="26">
        <f t="shared" si="24"/>
        <v>45245</v>
      </c>
      <c r="U25" s="26">
        <f t="shared" si="24"/>
        <v>45246</v>
      </c>
      <c r="V25" s="26">
        <f t="shared" si="24"/>
        <v>45247</v>
      </c>
      <c r="W25" s="26">
        <f t="shared" si="24"/>
        <v>45248</v>
      </c>
      <c r="X25" s="26">
        <f t="shared" si="24"/>
        <v>45249</v>
      </c>
      <c r="Y25" s="26">
        <f t="shared" si="24"/>
        <v>45250</v>
      </c>
      <c r="Z25" s="26">
        <f t="shared" si="24"/>
        <v>45251</v>
      </c>
      <c r="AA25" s="26">
        <f t="shared" si="24"/>
        <v>45252</v>
      </c>
      <c r="AB25" s="26">
        <f t="shared" si="24"/>
        <v>45253</v>
      </c>
      <c r="AC25" s="26">
        <f t="shared" si="24"/>
        <v>45254</v>
      </c>
      <c r="AD25" s="26">
        <f t="shared" si="24"/>
        <v>45255</v>
      </c>
      <c r="AE25" s="26">
        <f t="shared" si="24"/>
        <v>45256</v>
      </c>
      <c r="AF25" s="26">
        <f t="shared" si="24"/>
        <v>45257</v>
      </c>
      <c r="AG25" s="26">
        <f t="shared" si="24"/>
        <v>45258</v>
      </c>
      <c r="AH25" s="26">
        <f t="shared" si="24"/>
        <v>45259</v>
      </c>
      <c r="AI25" s="26">
        <f t="shared" si="24"/>
        <v>45260</v>
      </c>
    </row>
    <row r="26" spans="1:35" ht="30" customHeight="1">
      <c r="C26" s="6"/>
      <c r="D26" s="7"/>
      <c r="E26" s="8"/>
      <c r="F26" s="27" t="str">
        <f t="shared" si="24"/>
        <v>水</v>
      </c>
      <c r="G26" s="27" t="str">
        <f t="shared" si="24"/>
        <v>木</v>
      </c>
      <c r="H26" s="27" t="str">
        <f t="shared" si="24"/>
        <v>金</v>
      </c>
      <c r="I26" s="27" t="str">
        <f t="shared" si="24"/>
        <v>土</v>
      </c>
      <c r="J26" s="27" t="str">
        <f t="shared" si="24"/>
        <v>日</v>
      </c>
      <c r="K26" s="27" t="str">
        <f t="shared" si="24"/>
        <v>月</v>
      </c>
      <c r="L26" s="27" t="str">
        <f t="shared" si="24"/>
        <v>火</v>
      </c>
      <c r="M26" s="27" t="str">
        <f t="shared" si="24"/>
        <v>水</v>
      </c>
      <c r="N26" s="27" t="str">
        <f t="shared" si="24"/>
        <v>木</v>
      </c>
      <c r="O26" s="27" t="str">
        <f t="shared" si="24"/>
        <v>金</v>
      </c>
      <c r="P26" s="27" t="str">
        <f t="shared" si="24"/>
        <v>土</v>
      </c>
      <c r="Q26" s="27" t="str">
        <f t="shared" si="24"/>
        <v>日</v>
      </c>
      <c r="R26" s="27" t="str">
        <f t="shared" si="24"/>
        <v>月</v>
      </c>
      <c r="S26" s="27" t="str">
        <f t="shared" si="24"/>
        <v>火</v>
      </c>
      <c r="T26" s="27" t="str">
        <f t="shared" si="24"/>
        <v>水</v>
      </c>
      <c r="U26" s="27" t="str">
        <f t="shared" si="24"/>
        <v>木</v>
      </c>
      <c r="V26" s="27" t="str">
        <f t="shared" si="24"/>
        <v>金</v>
      </c>
      <c r="W26" s="27" t="str">
        <f t="shared" si="24"/>
        <v>土</v>
      </c>
      <c r="X26" s="27" t="str">
        <f t="shared" si="24"/>
        <v>日</v>
      </c>
      <c r="Y26" s="27" t="str">
        <f t="shared" si="24"/>
        <v>月</v>
      </c>
      <c r="Z26" s="27" t="str">
        <f t="shared" si="24"/>
        <v>火</v>
      </c>
      <c r="AA26" s="27" t="str">
        <f t="shared" si="24"/>
        <v>水</v>
      </c>
      <c r="AB26" s="27" t="str">
        <f t="shared" si="24"/>
        <v>木</v>
      </c>
      <c r="AC26" s="27" t="str">
        <f t="shared" si="24"/>
        <v>金</v>
      </c>
      <c r="AD26" s="27" t="str">
        <f t="shared" si="24"/>
        <v>土</v>
      </c>
      <c r="AE26" s="27" t="str">
        <f t="shared" si="24"/>
        <v>日</v>
      </c>
      <c r="AF26" s="27" t="str">
        <f t="shared" si="24"/>
        <v>月</v>
      </c>
      <c r="AG26" s="27" t="str">
        <f t="shared" si="24"/>
        <v>火</v>
      </c>
      <c r="AH26" s="27" t="str">
        <f t="shared" si="24"/>
        <v>水</v>
      </c>
      <c r="AI26" s="27" t="str">
        <f t="shared" si="24"/>
        <v>木</v>
      </c>
    </row>
    <row r="27" spans="1:35" ht="54.9" customHeight="1">
      <c r="B27" s="406"/>
      <c r="C27" s="16" t="s">
        <v>250</v>
      </c>
      <c r="D27" s="2"/>
      <c r="E27" s="1"/>
      <c r="F27" s="346">
        <f t="shared" ref="F27:AI28" si="25">IFERROR(F10/F8,0)</f>
        <v>0</v>
      </c>
      <c r="G27" s="346">
        <f t="shared" si="25"/>
        <v>0</v>
      </c>
      <c r="H27" s="346">
        <f t="shared" si="25"/>
        <v>0</v>
      </c>
      <c r="I27" s="346">
        <f t="shared" si="25"/>
        <v>0</v>
      </c>
      <c r="J27" s="346">
        <f t="shared" si="25"/>
        <v>0</v>
      </c>
      <c r="K27" s="346">
        <f t="shared" si="25"/>
        <v>0</v>
      </c>
      <c r="L27" s="346">
        <f t="shared" si="25"/>
        <v>0</v>
      </c>
      <c r="M27" s="346">
        <f t="shared" si="25"/>
        <v>0</v>
      </c>
      <c r="N27" s="346">
        <f t="shared" si="25"/>
        <v>0</v>
      </c>
      <c r="O27" s="346">
        <f t="shared" si="25"/>
        <v>0</v>
      </c>
      <c r="P27" s="346">
        <f t="shared" si="25"/>
        <v>0</v>
      </c>
      <c r="Q27" s="346">
        <f t="shared" si="25"/>
        <v>0</v>
      </c>
      <c r="R27" s="346">
        <f t="shared" si="25"/>
        <v>0</v>
      </c>
      <c r="S27" s="346">
        <f t="shared" si="25"/>
        <v>0</v>
      </c>
      <c r="T27" s="346">
        <f t="shared" si="25"/>
        <v>0</v>
      </c>
      <c r="U27" s="346">
        <f t="shared" si="25"/>
        <v>0</v>
      </c>
      <c r="V27" s="346">
        <f t="shared" si="25"/>
        <v>0</v>
      </c>
      <c r="W27" s="346">
        <f t="shared" si="25"/>
        <v>0</v>
      </c>
      <c r="X27" s="346">
        <f t="shared" si="25"/>
        <v>0</v>
      </c>
      <c r="Y27" s="346">
        <f t="shared" si="25"/>
        <v>0</v>
      </c>
      <c r="Z27" s="346">
        <f t="shared" si="25"/>
        <v>0</v>
      </c>
      <c r="AA27" s="346">
        <f t="shared" si="25"/>
        <v>0</v>
      </c>
      <c r="AB27" s="346">
        <f t="shared" si="25"/>
        <v>0</v>
      </c>
      <c r="AC27" s="346">
        <f t="shared" si="25"/>
        <v>0</v>
      </c>
      <c r="AD27" s="346">
        <f t="shared" si="25"/>
        <v>0</v>
      </c>
      <c r="AE27" s="346">
        <f t="shared" si="25"/>
        <v>0</v>
      </c>
      <c r="AF27" s="346">
        <f t="shared" si="25"/>
        <v>0</v>
      </c>
      <c r="AG27" s="346">
        <f t="shared" si="25"/>
        <v>0</v>
      </c>
      <c r="AH27" s="346">
        <f t="shared" si="25"/>
        <v>0</v>
      </c>
      <c r="AI27" s="346">
        <f t="shared" si="25"/>
        <v>0</v>
      </c>
    </row>
    <row r="28" spans="1:35" ht="54.9" customHeight="1">
      <c r="B28" s="406"/>
      <c r="C28" s="17" t="s">
        <v>251</v>
      </c>
      <c r="D28" s="2"/>
      <c r="E28" s="1"/>
      <c r="F28" s="346">
        <f t="shared" si="25"/>
        <v>0</v>
      </c>
      <c r="G28" s="346">
        <f t="shared" si="25"/>
        <v>0</v>
      </c>
      <c r="H28" s="346">
        <f t="shared" si="25"/>
        <v>0</v>
      </c>
      <c r="I28" s="346">
        <f t="shared" si="25"/>
        <v>0</v>
      </c>
      <c r="J28" s="346">
        <f t="shared" si="25"/>
        <v>0</v>
      </c>
      <c r="K28" s="346">
        <f t="shared" si="25"/>
        <v>0</v>
      </c>
      <c r="L28" s="346">
        <f t="shared" si="25"/>
        <v>0</v>
      </c>
      <c r="M28" s="346">
        <f t="shared" si="25"/>
        <v>0</v>
      </c>
      <c r="N28" s="346">
        <f t="shared" si="25"/>
        <v>0</v>
      </c>
      <c r="O28" s="346">
        <f t="shared" si="25"/>
        <v>0</v>
      </c>
      <c r="P28" s="346">
        <f t="shared" si="25"/>
        <v>0</v>
      </c>
      <c r="Q28" s="346">
        <f t="shared" si="25"/>
        <v>0</v>
      </c>
      <c r="R28" s="346">
        <f t="shared" si="25"/>
        <v>0</v>
      </c>
      <c r="S28" s="346">
        <f t="shared" si="25"/>
        <v>0</v>
      </c>
      <c r="T28" s="346">
        <f t="shared" si="25"/>
        <v>0</v>
      </c>
      <c r="U28" s="346">
        <f t="shared" si="25"/>
        <v>0</v>
      </c>
      <c r="V28" s="346">
        <f t="shared" si="25"/>
        <v>0</v>
      </c>
      <c r="W28" s="346">
        <f t="shared" si="25"/>
        <v>0</v>
      </c>
      <c r="X28" s="346">
        <f t="shared" si="25"/>
        <v>0</v>
      </c>
      <c r="Y28" s="346">
        <f t="shared" si="25"/>
        <v>0</v>
      </c>
      <c r="Z28" s="346">
        <f t="shared" si="25"/>
        <v>0</v>
      </c>
      <c r="AA28" s="346">
        <f t="shared" si="25"/>
        <v>0</v>
      </c>
      <c r="AB28" s="346">
        <f t="shared" si="25"/>
        <v>0</v>
      </c>
      <c r="AC28" s="346">
        <f t="shared" si="25"/>
        <v>0</v>
      </c>
      <c r="AD28" s="346">
        <f t="shared" si="25"/>
        <v>0</v>
      </c>
      <c r="AE28" s="346">
        <f t="shared" si="25"/>
        <v>0</v>
      </c>
      <c r="AF28" s="346">
        <f t="shared" si="25"/>
        <v>0</v>
      </c>
      <c r="AG28" s="346">
        <f t="shared" si="25"/>
        <v>0</v>
      </c>
      <c r="AH28" s="346">
        <f t="shared" si="25"/>
        <v>0</v>
      </c>
      <c r="AI28" s="346">
        <f t="shared" si="25"/>
        <v>0</v>
      </c>
    </row>
    <row r="29" spans="1:35" ht="54.9" customHeight="1">
      <c r="B29" s="363"/>
      <c r="C29" s="17" t="s">
        <v>252</v>
      </c>
      <c r="D29" s="2"/>
      <c r="E29" s="1"/>
      <c r="F29" s="342">
        <f t="shared" ref="F29:AI29" si="26">IFERROR(F12*100000/1588256,0)</f>
        <v>0</v>
      </c>
      <c r="G29" s="342">
        <f t="shared" si="26"/>
        <v>0</v>
      </c>
      <c r="H29" s="342">
        <f t="shared" si="26"/>
        <v>0</v>
      </c>
      <c r="I29" s="342">
        <f t="shared" si="26"/>
        <v>0</v>
      </c>
      <c r="J29" s="342">
        <f t="shared" si="26"/>
        <v>0</v>
      </c>
      <c r="K29" s="342">
        <f t="shared" si="26"/>
        <v>0</v>
      </c>
      <c r="L29" s="342">
        <f t="shared" si="26"/>
        <v>0</v>
      </c>
      <c r="M29" s="342">
        <f t="shared" si="26"/>
        <v>0</v>
      </c>
      <c r="N29" s="342">
        <f t="shared" si="26"/>
        <v>0</v>
      </c>
      <c r="O29" s="342">
        <f t="shared" si="26"/>
        <v>0</v>
      </c>
      <c r="P29" s="342">
        <f t="shared" si="26"/>
        <v>0</v>
      </c>
      <c r="Q29" s="342">
        <f t="shared" si="26"/>
        <v>0</v>
      </c>
      <c r="R29" s="342">
        <f t="shared" si="26"/>
        <v>0</v>
      </c>
      <c r="S29" s="342">
        <f t="shared" si="26"/>
        <v>0</v>
      </c>
      <c r="T29" s="342">
        <f t="shared" si="26"/>
        <v>0</v>
      </c>
      <c r="U29" s="342">
        <f t="shared" si="26"/>
        <v>0</v>
      </c>
      <c r="V29" s="342">
        <f t="shared" si="26"/>
        <v>0</v>
      </c>
      <c r="W29" s="342">
        <f t="shared" si="26"/>
        <v>0</v>
      </c>
      <c r="X29" s="342">
        <f t="shared" si="26"/>
        <v>0</v>
      </c>
      <c r="Y29" s="342">
        <f t="shared" si="26"/>
        <v>0</v>
      </c>
      <c r="Z29" s="342">
        <f t="shared" si="26"/>
        <v>0</v>
      </c>
      <c r="AA29" s="342">
        <f t="shared" si="26"/>
        <v>0</v>
      </c>
      <c r="AB29" s="342">
        <f t="shared" si="26"/>
        <v>0</v>
      </c>
      <c r="AC29" s="342">
        <f t="shared" si="26"/>
        <v>0</v>
      </c>
      <c r="AD29" s="342">
        <f t="shared" si="26"/>
        <v>0</v>
      </c>
      <c r="AE29" s="342">
        <f t="shared" si="26"/>
        <v>0</v>
      </c>
      <c r="AF29" s="342">
        <f t="shared" si="26"/>
        <v>0</v>
      </c>
      <c r="AG29" s="342">
        <f t="shared" si="26"/>
        <v>0</v>
      </c>
      <c r="AH29" s="342">
        <f t="shared" si="26"/>
        <v>0</v>
      </c>
      <c r="AI29" s="342">
        <f t="shared" si="26"/>
        <v>0</v>
      </c>
    </row>
    <row r="30" spans="1:35" ht="54.9" customHeight="1">
      <c r="B30" s="340"/>
      <c r="C30" s="17" t="s">
        <v>33</v>
      </c>
      <c r="D30" s="2" t="s">
        <v>17</v>
      </c>
      <c r="E30" s="1"/>
      <c r="F30" s="346">
        <f t="shared" ref="F30:AI30" si="27">IFERROR(F16/F14,0)</f>
        <v>0</v>
      </c>
      <c r="G30" s="346">
        <f t="shared" si="27"/>
        <v>0</v>
      </c>
      <c r="H30" s="346">
        <f t="shared" si="27"/>
        <v>0</v>
      </c>
      <c r="I30" s="346">
        <f t="shared" si="27"/>
        <v>0</v>
      </c>
      <c r="J30" s="346">
        <f t="shared" si="27"/>
        <v>0</v>
      </c>
      <c r="K30" s="346">
        <f t="shared" si="27"/>
        <v>0</v>
      </c>
      <c r="L30" s="346">
        <f t="shared" si="27"/>
        <v>0</v>
      </c>
      <c r="M30" s="346">
        <f t="shared" si="27"/>
        <v>0</v>
      </c>
      <c r="N30" s="346">
        <f t="shared" si="27"/>
        <v>0</v>
      </c>
      <c r="O30" s="346">
        <f t="shared" si="27"/>
        <v>0</v>
      </c>
      <c r="P30" s="346">
        <f t="shared" si="27"/>
        <v>0</v>
      </c>
      <c r="Q30" s="346">
        <f t="shared" si="27"/>
        <v>0</v>
      </c>
      <c r="R30" s="346">
        <f t="shared" si="27"/>
        <v>0</v>
      </c>
      <c r="S30" s="346">
        <f t="shared" si="27"/>
        <v>0</v>
      </c>
      <c r="T30" s="346">
        <f t="shared" si="27"/>
        <v>0</v>
      </c>
      <c r="U30" s="346">
        <f t="shared" si="27"/>
        <v>0</v>
      </c>
      <c r="V30" s="346">
        <f t="shared" si="27"/>
        <v>0</v>
      </c>
      <c r="W30" s="346">
        <f t="shared" si="27"/>
        <v>0</v>
      </c>
      <c r="X30" s="346">
        <f t="shared" si="27"/>
        <v>0</v>
      </c>
      <c r="Y30" s="346">
        <f t="shared" si="27"/>
        <v>0</v>
      </c>
      <c r="Z30" s="346">
        <f t="shared" si="27"/>
        <v>0</v>
      </c>
      <c r="AA30" s="346">
        <f t="shared" si="27"/>
        <v>0</v>
      </c>
      <c r="AB30" s="346">
        <f t="shared" si="27"/>
        <v>0</v>
      </c>
      <c r="AC30" s="346">
        <f t="shared" si="27"/>
        <v>0</v>
      </c>
      <c r="AD30" s="346">
        <f t="shared" si="27"/>
        <v>0</v>
      </c>
      <c r="AE30" s="346">
        <f t="shared" si="27"/>
        <v>0</v>
      </c>
      <c r="AF30" s="346">
        <f t="shared" si="27"/>
        <v>0</v>
      </c>
      <c r="AG30" s="346">
        <f t="shared" si="27"/>
        <v>0</v>
      </c>
      <c r="AH30" s="346">
        <f t="shared" si="27"/>
        <v>0</v>
      </c>
      <c r="AI30" s="346">
        <f t="shared" si="27"/>
        <v>0</v>
      </c>
    </row>
    <row r="31" spans="1:35" ht="54.9" customHeight="1">
      <c r="B31" s="381"/>
      <c r="C31" s="17" t="s">
        <v>253</v>
      </c>
      <c r="D31" s="2" t="s">
        <v>17</v>
      </c>
      <c r="E31" s="1"/>
      <c r="F31" s="341">
        <f t="shared" ref="F31:AI31" si="28">IFERROR(F19*100000/1588256,0)</f>
        <v>0</v>
      </c>
      <c r="G31" s="341">
        <f t="shared" si="28"/>
        <v>0</v>
      </c>
      <c r="H31" s="341">
        <f t="shared" si="28"/>
        <v>0</v>
      </c>
      <c r="I31" s="341">
        <f t="shared" si="28"/>
        <v>0</v>
      </c>
      <c r="J31" s="341">
        <f t="shared" si="28"/>
        <v>0</v>
      </c>
      <c r="K31" s="341">
        <f t="shared" si="28"/>
        <v>0</v>
      </c>
      <c r="L31" s="341">
        <f t="shared" si="28"/>
        <v>0</v>
      </c>
      <c r="M31" s="341">
        <f t="shared" si="28"/>
        <v>0</v>
      </c>
      <c r="N31" s="341">
        <f t="shared" si="28"/>
        <v>0</v>
      </c>
      <c r="O31" s="341">
        <f t="shared" si="28"/>
        <v>0</v>
      </c>
      <c r="P31" s="341">
        <f t="shared" si="28"/>
        <v>0</v>
      </c>
      <c r="Q31" s="341">
        <f t="shared" si="28"/>
        <v>0</v>
      </c>
      <c r="R31" s="341">
        <f t="shared" si="28"/>
        <v>0</v>
      </c>
      <c r="S31" s="341">
        <f t="shared" si="28"/>
        <v>0</v>
      </c>
      <c r="T31" s="341">
        <f t="shared" si="28"/>
        <v>0</v>
      </c>
      <c r="U31" s="341">
        <f t="shared" si="28"/>
        <v>0</v>
      </c>
      <c r="V31" s="341">
        <f t="shared" si="28"/>
        <v>0</v>
      </c>
      <c r="W31" s="341">
        <f t="shared" si="28"/>
        <v>0</v>
      </c>
      <c r="X31" s="341">
        <f t="shared" si="28"/>
        <v>0</v>
      </c>
      <c r="Y31" s="341">
        <f t="shared" si="28"/>
        <v>0</v>
      </c>
      <c r="Z31" s="341">
        <f t="shared" si="28"/>
        <v>0</v>
      </c>
      <c r="AA31" s="341">
        <f t="shared" si="28"/>
        <v>0</v>
      </c>
      <c r="AB31" s="341">
        <f t="shared" si="28"/>
        <v>0</v>
      </c>
      <c r="AC31" s="341">
        <f t="shared" si="28"/>
        <v>0</v>
      </c>
      <c r="AD31" s="341">
        <f t="shared" si="28"/>
        <v>0</v>
      </c>
      <c r="AE31" s="341">
        <f t="shared" si="28"/>
        <v>0</v>
      </c>
      <c r="AF31" s="341">
        <f t="shared" si="28"/>
        <v>0</v>
      </c>
      <c r="AG31" s="341">
        <f t="shared" si="28"/>
        <v>0</v>
      </c>
      <c r="AH31" s="341">
        <f t="shared" si="28"/>
        <v>0</v>
      </c>
      <c r="AI31" s="341">
        <f t="shared" si="28"/>
        <v>0</v>
      </c>
    </row>
    <row r="32" spans="1:35" ht="54.9" customHeight="1">
      <c r="B32" s="409"/>
      <c r="C32" s="18" t="s">
        <v>36</v>
      </c>
      <c r="D32" s="2"/>
      <c r="E32" s="1"/>
      <c r="F32" s="194">
        <f t="shared" ref="F32:AI32" si="29">F20-F21</f>
        <v>0</v>
      </c>
      <c r="G32" s="194">
        <f t="shared" si="29"/>
        <v>0</v>
      </c>
      <c r="H32" s="194">
        <f t="shared" si="29"/>
        <v>0</v>
      </c>
      <c r="I32" s="194">
        <f t="shared" si="29"/>
        <v>0</v>
      </c>
      <c r="J32" s="194">
        <f t="shared" si="29"/>
        <v>0</v>
      </c>
      <c r="K32" s="194">
        <f t="shared" si="29"/>
        <v>0</v>
      </c>
      <c r="L32" s="194">
        <f t="shared" si="29"/>
        <v>0</v>
      </c>
      <c r="M32" s="194">
        <f t="shared" si="29"/>
        <v>0</v>
      </c>
      <c r="N32" s="194">
        <f t="shared" si="29"/>
        <v>0</v>
      </c>
      <c r="O32" s="194">
        <f t="shared" si="29"/>
        <v>0</v>
      </c>
      <c r="P32" s="194">
        <f t="shared" si="29"/>
        <v>0</v>
      </c>
      <c r="Q32" s="194">
        <f t="shared" si="29"/>
        <v>0</v>
      </c>
      <c r="R32" s="194">
        <f t="shared" si="29"/>
        <v>0</v>
      </c>
      <c r="S32" s="194">
        <f t="shared" si="29"/>
        <v>0</v>
      </c>
      <c r="T32" s="194">
        <f t="shared" si="29"/>
        <v>0</v>
      </c>
      <c r="U32" s="194">
        <f t="shared" si="29"/>
        <v>0</v>
      </c>
      <c r="V32" s="194">
        <f t="shared" si="29"/>
        <v>0</v>
      </c>
      <c r="W32" s="194">
        <f t="shared" si="29"/>
        <v>0</v>
      </c>
      <c r="X32" s="194">
        <f t="shared" si="29"/>
        <v>0</v>
      </c>
      <c r="Y32" s="194">
        <f t="shared" si="29"/>
        <v>0</v>
      </c>
      <c r="Z32" s="194">
        <f t="shared" si="29"/>
        <v>0</v>
      </c>
      <c r="AA32" s="194">
        <f t="shared" si="29"/>
        <v>0</v>
      </c>
      <c r="AB32" s="194">
        <f t="shared" si="29"/>
        <v>0</v>
      </c>
      <c r="AC32" s="194">
        <f t="shared" si="29"/>
        <v>0</v>
      </c>
      <c r="AD32" s="194">
        <f t="shared" si="29"/>
        <v>0</v>
      </c>
      <c r="AE32" s="194">
        <f t="shared" si="29"/>
        <v>0</v>
      </c>
      <c r="AF32" s="194">
        <f t="shared" si="29"/>
        <v>0</v>
      </c>
      <c r="AG32" s="194">
        <f t="shared" si="29"/>
        <v>0</v>
      </c>
      <c r="AH32" s="194">
        <f t="shared" si="29"/>
        <v>0</v>
      </c>
      <c r="AI32" s="194">
        <f t="shared" si="29"/>
        <v>0</v>
      </c>
    </row>
    <row r="33" spans="2:35" ht="54.9" customHeight="1">
      <c r="B33" s="379"/>
      <c r="C33" s="18" t="s">
        <v>254</v>
      </c>
      <c r="D33" s="2"/>
      <c r="E33" s="1"/>
      <c r="F33" s="347">
        <f t="shared" ref="F33:AI33" si="30">IFERROR(F20/F21,0)</f>
        <v>0</v>
      </c>
      <c r="G33" s="347">
        <f t="shared" si="30"/>
        <v>0</v>
      </c>
      <c r="H33" s="347">
        <f t="shared" si="30"/>
        <v>0</v>
      </c>
      <c r="I33" s="347">
        <f t="shared" si="30"/>
        <v>0</v>
      </c>
      <c r="J33" s="347">
        <f t="shared" si="30"/>
        <v>0</v>
      </c>
      <c r="K33" s="347">
        <f t="shared" si="30"/>
        <v>0</v>
      </c>
      <c r="L33" s="347">
        <f t="shared" si="30"/>
        <v>0</v>
      </c>
      <c r="M33" s="347">
        <f t="shared" si="30"/>
        <v>0</v>
      </c>
      <c r="N33" s="347">
        <f t="shared" si="30"/>
        <v>0</v>
      </c>
      <c r="O33" s="347">
        <f t="shared" si="30"/>
        <v>0</v>
      </c>
      <c r="P33" s="347">
        <f t="shared" si="30"/>
        <v>0</v>
      </c>
      <c r="Q33" s="347">
        <f t="shared" si="30"/>
        <v>0</v>
      </c>
      <c r="R33" s="347">
        <f t="shared" si="30"/>
        <v>0</v>
      </c>
      <c r="S33" s="347">
        <f t="shared" si="30"/>
        <v>0</v>
      </c>
      <c r="T33" s="347">
        <f t="shared" si="30"/>
        <v>0</v>
      </c>
      <c r="U33" s="347">
        <f t="shared" si="30"/>
        <v>0</v>
      </c>
      <c r="V33" s="347">
        <f t="shared" si="30"/>
        <v>0</v>
      </c>
      <c r="W33" s="347">
        <f t="shared" si="30"/>
        <v>0</v>
      </c>
      <c r="X33" s="347">
        <f t="shared" si="30"/>
        <v>0</v>
      </c>
      <c r="Y33" s="347">
        <f t="shared" si="30"/>
        <v>0</v>
      </c>
      <c r="Z33" s="347">
        <f t="shared" si="30"/>
        <v>0</v>
      </c>
      <c r="AA33" s="347">
        <f t="shared" si="30"/>
        <v>0</v>
      </c>
      <c r="AB33" s="347">
        <f t="shared" si="30"/>
        <v>0</v>
      </c>
      <c r="AC33" s="347">
        <f t="shared" si="30"/>
        <v>0</v>
      </c>
      <c r="AD33" s="347">
        <f t="shared" si="30"/>
        <v>0</v>
      </c>
      <c r="AE33" s="347">
        <f t="shared" si="30"/>
        <v>0</v>
      </c>
      <c r="AF33" s="347">
        <f t="shared" si="30"/>
        <v>0</v>
      </c>
      <c r="AG33" s="347">
        <f t="shared" si="30"/>
        <v>0</v>
      </c>
      <c r="AH33" s="347">
        <f t="shared" si="30"/>
        <v>0</v>
      </c>
      <c r="AI33" s="347">
        <f t="shared" si="30"/>
        <v>0</v>
      </c>
    </row>
    <row r="34" spans="2:35" ht="59.25" customHeight="1">
      <c r="B34" s="111"/>
      <c r="C34" s="17" t="s">
        <v>125</v>
      </c>
      <c r="D34" s="2"/>
      <c r="E34" s="1"/>
      <c r="F34" s="22">
        <f t="shared" ref="F34:AI34" si="31">IFERROR(F10/F12,0)</f>
        <v>0</v>
      </c>
      <c r="G34" s="22">
        <f t="shared" si="31"/>
        <v>0</v>
      </c>
      <c r="H34" s="22">
        <f t="shared" si="31"/>
        <v>0</v>
      </c>
      <c r="I34" s="22">
        <f t="shared" si="31"/>
        <v>0</v>
      </c>
      <c r="J34" s="22">
        <f t="shared" si="31"/>
        <v>0</v>
      </c>
      <c r="K34" s="22">
        <f t="shared" si="31"/>
        <v>0</v>
      </c>
      <c r="L34" s="22">
        <f t="shared" si="31"/>
        <v>0</v>
      </c>
      <c r="M34" s="22">
        <f t="shared" si="31"/>
        <v>0</v>
      </c>
      <c r="N34" s="22">
        <f t="shared" si="31"/>
        <v>0</v>
      </c>
      <c r="O34" s="22">
        <f t="shared" si="31"/>
        <v>0</v>
      </c>
      <c r="P34" s="22">
        <f t="shared" si="31"/>
        <v>0</v>
      </c>
      <c r="Q34" s="22">
        <f t="shared" si="31"/>
        <v>0</v>
      </c>
      <c r="R34" s="22">
        <f t="shared" si="31"/>
        <v>0</v>
      </c>
      <c r="S34" s="22">
        <f t="shared" si="31"/>
        <v>0</v>
      </c>
      <c r="T34" s="22">
        <f t="shared" si="31"/>
        <v>0</v>
      </c>
      <c r="U34" s="22">
        <f t="shared" si="31"/>
        <v>0</v>
      </c>
      <c r="V34" s="22">
        <f t="shared" si="31"/>
        <v>0</v>
      </c>
      <c r="W34" s="22">
        <f t="shared" si="31"/>
        <v>0</v>
      </c>
      <c r="X34" s="22">
        <f t="shared" si="31"/>
        <v>0</v>
      </c>
      <c r="Y34" s="22">
        <f t="shared" si="31"/>
        <v>0</v>
      </c>
      <c r="Z34" s="22">
        <f t="shared" si="31"/>
        <v>0</v>
      </c>
      <c r="AA34" s="22">
        <f t="shared" si="31"/>
        <v>0</v>
      </c>
      <c r="AB34" s="22">
        <f t="shared" si="31"/>
        <v>0</v>
      </c>
      <c r="AC34" s="22">
        <f t="shared" si="31"/>
        <v>0</v>
      </c>
      <c r="AD34" s="22">
        <f t="shared" si="31"/>
        <v>0</v>
      </c>
      <c r="AE34" s="22">
        <f t="shared" si="31"/>
        <v>0</v>
      </c>
      <c r="AF34" s="22">
        <f t="shared" si="31"/>
        <v>0</v>
      </c>
      <c r="AG34" s="22">
        <f t="shared" si="31"/>
        <v>0</v>
      </c>
      <c r="AH34" s="22">
        <f t="shared" si="31"/>
        <v>0</v>
      </c>
      <c r="AI34" s="22">
        <f t="shared" si="31"/>
        <v>0</v>
      </c>
    </row>
    <row r="35" spans="2:35" ht="59.25" customHeight="1">
      <c r="B35" s="68"/>
      <c r="C35" s="18" t="s">
        <v>59</v>
      </c>
      <c r="D35" s="2"/>
      <c r="E35" s="1"/>
      <c r="F35" s="102" t="str">
        <f t="shared" ref="F35:AI35" si="32">IF(F32=0,"同数",IF(F32&gt;0,"増加","減少"))</f>
        <v>同数</v>
      </c>
      <c r="G35" s="102" t="str">
        <f t="shared" si="32"/>
        <v>同数</v>
      </c>
      <c r="H35" s="102" t="str">
        <f t="shared" si="32"/>
        <v>同数</v>
      </c>
      <c r="I35" s="102" t="str">
        <f t="shared" si="32"/>
        <v>同数</v>
      </c>
      <c r="J35" s="102" t="str">
        <f t="shared" si="32"/>
        <v>同数</v>
      </c>
      <c r="K35" s="102" t="str">
        <f t="shared" si="32"/>
        <v>同数</v>
      </c>
      <c r="L35" s="102" t="str">
        <f t="shared" si="32"/>
        <v>同数</v>
      </c>
      <c r="M35" s="102" t="str">
        <f t="shared" si="32"/>
        <v>同数</v>
      </c>
      <c r="N35" s="102" t="str">
        <f t="shared" si="32"/>
        <v>同数</v>
      </c>
      <c r="O35" s="102" t="str">
        <f t="shared" si="32"/>
        <v>同数</v>
      </c>
      <c r="P35" s="102" t="str">
        <f t="shared" si="32"/>
        <v>同数</v>
      </c>
      <c r="Q35" s="102" t="str">
        <f t="shared" si="32"/>
        <v>同数</v>
      </c>
      <c r="R35" s="102" t="str">
        <f t="shared" si="32"/>
        <v>同数</v>
      </c>
      <c r="S35" s="102" t="str">
        <f t="shared" si="32"/>
        <v>同数</v>
      </c>
      <c r="T35" s="102" t="str">
        <f t="shared" si="32"/>
        <v>同数</v>
      </c>
      <c r="U35" s="102" t="str">
        <f t="shared" si="32"/>
        <v>同数</v>
      </c>
      <c r="V35" s="102" t="str">
        <f t="shared" si="32"/>
        <v>同数</v>
      </c>
      <c r="W35" s="102" t="str">
        <f t="shared" si="32"/>
        <v>同数</v>
      </c>
      <c r="X35" s="102" t="str">
        <f t="shared" si="32"/>
        <v>同数</v>
      </c>
      <c r="Y35" s="102" t="str">
        <f t="shared" si="32"/>
        <v>同数</v>
      </c>
      <c r="Z35" s="102" t="str">
        <f t="shared" si="32"/>
        <v>同数</v>
      </c>
      <c r="AA35" s="102" t="str">
        <f t="shared" si="32"/>
        <v>同数</v>
      </c>
      <c r="AB35" s="102" t="str">
        <f t="shared" si="32"/>
        <v>同数</v>
      </c>
      <c r="AC35" s="102" t="str">
        <f t="shared" si="32"/>
        <v>同数</v>
      </c>
      <c r="AD35" s="102" t="str">
        <f t="shared" si="32"/>
        <v>同数</v>
      </c>
      <c r="AE35" s="102" t="str">
        <f t="shared" si="32"/>
        <v>同数</v>
      </c>
      <c r="AF35" s="102" t="str">
        <f t="shared" si="32"/>
        <v>同数</v>
      </c>
      <c r="AG35" s="102" t="str">
        <f t="shared" si="32"/>
        <v>同数</v>
      </c>
      <c r="AH35" s="102" t="str">
        <f t="shared" si="32"/>
        <v>同数</v>
      </c>
      <c r="AI35" s="102" t="str">
        <f t="shared" si="32"/>
        <v>同数</v>
      </c>
    </row>
  </sheetData>
  <mergeCells count="2">
    <mergeCell ref="B27:B29"/>
    <mergeCell ref="B31:B33"/>
  </mergeCells>
  <phoneticPr fontId="1"/>
  <conditionalFormatting sqref="F31:AI31">
    <cfRule type="cellIs" dxfId="160" priority="16" operator="greaterThanOrEqual">
      <formula>25</formula>
    </cfRule>
    <cfRule type="cellIs" dxfId="159" priority="17" operator="greaterThanOrEqual">
      <formula>15</formula>
    </cfRule>
  </conditionalFormatting>
  <conditionalFormatting sqref="F30:AI30">
    <cfRule type="cellIs" dxfId="158" priority="15" operator="greaterThanOrEqual">
      <formula>0.1</formula>
    </cfRule>
  </conditionalFormatting>
  <conditionalFormatting sqref="F29:AI29">
    <cfRule type="cellIs" dxfId="157" priority="13" operator="greaterThanOrEqual">
      <formula>25</formula>
    </cfRule>
    <cfRule type="cellIs" dxfId="156" priority="14" operator="greaterThanOrEqual">
      <formula>15</formula>
    </cfRule>
  </conditionalFormatting>
  <conditionalFormatting sqref="F28:AI28">
    <cfRule type="cellIs" dxfId="155" priority="11" operator="greaterThanOrEqual">
      <formula>0.5</formula>
    </cfRule>
    <cfRule type="cellIs" dxfId="154" priority="12" operator="greaterThanOrEqual">
      <formula>0.2</formula>
    </cfRule>
  </conditionalFormatting>
  <conditionalFormatting sqref="F27:AI27">
    <cfRule type="cellIs" dxfId="153" priority="9" operator="greaterThanOrEqual">
      <formula>0.5</formula>
    </cfRule>
    <cfRule type="cellIs" dxfId="152" priority="10" operator="greaterThanOrEqual">
      <formula>0.2</formula>
    </cfRule>
  </conditionalFormatting>
  <conditionalFormatting sqref="F33:AI33">
    <cfRule type="cellIs" dxfId="151" priority="8" operator="greaterThan">
      <formula>1</formula>
    </cfRule>
  </conditionalFormatting>
  <conditionalFormatting sqref="F32:AI32">
    <cfRule type="cellIs" dxfId="150" priority="7" operator="greaterThanOrEqual">
      <formula>1</formula>
    </cfRule>
  </conditionalFormatting>
  <conditionalFormatting sqref="F34:AI34">
    <cfRule type="cellIs" dxfId="149" priority="5" operator="greaterThanOrEqual">
      <formula>7.5</formula>
    </cfRule>
  </conditionalFormatting>
  <conditionalFormatting sqref="F34:AI34">
    <cfRule type="cellIs" dxfId="148" priority="6" operator="greaterThanOrEqual">
      <formula>12.5</formula>
    </cfRule>
  </conditionalFormatting>
  <conditionalFormatting sqref="F10:AI13">
    <cfRule type="containsBlanks" dxfId="147" priority="4">
      <formula>LEN(TRIM(F10))=0</formula>
    </cfRule>
  </conditionalFormatting>
  <conditionalFormatting sqref="F15:AI15">
    <cfRule type="containsBlanks" dxfId="146" priority="3">
      <formula>LEN(TRIM(F15))=0</formula>
    </cfRule>
  </conditionalFormatting>
  <conditionalFormatting sqref="F17:AI18">
    <cfRule type="containsBlanks" dxfId="145" priority="2">
      <formula>LEN(TRIM(F17))=0</formula>
    </cfRule>
  </conditionalFormatting>
  <conditionalFormatting sqref="F22:AI23">
    <cfRule type="containsBlanks" dxfId="144" priority="1">
      <formula>LEN(TRIM(F22))=0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4:AJ35"/>
  <sheetViews>
    <sheetView view="pageBreakPreview" topLeftCell="B4" zoomScale="80" zoomScaleNormal="100" zoomScaleSheetLayoutView="80" workbookViewId="0">
      <pane xSplit="4" ySplit="4" topLeftCell="AD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6" width="9.44140625" customWidth="1"/>
  </cols>
  <sheetData>
    <row r="4" spans="1:36" ht="28.2">
      <c r="C4" s="10" t="s">
        <v>261</v>
      </c>
      <c r="AH4" s="11"/>
      <c r="AI4" s="12"/>
    </row>
    <row r="5" spans="1:36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6" ht="30" customHeight="1">
      <c r="C6" s="3"/>
      <c r="D6" s="4"/>
      <c r="E6" s="5"/>
      <c r="F6" s="26">
        <v>45261</v>
      </c>
      <c r="G6" s="26">
        <v>45262</v>
      </c>
      <c r="H6" s="26">
        <v>45263</v>
      </c>
      <c r="I6" s="26">
        <v>45264</v>
      </c>
      <c r="J6" s="26">
        <v>45265</v>
      </c>
      <c r="K6" s="26">
        <v>45266</v>
      </c>
      <c r="L6" s="26">
        <v>45267</v>
      </c>
      <c r="M6" s="26">
        <v>45268</v>
      </c>
      <c r="N6" s="26">
        <v>45269</v>
      </c>
      <c r="O6" s="26">
        <v>45270</v>
      </c>
      <c r="P6" s="26">
        <v>45271</v>
      </c>
      <c r="Q6" s="26">
        <v>45272</v>
      </c>
      <c r="R6" s="26">
        <v>45273</v>
      </c>
      <c r="S6" s="26">
        <v>45274</v>
      </c>
      <c r="T6" s="26">
        <v>45275</v>
      </c>
      <c r="U6" s="26">
        <v>45276</v>
      </c>
      <c r="V6" s="26">
        <v>45277</v>
      </c>
      <c r="W6" s="26">
        <v>45278</v>
      </c>
      <c r="X6" s="26">
        <v>45279</v>
      </c>
      <c r="Y6" s="26">
        <v>45280</v>
      </c>
      <c r="Z6" s="26">
        <v>45281</v>
      </c>
      <c r="AA6" s="26">
        <v>45282</v>
      </c>
      <c r="AB6" s="26">
        <v>45283</v>
      </c>
      <c r="AC6" s="26">
        <v>45284</v>
      </c>
      <c r="AD6" s="26">
        <v>45285</v>
      </c>
      <c r="AE6" s="26">
        <v>45286</v>
      </c>
      <c r="AF6" s="26">
        <v>45287</v>
      </c>
      <c r="AG6" s="26">
        <v>45288</v>
      </c>
      <c r="AH6" s="26">
        <v>45289</v>
      </c>
      <c r="AI6" s="26">
        <v>45290</v>
      </c>
      <c r="AJ6" s="26">
        <v>45291</v>
      </c>
    </row>
    <row r="7" spans="1:36" ht="30" customHeight="1">
      <c r="C7" s="6"/>
      <c r="D7" s="7"/>
      <c r="E7" s="8"/>
      <c r="F7" s="27" t="s">
        <v>90</v>
      </c>
      <c r="G7" s="27" t="s">
        <v>25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  <c r="AJ7" s="27" t="s">
        <v>27</v>
      </c>
    </row>
    <row r="8" spans="1:36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  <c r="AJ8" s="304"/>
    </row>
    <row r="9" spans="1:36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  <c r="AJ9" s="305"/>
    </row>
    <row r="10" spans="1:36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</row>
    <row r="11" spans="1:36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</row>
    <row r="12" spans="1:36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</row>
    <row r="13" spans="1:36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</row>
    <row r="14" spans="1:36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SUM(F13,'R5-11（入力用)'!AD13:AI13)</f>
        <v>0</v>
      </c>
      <c r="G14" s="304">
        <f>SUM(F13:G13,'R5-11（入力用)'!AE13:AI13)</f>
        <v>0</v>
      </c>
      <c r="H14" s="305">
        <f>SUM(F13:H13,'R5-11（入力用)'!AF13:AI13)</f>
        <v>0</v>
      </c>
      <c r="I14" s="304">
        <f>SUM(F13:I13,'R5-11（入力用)'!AG13:AI13)</f>
        <v>0</v>
      </c>
      <c r="J14" s="304">
        <f>SUM(F13:J13,'R5-11（入力用)'!AH13:AI13)</f>
        <v>0</v>
      </c>
      <c r="K14" s="304">
        <f>SUM(F13:K13,'R5-11（入力用)'!AI13)</f>
        <v>0</v>
      </c>
      <c r="L14" s="304">
        <f>SUM(F13:L13)</f>
        <v>0</v>
      </c>
      <c r="M14" s="305">
        <f t="shared" ref="M14:AJ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  <c r="AJ14" s="305">
        <f t="shared" si="0"/>
        <v>0</v>
      </c>
    </row>
    <row r="15" spans="1:36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</row>
    <row r="16" spans="1:36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SUM(F15,'R5-11（入力用)'!AD15:AI15)</f>
        <v>0</v>
      </c>
      <c r="G16" s="304">
        <f>SUM(F15:G15,'R5-11（入力用)'!AE15:AI15)</f>
        <v>0</v>
      </c>
      <c r="H16" s="305">
        <f>SUM(F15:H15,'R5-11（入力用)'!AF15:AI15)</f>
        <v>0</v>
      </c>
      <c r="I16" s="305">
        <f>SUM(F15:I15,'R5-11（入力用)'!AG15:AI15)</f>
        <v>0</v>
      </c>
      <c r="J16" s="304">
        <f>SUM(F15:J15,'R5-11（入力用)'!AH15:AI15)</f>
        <v>0</v>
      </c>
      <c r="K16" s="304">
        <f>SUM(F15:K15,'R5-11（入力用)'!AI15)</f>
        <v>0</v>
      </c>
      <c r="L16" s="304">
        <f>SUM(F15:L15)</f>
        <v>0</v>
      </c>
      <c r="M16" s="305">
        <f t="shared" ref="M16:AJ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  <c r="AJ16" s="304">
        <f t="shared" si="1"/>
        <v>0</v>
      </c>
    </row>
    <row r="17" spans="1:36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</row>
    <row r="18" spans="1:36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</row>
    <row r="19" spans="1:36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6">
        <f>SUM(F17,'R5-11（入力用)'!AD17:AI17)</f>
        <v>0</v>
      </c>
      <c r="G19" s="306">
        <f>SUM(F17:G17,'R5-11（入力用)'!AE17:AI17)</f>
        <v>0</v>
      </c>
      <c r="H19" s="307">
        <f>SUM(F17:H17,'R5-11（入力用)'!AF17:AI17)</f>
        <v>0</v>
      </c>
      <c r="I19" s="306">
        <f>SUM(F17:I17,'R5-11（入力用)'!AG17:AI17)</f>
        <v>0</v>
      </c>
      <c r="J19" s="307">
        <f>SUM(F17:J17,'R5-11（入力用)'!AH17:AI17)</f>
        <v>0</v>
      </c>
      <c r="K19" s="306">
        <f>SUM(F17:K17,'R5-11（入力用)'!AI17)</f>
        <v>0</v>
      </c>
      <c r="L19" s="306">
        <f>SUM(F17:L17)</f>
        <v>0</v>
      </c>
      <c r="M19" s="307">
        <f t="shared" ref="M19:AJ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  <c r="AJ19" s="306">
        <f t="shared" si="2"/>
        <v>0</v>
      </c>
    </row>
    <row r="20" spans="1:36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I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  <c r="AJ20" s="306">
        <f t="shared" ref="AJ20" si="4">AJ19</f>
        <v>0</v>
      </c>
    </row>
    <row r="21" spans="1:36" s="308" customFormat="1" ht="54.9" customHeight="1">
      <c r="A21"/>
      <c r="B21"/>
      <c r="C21" s="14" t="s">
        <v>6</v>
      </c>
      <c r="D21" s="2"/>
      <c r="E21" s="1" t="s">
        <v>14</v>
      </c>
      <c r="F21" s="307">
        <f>'R5-11（入力用)'!AC20</f>
        <v>0</v>
      </c>
      <c r="G21" s="307">
        <f>'R5-11（入力用)'!AD20</f>
        <v>0</v>
      </c>
      <c r="H21" s="307">
        <f>'R5-11（入力用)'!AE20</f>
        <v>0</v>
      </c>
      <c r="I21" s="307">
        <f>'R5-11（入力用)'!AF20</f>
        <v>0</v>
      </c>
      <c r="J21" s="307">
        <f>'R5-11（入力用)'!AG20</f>
        <v>0</v>
      </c>
      <c r="K21" s="307">
        <f>'R5-11（入力用)'!AH20</f>
        <v>0</v>
      </c>
      <c r="L21" s="307">
        <f>'R5-11（入力用)'!AI20</f>
        <v>0</v>
      </c>
      <c r="M21" s="307">
        <f>F20</f>
        <v>0</v>
      </c>
      <c r="N21" s="307">
        <f t="shared" ref="N21:AJ21" si="5">G20</f>
        <v>0</v>
      </c>
      <c r="O21" s="307">
        <f t="shared" si="5"/>
        <v>0</v>
      </c>
      <c r="P21" s="307">
        <f t="shared" si="5"/>
        <v>0</v>
      </c>
      <c r="Q21" s="307">
        <f t="shared" si="5"/>
        <v>0</v>
      </c>
      <c r="R21" s="307">
        <f t="shared" si="5"/>
        <v>0</v>
      </c>
      <c r="S21" s="307">
        <f t="shared" si="5"/>
        <v>0</v>
      </c>
      <c r="T21" s="307">
        <f t="shared" si="5"/>
        <v>0</v>
      </c>
      <c r="U21" s="307">
        <f t="shared" si="5"/>
        <v>0</v>
      </c>
      <c r="V21" s="307">
        <f t="shared" si="5"/>
        <v>0</v>
      </c>
      <c r="W21" s="307">
        <f t="shared" si="5"/>
        <v>0</v>
      </c>
      <c r="X21" s="307">
        <f t="shared" si="5"/>
        <v>0</v>
      </c>
      <c r="Y21" s="307">
        <f t="shared" si="5"/>
        <v>0</v>
      </c>
      <c r="Z21" s="307">
        <f t="shared" si="5"/>
        <v>0</v>
      </c>
      <c r="AA21" s="307">
        <f t="shared" si="5"/>
        <v>0</v>
      </c>
      <c r="AB21" s="307">
        <f t="shared" si="5"/>
        <v>0</v>
      </c>
      <c r="AC21" s="307">
        <f t="shared" si="5"/>
        <v>0</v>
      </c>
      <c r="AD21" s="307">
        <f t="shared" si="5"/>
        <v>0</v>
      </c>
      <c r="AE21" s="307">
        <f t="shared" si="5"/>
        <v>0</v>
      </c>
      <c r="AF21" s="307">
        <f t="shared" si="5"/>
        <v>0</v>
      </c>
      <c r="AG21" s="307">
        <f t="shared" si="5"/>
        <v>0</v>
      </c>
      <c r="AH21" s="307">
        <f t="shared" si="5"/>
        <v>0</v>
      </c>
      <c r="AI21" s="307">
        <f t="shared" si="5"/>
        <v>0</v>
      </c>
      <c r="AJ21" s="307">
        <f t="shared" si="5"/>
        <v>0</v>
      </c>
    </row>
    <row r="22" spans="1:36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</row>
    <row r="23" spans="1:36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</row>
    <row r="24" spans="1:36" ht="30" customHeight="1">
      <c r="K24" s="60"/>
    </row>
    <row r="25" spans="1:36" ht="30" customHeight="1">
      <c r="C25" s="3"/>
      <c r="D25" s="4"/>
      <c r="E25" s="5"/>
      <c r="F25" s="26">
        <f t="shared" ref="F25:AI26" si="6">F6</f>
        <v>45261</v>
      </c>
      <c r="G25" s="26">
        <f t="shared" si="6"/>
        <v>45262</v>
      </c>
      <c r="H25" s="26">
        <f t="shared" si="6"/>
        <v>45263</v>
      </c>
      <c r="I25" s="26">
        <f t="shared" si="6"/>
        <v>45264</v>
      </c>
      <c r="J25" s="26">
        <f t="shared" si="6"/>
        <v>45265</v>
      </c>
      <c r="K25" s="26">
        <f t="shared" si="6"/>
        <v>45266</v>
      </c>
      <c r="L25" s="26">
        <f t="shared" si="6"/>
        <v>45267</v>
      </c>
      <c r="M25" s="26">
        <f t="shared" si="6"/>
        <v>45268</v>
      </c>
      <c r="N25" s="26">
        <f t="shared" si="6"/>
        <v>45269</v>
      </c>
      <c r="O25" s="26">
        <f t="shared" si="6"/>
        <v>45270</v>
      </c>
      <c r="P25" s="26">
        <f t="shared" si="6"/>
        <v>45271</v>
      </c>
      <c r="Q25" s="26">
        <f t="shared" si="6"/>
        <v>45272</v>
      </c>
      <c r="R25" s="26">
        <f t="shared" si="6"/>
        <v>45273</v>
      </c>
      <c r="S25" s="26">
        <f t="shared" si="6"/>
        <v>45274</v>
      </c>
      <c r="T25" s="26">
        <f t="shared" si="6"/>
        <v>45275</v>
      </c>
      <c r="U25" s="26">
        <f t="shared" si="6"/>
        <v>45276</v>
      </c>
      <c r="V25" s="26">
        <f t="shared" si="6"/>
        <v>45277</v>
      </c>
      <c r="W25" s="26">
        <f t="shared" si="6"/>
        <v>45278</v>
      </c>
      <c r="X25" s="26">
        <f t="shared" si="6"/>
        <v>45279</v>
      </c>
      <c r="Y25" s="26">
        <f t="shared" si="6"/>
        <v>45280</v>
      </c>
      <c r="Z25" s="26">
        <f t="shared" si="6"/>
        <v>45281</v>
      </c>
      <c r="AA25" s="26">
        <f t="shared" si="6"/>
        <v>45282</v>
      </c>
      <c r="AB25" s="26">
        <f t="shared" si="6"/>
        <v>45283</v>
      </c>
      <c r="AC25" s="26">
        <f t="shared" si="6"/>
        <v>45284</v>
      </c>
      <c r="AD25" s="26">
        <f t="shared" si="6"/>
        <v>45285</v>
      </c>
      <c r="AE25" s="26">
        <f t="shared" si="6"/>
        <v>45286</v>
      </c>
      <c r="AF25" s="26">
        <f t="shared" si="6"/>
        <v>45287</v>
      </c>
      <c r="AG25" s="26">
        <f t="shared" si="6"/>
        <v>45288</v>
      </c>
      <c r="AH25" s="26">
        <f t="shared" si="6"/>
        <v>45289</v>
      </c>
      <c r="AI25" s="26">
        <f t="shared" si="6"/>
        <v>45290</v>
      </c>
      <c r="AJ25" s="26">
        <f t="shared" ref="AJ25" si="7">AJ6</f>
        <v>45291</v>
      </c>
    </row>
    <row r="26" spans="1:36" ht="30" customHeight="1">
      <c r="C26" s="6"/>
      <c r="D26" s="7"/>
      <c r="E26" s="8"/>
      <c r="F26" s="27" t="str">
        <f t="shared" si="6"/>
        <v>金</v>
      </c>
      <c r="G26" s="27" t="str">
        <f t="shared" si="6"/>
        <v>土</v>
      </c>
      <c r="H26" s="27" t="str">
        <f t="shared" si="6"/>
        <v>日</v>
      </c>
      <c r="I26" s="27" t="str">
        <f t="shared" si="6"/>
        <v>月</v>
      </c>
      <c r="J26" s="27" t="str">
        <f t="shared" si="6"/>
        <v>火</v>
      </c>
      <c r="K26" s="27" t="str">
        <f t="shared" si="6"/>
        <v>水</v>
      </c>
      <c r="L26" s="27" t="str">
        <f t="shared" si="6"/>
        <v>木</v>
      </c>
      <c r="M26" s="27" t="str">
        <f t="shared" si="6"/>
        <v>金</v>
      </c>
      <c r="N26" s="27" t="str">
        <f t="shared" si="6"/>
        <v>土</v>
      </c>
      <c r="O26" s="27" t="str">
        <f t="shared" si="6"/>
        <v>日</v>
      </c>
      <c r="P26" s="27" t="str">
        <f t="shared" si="6"/>
        <v>月</v>
      </c>
      <c r="Q26" s="27" t="str">
        <f t="shared" si="6"/>
        <v>火</v>
      </c>
      <c r="R26" s="27" t="str">
        <f t="shared" si="6"/>
        <v>水</v>
      </c>
      <c r="S26" s="27" t="str">
        <f t="shared" si="6"/>
        <v>木</v>
      </c>
      <c r="T26" s="27" t="str">
        <f t="shared" si="6"/>
        <v>金</v>
      </c>
      <c r="U26" s="27" t="str">
        <f t="shared" si="6"/>
        <v>土</v>
      </c>
      <c r="V26" s="27" t="str">
        <f t="shared" si="6"/>
        <v>日</v>
      </c>
      <c r="W26" s="27" t="str">
        <f t="shared" si="6"/>
        <v>月</v>
      </c>
      <c r="X26" s="27" t="str">
        <f t="shared" si="6"/>
        <v>火</v>
      </c>
      <c r="Y26" s="27" t="str">
        <f t="shared" si="6"/>
        <v>水</v>
      </c>
      <c r="Z26" s="27" t="str">
        <f t="shared" si="6"/>
        <v>木</v>
      </c>
      <c r="AA26" s="27" t="str">
        <f t="shared" si="6"/>
        <v>金</v>
      </c>
      <c r="AB26" s="27" t="str">
        <f t="shared" si="6"/>
        <v>土</v>
      </c>
      <c r="AC26" s="27" t="str">
        <f t="shared" si="6"/>
        <v>日</v>
      </c>
      <c r="AD26" s="27" t="str">
        <f t="shared" si="6"/>
        <v>月</v>
      </c>
      <c r="AE26" s="27" t="str">
        <f t="shared" si="6"/>
        <v>火</v>
      </c>
      <c r="AF26" s="27" t="str">
        <f t="shared" si="6"/>
        <v>水</v>
      </c>
      <c r="AG26" s="27" t="str">
        <f t="shared" si="6"/>
        <v>木</v>
      </c>
      <c r="AH26" s="27" t="str">
        <f t="shared" si="6"/>
        <v>金</v>
      </c>
      <c r="AI26" s="27" t="str">
        <f t="shared" si="6"/>
        <v>土</v>
      </c>
      <c r="AJ26" s="27" t="str">
        <f t="shared" ref="AJ26" si="8">AJ7</f>
        <v>日</v>
      </c>
    </row>
    <row r="27" spans="1:36" ht="54.9" customHeight="1">
      <c r="B27" s="406"/>
      <c r="C27" s="16" t="s">
        <v>250</v>
      </c>
      <c r="D27" s="2"/>
      <c r="E27" s="1"/>
      <c r="F27" s="346">
        <f t="shared" ref="F27:AI28" si="9">IFERROR(F10/F8,0)</f>
        <v>0</v>
      </c>
      <c r="G27" s="346">
        <f t="shared" si="9"/>
        <v>0</v>
      </c>
      <c r="H27" s="346">
        <f t="shared" si="9"/>
        <v>0</v>
      </c>
      <c r="I27" s="346">
        <f t="shared" si="9"/>
        <v>0</v>
      </c>
      <c r="J27" s="346">
        <f t="shared" si="9"/>
        <v>0</v>
      </c>
      <c r="K27" s="346">
        <f t="shared" si="9"/>
        <v>0</v>
      </c>
      <c r="L27" s="346">
        <f t="shared" si="9"/>
        <v>0</v>
      </c>
      <c r="M27" s="346">
        <f t="shared" si="9"/>
        <v>0</v>
      </c>
      <c r="N27" s="346">
        <f t="shared" si="9"/>
        <v>0</v>
      </c>
      <c r="O27" s="346">
        <f t="shared" si="9"/>
        <v>0</v>
      </c>
      <c r="P27" s="346">
        <f t="shared" si="9"/>
        <v>0</v>
      </c>
      <c r="Q27" s="346">
        <f t="shared" si="9"/>
        <v>0</v>
      </c>
      <c r="R27" s="346">
        <f t="shared" si="9"/>
        <v>0</v>
      </c>
      <c r="S27" s="346">
        <f t="shared" si="9"/>
        <v>0</v>
      </c>
      <c r="T27" s="346">
        <f t="shared" si="9"/>
        <v>0</v>
      </c>
      <c r="U27" s="346">
        <f t="shared" si="9"/>
        <v>0</v>
      </c>
      <c r="V27" s="346">
        <f t="shared" si="9"/>
        <v>0</v>
      </c>
      <c r="W27" s="346">
        <f t="shared" si="9"/>
        <v>0</v>
      </c>
      <c r="X27" s="346">
        <f t="shared" si="9"/>
        <v>0</v>
      </c>
      <c r="Y27" s="346">
        <f t="shared" si="9"/>
        <v>0</v>
      </c>
      <c r="Z27" s="346">
        <f t="shared" si="9"/>
        <v>0</v>
      </c>
      <c r="AA27" s="346">
        <f t="shared" si="9"/>
        <v>0</v>
      </c>
      <c r="AB27" s="346">
        <f t="shared" si="9"/>
        <v>0</v>
      </c>
      <c r="AC27" s="346">
        <f t="shared" si="9"/>
        <v>0</v>
      </c>
      <c r="AD27" s="346">
        <f t="shared" si="9"/>
        <v>0</v>
      </c>
      <c r="AE27" s="346">
        <f t="shared" si="9"/>
        <v>0</v>
      </c>
      <c r="AF27" s="346">
        <f t="shared" si="9"/>
        <v>0</v>
      </c>
      <c r="AG27" s="346">
        <f t="shared" si="9"/>
        <v>0</v>
      </c>
      <c r="AH27" s="346">
        <f t="shared" si="9"/>
        <v>0</v>
      </c>
      <c r="AI27" s="346">
        <f t="shared" si="9"/>
        <v>0</v>
      </c>
      <c r="AJ27" s="346">
        <f t="shared" ref="AJ27" si="10">IFERROR(AJ10/AJ8,0)</f>
        <v>0</v>
      </c>
    </row>
    <row r="28" spans="1:36" ht="54.9" customHeight="1">
      <c r="B28" s="406"/>
      <c r="C28" s="17" t="s">
        <v>251</v>
      </c>
      <c r="D28" s="2"/>
      <c r="E28" s="1"/>
      <c r="F28" s="346">
        <f t="shared" si="9"/>
        <v>0</v>
      </c>
      <c r="G28" s="346">
        <f t="shared" si="9"/>
        <v>0</v>
      </c>
      <c r="H28" s="346">
        <f t="shared" si="9"/>
        <v>0</v>
      </c>
      <c r="I28" s="346">
        <f t="shared" si="9"/>
        <v>0</v>
      </c>
      <c r="J28" s="346">
        <f t="shared" si="9"/>
        <v>0</v>
      </c>
      <c r="K28" s="346">
        <f t="shared" si="9"/>
        <v>0</v>
      </c>
      <c r="L28" s="346">
        <f t="shared" si="9"/>
        <v>0</v>
      </c>
      <c r="M28" s="346">
        <f t="shared" si="9"/>
        <v>0</v>
      </c>
      <c r="N28" s="346">
        <f t="shared" si="9"/>
        <v>0</v>
      </c>
      <c r="O28" s="346">
        <f t="shared" si="9"/>
        <v>0</v>
      </c>
      <c r="P28" s="346">
        <f t="shared" si="9"/>
        <v>0</v>
      </c>
      <c r="Q28" s="346">
        <f t="shared" si="9"/>
        <v>0</v>
      </c>
      <c r="R28" s="346">
        <f t="shared" si="9"/>
        <v>0</v>
      </c>
      <c r="S28" s="346">
        <f t="shared" si="9"/>
        <v>0</v>
      </c>
      <c r="T28" s="346">
        <f t="shared" si="9"/>
        <v>0</v>
      </c>
      <c r="U28" s="346">
        <f t="shared" si="9"/>
        <v>0</v>
      </c>
      <c r="V28" s="346">
        <f t="shared" si="9"/>
        <v>0</v>
      </c>
      <c r="W28" s="346">
        <f t="shared" si="9"/>
        <v>0</v>
      </c>
      <c r="X28" s="346">
        <f t="shared" si="9"/>
        <v>0</v>
      </c>
      <c r="Y28" s="346">
        <f t="shared" si="9"/>
        <v>0</v>
      </c>
      <c r="Z28" s="346">
        <f t="shared" si="9"/>
        <v>0</v>
      </c>
      <c r="AA28" s="346">
        <f t="shared" si="9"/>
        <v>0</v>
      </c>
      <c r="AB28" s="346">
        <f t="shared" si="9"/>
        <v>0</v>
      </c>
      <c r="AC28" s="346">
        <f t="shared" si="9"/>
        <v>0</v>
      </c>
      <c r="AD28" s="346">
        <f t="shared" si="9"/>
        <v>0</v>
      </c>
      <c r="AE28" s="346">
        <f t="shared" si="9"/>
        <v>0</v>
      </c>
      <c r="AF28" s="346">
        <f t="shared" si="9"/>
        <v>0</v>
      </c>
      <c r="AG28" s="346">
        <f t="shared" si="9"/>
        <v>0</v>
      </c>
      <c r="AH28" s="346">
        <f t="shared" si="9"/>
        <v>0</v>
      </c>
      <c r="AI28" s="346">
        <f t="shared" si="9"/>
        <v>0</v>
      </c>
      <c r="AJ28" s="346">
        <f t="shared" ref="AJ28" si="11">IFERROR(AJ11/AJ9,0)</f>
        <v>0</v>
      </c>
    </row>
    <row r="29" spans="1:36" ht="54.9" customHeight="1">
      <c r="B29" s="363"/>
      <c r="C29" s="17" t="s">
        <v>252</v>
      </c>
      <c r="D29" s="2"/>
      <c r="E29" s="1"/>
      <c r="F29" s="342">
        <f t="shared" ref="F29:AI29" si="12">IFERROR(F12*100000/1588256,0)</f>
        <v>0</v>
      </c>
      <c r="G29" s="342">
        <f t="shared" si="12"/>
        <v>0</v>
      </c>
      <c r="H29" s="342">
        <f t="shared" si="12"/>
        <v>0</v>
      </c>
      <c r="I29" s="342">
        <f t="shared" si="12"/>
        <v>0</v>
      </c>
      <c r="J29" s="342">
        <f t="shared" si="12"/>
        <v>0</v>
      </c>
      <c r="K29" s="342">
        <f t="shared" si="12"/>
        <v>0</v>
      </c>
      <c r="L29" s="342">
        <f t="shared" si="12"/>
        <v>0</v>
      </c>
      <c r="M29" s="342">
        <f t="shared" si="12"/>
        <v>0</v>
      </c>
      <c r="N29" s="342">
        <f t="shared" si="12"/>
        <v>0</v>
      </c>
      <c r="O29" s="342">
        <f t="shared" si="12"/>
        <v>0</v>
      </c>
      <c r="P29" s="342">
        <f t="shared" si="12"/>
        <v>0</v>
      </c>
      <c r="Q29" s="342">
        <f t="shared" si="12"/>
        <v>0</v>
      </c>
      <c r="R29" s="342">
        <f t="shared" si="12"/>
        <v>0</v>
      </c>
      <c r="S29" s="342">
        <f t="shared" si="12"/>
        <v>0</v>
      </c>
      <c r="T29" s="342">
        <f t="shared" si="12"/>
        <v>0</v>
      </c>
      <c r="U29" s="342">
        <f t="shared" si="12"/>
        <v>0</v>
      </c>
      <c r="V29" s="342">
        <f t="shared" si="12"/>
        <v>0</v>
      </c>
      <c r="W29" s="342">
        <f t="shared" si="12"/>
        <v>0</v>
      </c>
      <c r="X29" s="342">
        <f t="shared" si="12"/>
        <v>0</v>
      </c>
      <c r="Y29" s="342">
        <f t="shared" si="12"/>
        <v>0</v>
      </c>
      <c r="Z29" s="342">
        <f t="shared" si="12"/>
        <v>0</v>
      </c>
      <c r="AA29" s="342">
        <f t="shared" si="12"/>
        <v>0</v>
      </c>
      <c r="AB29" s="342">
        <f t="shared" si="12"/>
        <v>0</v>
      </c>
      <c r="AC29" s="342">
        <f t="shared" si="12"/>
        <v>0</v>
      </c>
      <c r="AD29" s="342">
        <f t="shared" si="12"/>
        <v>0</v>
      </c>
      <c r="AE29" s="342">
        <f t="shared" si="12"/>
        <v>0</v>
      </c>
      <c r="AF29" s="342">
        <f t="shared" si="12"/>
        <v>0</v>
      </c>
      <c r="AG29" s="342">
        <f t="shared" si="12"/>
        <v>0</v>
      </c>
      <c r="AH29" s="342">
        <f t="shared" si="12"/>
        <v>0</v>
      </c>
      <c r="AI29" s="342">
        <f t="shared" si="12"/>
        <v>0</v>
      </c>
      <c r="AJ29" s="342">
        <f t="shared" ref="AJ29" si="13">IFERROR(AJ12*100000/1588256,0)</f>
        <v>0</v>
      </c>
    </row>
    <row r="30" spans="1:36" ht="54.9" customHeight="1">
      <c r="B30" s="340"/>
      <c r="C30" s="17" t="s">
        <v>33</v>
      </c>
      <c r="D30" s="2" t="s">
        <v>17</v>
      </c>
      <c r="E30" s="1"/>
      <c r="F30" s="346">
        <f t="shared" ref="F30:AI30" si="14">IFERROR(F16/F14,0)</f>
        <v>0</v>
      </c>
      <c r="G30" s="346">
        <f t="shared" si="14"/>
        <v>0</v>
      </c>
      <c r="H30" s="346">
        <f t="shared" si="14"/>
        <v>0</v>
      </c>
      <c r="I30" s="346">
        <f t="shared" si="14"/>
        <v>0</v>
      </c>
      <c r="J30" s="346">
        <f t="shared" si="14"/>
        <v>0</v>
      </c>
      <c r="K30" s="346">
        <f t="shared" si="14"/>
        <v>0</v>
      </c>
      <c r="L30" s="346">
        <f t="shared" si="14"/>
        <v>0</v>
      </c>
      <c r="M30" s="346">
        <f t="shared" si="14"/>
        <v>0</v>
      </c>
      <c r="N30" s="346">
        <f t="shared" si="14"/>
        <v>0</v>
      </c>
      <c r="O30" s="346">
        <f t="shared" si="14"/>
        <v>0</v>
      </c>
      <c r="P30" s="346">
        <f t="shared" si="14"/>
        <v>0</v>
      </c>
      <c r="Q30" s="346">
        <f t="shared" si="14"/>
        <v>0</v>
      </c>
      <c r="R30" s="346">
        <f t="shared" si="14"/>
        <v>0</v>
      </c>
      <c r="S30" s="346">
        <f t="shared" si="14"/>
        <v>0</v>
      </c>
      <c r="T30" s="346">
        <f t="shared" si="14"/>
        <v>0</v>
      </c>
      <c r="U30" s="346">
        <f t="shared" si="14"/>
        <v>0</v>
      </c>
      <c r="V30" s="346">
        <f t="shared" si="14"/>
        <v>0</v>
      </c>
      <c r="W30" s="346">
        <f t="shared" si="14"/>
        <v>0</v>
      </c>
      <c r="X30" s="346">
        <f t="shared" si="14"/>
        <v>0</v>
      </c>
      <c r="Y30" s="346">
        <f t="shared" si="14"/>
        <v>0</v>
      </c>
      <c r="Z30" s="346">
        <f t="shared" si="14"/>
        <v>0</v>
      </c>
      <c r="AA30" s="346">
        <f t="shared" si="14"/>
        <v>0</v>
      </c>
      <c r="AB30" s="346">
        <f t="shared" si="14"/>
        <v>0</v>
      </c>
      <c r="AC30" s="346">
        <f t="shared" si="14"/>
        <v>0</v>
      </c>
      <c r="AD30" s="346">
        <f t="shared" si="14"/>
        <v>0</v>
      </c>
      <c r="AE30" s="346">
        <f t="shared" si="14"/>
        <v>0</v>
      </c>
      <c r="AF30" s="346">
        <f t="shared" si="14"/>
        <v>0</v>
      </c>
      <c r="AG30" s="346">
        <f t="shared" si="14"/>
        <v>0</v>
      </c>
      <c r="AH30" s="346">
        <f t="shared" si="14"/>
        <v>0</v>
      </c>
      <c r="AI30" s="346">
        <f t="shared" si="14"/>
        <v>0</v>
      </c>
      <c r="AJ30" s="346">
        <f t="shared" ref="AJ30" si="15">IFERROR(AJ16/AJ14,0)</f>
        <v>0</v>
      </c>
    </row>
    <row r="31" spans="1:36" ht="54.9" customHeight="1">
      <c r="B31" s="381"/>
      <c r="C31" s="17" t="s">
        <v>253</v>
      </c>
      <c r="D31" s="2" t="s">
        <v>17</v>
      </c>
      <c r="E31" s="1"/>
      <c r="F31" s="341">
        <f t="shared" ref="F31:AI31" si="16">IFERROR(F19*100000/1588256,0)</f>
        <v>0</v>
      </c>
      <c r="G31" s="341">
        <f t="shared" si="16"/>
        <v>0</v>
      </c>
      <c r="H31" s="341">
        <f t="shared" si="16"/>
        <v>0</v>
      </c>
      <c r="I31" s="341">
        <f t="shared" si="16"/>
        <v>0</v>
      </c>
      <c r="J31" s="341">
        <f t="shared" si="16"/>
        <v>0</v>
      </c>
      <c r="K31" s="341">
        <f t="shared" si="16"/>
        <v>0</v>
      </c>
      <c r="L31" s="341">
        <f t="shared" si="16"/>
        <v>0</v>
      </c>
      <c r="M31" s="341">
        <f t="shared" si="16"/>
        <v>0</v>
      </c>
      <c r="N31" s="341">
        <f t="shared" si="16"/>
        <v>0</v>
      </c>
      <c r="O31" s="341">
        <f t="shared" si="16"/>
        <v>0</v>
      </c>
      <c r="P31" s="341">
        <f t="shared" si="16"/>
        <v>0</v>
      </c>
      <c r="Q31" s="341">
        <f t="shared" si="16"/>
        <v>0</v>
      </c>
      <c r="R31" s="341">
        <f t="shared" si="16"/>
        <v>0</v>
      </c>
      <c r="S31" s="341">
        <f t="shared" si="16"/>
        <v>0</v>
      </c>
      <c r="T31" s="341">
        <f t="shared" si="16"/>
        <v>0</v>
      </c>
      <c r="U31" s="341">
        <f t="shared" si="16"/>
        <v>0</v>
      </c>
      <c r="V31" s="341">
        <f t="shared" si="16"/>
        <v>0</v>
      </c>
      <c r="W31" s="341">
        <f t="shared" si="16"/>
        <v>0</v>
      </c>
      <c r="X31" s="341">
        <f t="shared" si="16"/>
        <v>0</v>
      </c>
      <c r="Y31" s="341">
        <f t="shared" si="16"/>
        <v>0</v>
      </c>
      <c r="Z31" s="341">
        <f t="shared" si="16"/>
        <v>0</v>
      </c>
      <c r="AA31" s="341">
        <f t="shared" si="16"/>
        <v>0</v>
      </c>
      <c r="AB31" s="341">
        <f t="shared" si="16"/>
        <v>0</v>
      </c>
      <c r="AC31" s="341">
        <f t="shared" si="16"/>
        <v>0</v>
      </c>
      <c r="AD31" s="341">
        <f t="shared" si="16"/>
        <v>0</v>
      </c>
      <c r="AE31" s="341">
        <f t="shared" si="16"/>
        <v>0</v>
      </c>
      <c r="AF31" s="341">
        <f t="shared" si="16"/>
        <v>0</v>
      </c>
      <c r="AG31" s="341">
        <f t="shared" si="16"/>
        <v>0</v>
      </c>
      <c r="AH31" s="341">
        <f t="shared" si="16"/>
        <v>0</v>
      </c>
      <c r="AI31" s="341">
        <f t="shared" si="16"/>
        <v>0</v>
      </c>
      <c r="AJ31" s="341">
        <f t="shared" ref="AJ31" si="17">IFERROR(AJ19*100000/1588256,0)</f>
        <v>0</v>
      </c>
    </row>
    <row r="32" spans="1:36" ht="54.9" customHeight="1">
      <c r="B32" s="409"/>
      <c r="C32" s="18" t="s">
        <v>36</v>
      </c>
      <c r="D32" s="2"/>
      <c r="E32" s="1"/>
      <c r="F32" s="194">
        <f t="shared" ref="F32:AI32" si="18">F20-F21</f>
        <v>0</v>
      </c>
      <c r="G32" s="194">
        <f t="shared" si="18"/>
        <v>0</v>
      </c>
      <c r="H32" s="194">
        <f t="shared" si="18"/>
        <v>0</v>
      </c>
      <c r="I32" s="194">
        <f t="shared" si="18"/>
        <v>0</v>
      </c>
      <c r="J32" s="194">
        <f t="shared" si="18"/>
        <v>0</v>
      </c>
      <c r="K32" s="194">
        <f t="shared" si="18"/>
        <v>0</v>
      </c>
      <c r="L32" s="194">
        <f t="shared" si="18"/>
        <v>0</v>
      </c>
      <c r="M32" s="194">
        <f t="shared" si="18"/>
        <v>0</v>
      </c>
      <c r="N32" s="194">
        <f t="shared" si="18"/>
        <v>0</v>
      </c>
      <c r="O32" s="194">
        <f t="shared" si="18"/>
        <v>0</v>
      </c>
      <c r="P32" s="194">
        <f t="shared" si="18"/>
        <v>0</v>
      </c>
      <c r="Q32" s="194">
        <f t="shared" si="18"/>
        <v>0</v>
      </c>
      <c r="R32" s="194">
        <f t="shared" si="18"/>
        <v>0</v>
      </c>
      <c r="S32" s="194">
        <f t="shared" si="18"/>
        <v>0</v>
      </c>
      <c r="T32" s="194">
        <f t="shared" si="18"/>
        <v>0</v>
      </c>
      <c r="U32" s="194">
        <f t="shared" si="18"/>
        <v>0</v>
      </c>
      <c r="V32" s="194">
        <f t="shared" si="18"/>
        <v>0</v>
      </c>
      <c r="W32" s="194">
        <f t="shared" si="18"/>
        <v>0</v>
      </c>
      <c r="X32" s="194">
        <f t="shared" si="18"/>
        <v>0</v>
      </c>
      <c r="Y32" s="194">
        <f t="shared" si="18"/>
        <v>0</v>
      </c>
      <c r="Z32" s="194">
        <f t="shared" si="18"/>
        <v>0</v>
      </c>
      <c r="AA32" s="194">
        <f t="shared" si="18"/>
        <v>0</v>
      </c>
      <c r="AB32" s="194">
        <f t="shared" si="18"/>
        <v>0</v>
      </c>
      <c r="AC32" s="194">
        <f t="shared" si="18"/>
        <v>0</v>
      </c>
      <c r="AD32" s="194">
        <f t="shared" si="18"/>
        <v>0</v>
      </c>
      <c r="AE32" s="194">
        <f t="shared" si="18"/>
        <v>0</v>
      </c>
      <c r="AF32" s="194">
        <f t="shared" si="18"/>
        <v>0</v>
      </c>
      <c r="AG32" s="194">
        <f t="shared" si="18"/>
        <v>0</v>
      </c>
      <c r="AH32" s="194">
        <f t="shared" si="18"/>
        <v>0</v>
      </c>
      <c r="AI32" s="194">
        <f t="shared" si="18"/>
        <v>0</v>
      </c>
      <c r="AJ32" s="194">
        <f t="shared" ref="AJ32" si="19">AJ20-AJ21</f>
        <v>0</v>
      </c>
    </row>
    <row r="33" spans="2:36" ht="54.9" customHeight="1">
      <c r="B33" s="379"/>
      <c r="C33" s="18" t="s">
        <v>254</v>
      </c>
      <c r="D33" s="2"/>
      <c r="E33" s="1"/>
      <c r="F33" s="347">
        <f t="shared" ref="F33:AI33" si="20">IFERROR(F20/F21,0)</f>
        <v>0</v>
      </c>
      <c r="G33" s="347">
        <f t="shared" si="20"/>
        <v>0</v>
      </c>
      <c r="H33" s="347">
        <f t="shared" si="20"/>
        <v>0</v>
      </c>
      <c r="I33" s="347">
        <f t="shared" si="20"/>
        <v>0</v>
      </c>
      <c r="J33" s="347">
        <f t="shared" si="20"/>
        <v>0</v>
      </c>
      <c r="K33" s="347">
        <f t="shared" si="20"/>
        <v>0</v>
      </c>
      <c r="L33" s="347">
        <f t="shared" si="20"/>
        <v>0</v>
      </c>
      <c r="M33" s="347">
        <f t="shared" si="20"/>
        <v>0</v>
      </c>
      <c r="N33" s="347">
        <f t="shared" si="20"/>
        <v>0</v>
      </c>
      <c r="O33" s="347">
        <f t="shared" si="20"/>
        <v>0</v>
      </c>
      <c r="P33" s="347">
        <f t="shared" si="20"/>
        <v>0</v>
      </c>
      <c r="Q33" s="347">
        <f t="shared" si="20"/>
        <v>0</v>
      </c>
      <c r="R33" s="347">
        <f t="shared" si="20"/>
        <v>0</v>
      </c>
      <c r="S33" s="347">
        <f t="shared" si="20"/>
        <v>0</v>
      </c>
      <c r="T33" s="347">
        <f t="shared" si="20"/>
        <v>0</v>
      </c>
      <c r="U33" s="347">
        <f t="shared" si="20"/>
        <v>0</v>
      </c>
      <c r="V33" s="347">
        <f t="shared" si="20"/>
        <v>0</v>
      </c>
      <c r="W33" s="347">
        <f t="shared" si="20"/>
        <v>0</v>
      </c>
      <c r="X33" s="347">
        <f t="shared" si="20"/>
        <v>0</v>
      </c>
      <c r="Y33" s="347">
        <f t="shared" si="20"/>
        <v>0</v>
      </c>
      <c r="Z33" s="347">
        <f t="shared" si="20"/>
        <v>0</v>
      </c>
      <c r="AA33" s="347">
        <f t="shared" si="20"/>
        <v>0</v>
      </c>
      <c r="AB33" s="347">
        <f t="shared" si="20"/>
        <v>0</v>
      </c>
      <c r="AC33" s="347">
        <f t="shared" si="20"/>
        <v>0</v>
      </c>
      <c r="AD33" s="347">
        <f t="shared" si="20"/>
        <v>0</v>
      </c>
      <c r="AE33" s="347">
        <f t="shared" si="20"/>
        <v>0</v>
      </c>
      <c r="AF33" s="347">
        <f t="shared" si="20"/>
        <v>0</v>
      </c>
      <c r="AG33" s="347">
        <f t="shared" si="20"/>
        <v>0</v>
      </c>
      <c r="AH33" s="347">
        <f t="shared" si="20"/>
        <v>0</v>
      </c>
      <c r="AI33" s="347">
        <f t="shared" si="20"/>
        <v>0</v>
      </c>
      <c r="AJ33" s="347">
        <f t="shared" ref="AJ33" si="21">IFERROR(AJ20/AJ21,0)</f>
        <v>0</v>
      </c>
    </row>
    <row r="34" spans="2:36" ht="59.25" customHeight="1">
      <c r="B34" s="111"/>
      <c r="C34" s="17" t="s">
        <v>125</v>
      </c>
      <c r="D34" s="2"/>
      <c r="E34" s="1"/>
      <c r="F34" s="22">
        <f t="shared" ref="F34:AI34" si="22">IFERROR(F10/F12,0)</f>
        <v>0</v>
      </c>
      <c r="G34" s="22">
        <f t="shared" si="22"/>
        <v>0</v>
      </c>
      <c r="H34" s="22">
        <f t="shared" si="22"/>
        <v>0</v>
      </c>
      <c r="I34" s="22">
        <f t="shared" si="22"/>
        <v>0</v>
      </c>
      <c r="J34" s="22">
        <f t="shared" si="22"/>
        <v>0</v>
      </c>
      <c r="K34" s="22">
        <f t="shared" si="22"/>
        <v>0</v>
      </c>
      <c r="L34" s="22">
        <f t="shared" si="22"/>
        <v>0</v>
      </c>
      <c r="M34" s="22">
        <f t="shared" si="22"/>
        <v>0</v>
      </c>
      <c r="N34" s="22">
        <f t="shared" si="22"/>
        <v>0</v>
      </c>
      <c r="O34" s="22">
        <f t="shared" si="22"/>
        <v>0</v>
      </c>
      <c r="P34" s="22">
        <f t="shared" si="22"/>
        <v>0</v>
      </c>
      <c r="Q34" s="22">
        <f t="shared" si="22"/>
        <v>0</v>
      </c>
      <c r="R34" s="22">
        <f t="shared" si="22"/>
        <v>0</v>
      </c>
      <c r="S34" s="22">
        <f t="shared" si="22"/>
        <v>0</v>
      </c>
      <c r="T34" s="22">
        <f t="shared" si="22"/>
        <v>0</v>
      </c>
      <c r="U34" s="22">
        <f t="shared" si="22"/>
        <v>0</v>
      </c>
      <c r="V34" s="22">
        <f t="shared" si="22"/>
        <v>0</v>
      </c>
      <c r="W34" s="22">
        <f t="shared" si="22"/>
        <v>0</v>
      </c>
      <c r="X34" s="22">
        <f t="shared" si="22"/>
        <v>0</v>
      </c>
      <c r="Y34" s="22">
        <f t="shared" si="22"/>
        <v>0</v>
      </c>
      <c r="Z34" s="22">
        <f t="shared" si="22"/>
        <v>0</v>
      </c>
      <c r="AA34" s="22">
        <f t="shared" si="22"/>
        <v>0</v>
      </c>
      <c r="AB34" s="22">
        <f t="shared" si="22"/>
        <v>0</v>
      </c>
      <c r="AC34" s="22">
        <f t="shared" si="22"/>
        <v>0</v>
      </c>
      <c r="AD34" s="22">
        <f t="shared" si="22"/>
        <v>0</v>
      </c>
      <c r="AE34" s="22">
        <f t="shared" si="22"/>
        <v>0</v>
      </c>
      <c r="AF34" s="22">
        <f t="shared" si="22"/>
        <v>0</v>
      </c>
      <c r="AG34" s="22">
        <f t="shared" si="22"/>
        <v>0</v>
      </c>
      <c r="AH34" s="22">
        <f t="shared" si="22"/>
        <v>0</v>
      </c>
      <c r="AI34" s="22">
        <f t="shared" si="22"/>
        <v>0</v>
      </c>
      <c r="AJ34" s="22">
        <f t="shared" ref="AJ34" si="23">IFERROR(AJ10/AJ12,0)</f>
        <v>0</v>
      </c>
    </row>
    <row r="35" spans="2:36" ht="59.25" customHeight="1">
      <c r="B35" s="68"/>
      <c r="C35" s="18" t="s">
        <v>59</v>
      </c>
      <c r="D35" s="2"/>
      <c r="E35" s="1"/>
      <c r="F35" s="102" t="str">
        <f t="shared" ref="F35:AI35" si="24">IF(F32=0,"同数",IF(F32&gt;0,"増加","減少"))</f>
        <v>同数</v>
      </c>
      <c r="G35" s="102" t="str">
        <f t="shared" si="24"/>
        <v>同数</v>
      </c>
      <c r="H35" s="102" t="str">
        <f t="shared" si="24"/>
        <v>同数</v>
      </c>
      <c r="I35" s="102" t="str">
        <f t="shared" si="24"/>
        <v>同数</v>
      </c>
      <c r="J35" s="102" t="str">
        <f t="shared" si="24"/>
        <v>同数</v>
      </c>
      <c r="K35" s="102" t="str">
        <f t="shared" si="24"/>
        <v>同数</v>
      </c>
      <c r="L35" s="102" t="str">
        <f t="shared" si="24"/>
        <v>同数</v>
      </c>
      <c r="M35" s="102" t="str">
        <f t="shared" si="24"/>
        <v>同数</v>
      </c>
      <c r="N35" s="102" t="str">
        <f t="shared" si="24"/>
        <v>同数</v>
      </c>
      <c r="O35" s="102" t="str">
        <f t="shared" si="24"/>
        <v>同数</v>
      </c>
      <c r="P35" s="102" t="str">
        <f t="shared" si="24"/>
        <v>同数</v>
      </c>
      <c r="Q35" s="102" t="str">
        <f t="shared" si="24"/>
        <v>同数</v>
      </c>
      <c r="R35" s="102" t="str">
        <f t="shared" si="24"/>
        <v>同数</v>
      </c>
      <c r="S35" s="102" t="str">
        <f t="shared" si="24"/>
        <v>同数</v>
      </c>
      <c r="T35" s="102" t="str">
        <f t="shared" si="24"/>
        <v>同数</v>
      </c>
      <c r="U35" s="102" t="str">
        <f t="shared" si="24"/>
        <v>同数</v>
      </c>
      <c r="V35" s="102" t="str">
        <f t="shared" si="24"/>
        <v>同数</v>
      </c>
      <c r="W35" s="102" t="str">
        <f t="shared" si="24"/>
        <v>同数</v>
      </c>
      <c r="X35" s="102" t="str">
        <f t="shared" si="24"/>
        <v>同数</v>
      </c>
      <c r="Y35" s="102" t="str">
        <f t="shared" si="24"/>
        <v>同数</v>
      </c>
      <c r="Z35" s="102" t="str">
        <f t="shared" si="24"/>
        <v>同数</v>
      </c>
      <c r="AA35" s="102" t="str">
        <f t="shared" si="24"/>
        <v>同数</v>
      </c>
      <c r="AB35" s="102" t="str">
        <f t="shared" si="24"/>
        <v>同数</v>
      </c>
      <c r="AC35" s="102" t="str">
        <f t="shared" si="24"/>
        <v>同数</v>
      </c>
      <c r="AD35" s="102" t="str">
        <f t="shared" si="24"/>
        <v>同数</v>
      </c>
      <c r="AE35" s="102" t="str">
        <f t="shared" si="24"/>
        <v>同数</v>
      </c>
      <c r="AF35" s="102" t="str">
        <f t="shared" si="24"/>
        <v>同数</v>
      </c>
      <c r="AG35" s="102" t="str">
        <f t="shared" si="24"/>
        <v>同数</v>
      </c>
      <c r="AH35" s="102" t="str">
        <f t="shared" si="24"/>
        <v>同数</v>
      </c>
      <c r="AI35" s="102" t="str">
        <f t="shared" si="24"/>
        <v>同数</v>
      </c>
      <c r="AJ35" s="102" t="str">
        <f t="shared" ref="AJ35" si="25">IF(AJ32=0,"同数",IF(AJ32&gt;0,"増加","減少"))</f>
        <v>同数</v>
      </c>
    </row>
  </sheetData>
  <mergeCells count="2">
    <mergeCell ref="B27:B29"/>
    <mergeCell ref="B31:B33"/>
  </mergeCells>
  <phoneticPr fontId="1"/>
  <conditionalFormatting sqref="F31:AI31">
    <cfRule type="cellIs" dxfId="143" priority="33" operator="greaterThanOrEqual">
      <formula>25</formula>
    </cfRule>
    <cfRule type="cellIs" dxfId="142" priority="34" operator="greaterThanOrEqual">
      <formula>15</formula>
    </cfRule>
  </conditionalFormatting>
  <conditionalFormatting sqref="F30:AI30">
    <cfRule type="cellIs" dxfId="141" priority="32" operator="greaterThanOrEqual">
      <formula>0.1</formula>
    </cfRule>
  </conditionalFormatting>
  <conditionalFormatting sqref="F29:AI29">
    <cfRule type="cellIs" dxfId="140" priority="30" operator="greaterThanOrEqual">
      <formula>25</formula>
    </cfRule>
    <cfRule type="cellIs" dxfId="139" priority="31" operator="greaterThanOrEqual">
      <formula>15</formula>
    </cfRule>
  </conditionalFormatting>
  <conditionalFormatting sqref="F28:AI28">
    <cfRule type="cellIs" dxfId="138" priority="28" operator="greaterThanOrEqual">
      <formula>0.5</formula>
    </cfRule>
    <cfRule type="cellIs" dxfId="137" priority="29" operator="greaterThanOrEqual">
      <formula>0.2</formula>
    </cfRule>
  </conditionalFormatting>
  <conditionalFormatting sqref="F27:AI27">
    <cfRule type="cellIs" dxfId="136" priority="26" operator="greaterThanOrEqual">
      <formula>0.5</formula>
    </cfRule>
    <cfRule type="cellIs" dxfId="135" priority="27" operator="greaterThanOrEqual">
      <formula>0.2</formula>
    </cfRule>
  </conditionalFormatting>
  <conditionalFormatting sqref="F33:AI33">
    <cfRule type="cellIs" dxfId="134" priority="25" operator="greaterThan">
      <formula>1</formula>
    </cfRule>
  </conditionalFormatting>
  <conditionalFormatting sqref="F32:AI32">
    <cfRule type="cellIs" dxfId="133" priority="24" operator="greaterThanOrEqual">
      <formula>1</formula>
    </cfRule>
  </conditionalFormatting>
  <conditionalFormatting sqref="F34:AI34">
    <cfRule type="cellIs" dxfId="132" priority="22" operator="greaterThanOrEqual">
      <formula>7.5</formula>
    </cfRule>
  </conditionalFormatting>
  <conditionalFormatting sqref="F34:AI34">
    <cfRule type="cellIs" dxfId="131" priority="23" operator="greaterThanOrEqual">
      <formula>12.5</formula>
    </cfRule>
  </conditionalFormatting>
  <conditionalFormatting sqref="F10:AI13">
    <cfRule type="containsBlanks" dxfId="130" priority="21">
      <formula>LEN(TRIM(F10))=0</formula>
    </cfRule>
  </conditionalFormatting>
  <conditionalFormatting sqref="F15:AI15">
    <cfRule type="containsBlanks" dxfId="129" priority="20">
      <formula>LEN(TRIM(F15))=0</formula>
    </cfRule>
  </conditionalFormatting>
  <conditionalFormatting sqref="F17:AI18">
    <cfRule type="containsBlanks" dxfId="128" priority="19">
      <formula>LEN(TRIM(F17))=0</formula>
    </cfRule>
  </conditionalFormatting>
  <conditionalFormatting sqref="F22:AI23">
    <cfRule type="containsBlanks" dxfId="127" priority="18">
      <formula>LEN(TRIM(F22))=0</formula>
    </cfRule>
  </conditionalFormatting>
  <conditionalFormatting sqref="AJ31">
    <cfRule type="cellIs" dxfId="126" priority="16" operator="greaterThanOrEqual">
      <formula>25</formula>
    </cfRule>
    <cfRule type="cellIs" dxfId="125" priority="17" operator="greaterThanOrEqual">
      <formula>15</formula>
    </cfRule>
  </conditionalFormatting>
  <conditionalFormatting sqref="AJ30">
    <cfRule type="cellIs" dxfId="124" priority="15" operator="greaterThanOrEqual">
      <formula>0.1</formula>
    </cfRule>
  </conditionalFormatting>
  <conditionalFormatting sqref="AJ29">
    <cfRule type="cellIs" dxfId="123" priority="13" operator="greaterThanOrEqual">
      <formula>25</formula>
    </cfRule>
    <cfRule type="cellIs" dxfId="122" priority="14" operator="greaterThanOrEqual">
      <formula>15</formula>
    </cfRule>
  </conditionalFormatting>
  <conditionalFormatting sqref="AJ28">
    <cfRule type="cellIs" dxfId="121" priority="11" operator="greaterThanOrEqual">
      <formula>0.5</formula>
    </cfRule>
    <cfRule type="cellIs" dxfId="120" priority="12" operator="greaterThanOrEqual">
      <formula>0.2</formula>
    </cfRule>
  </conditionalFormatting>
  <conditionalFormatting sqref="AJ27">
    <cfRule type="cellIs" dxfId="119" priority="9" operator="greaterThanOrEqual">
      <formula>0.5</formula>
    </cfRule>
    <cfRule type="cellIs" dxfId="118" priority="10" operator="greaterThanOrEqual">
      <formula>0.2</formula>
    </cfRule>
  </conditionalFormatting>
  <conditionalFormatting sqref="AJ33">
    <cfRule type="cellIs" dxfId="117" priority="8" operator="greaterThan">
      <formula>1</formula>
    </cfRule>
  </conditionalFormatting>
  <conditionalFormatting sqref="AJ32">
    <cfRule type="cellIs" dxfId="116" priority="7" operator="greaterThanOrEqual">
      <formula>1</formula>
    </cfRule>
  </conditionalFormatting>
  <conditionalFormatting sqref="AJ34">
    <cfRule type="cellIs" dxfId="115" priority="5" operator="greaterThanOrEqual">
      <formula>7.5</formula>
    </cfRule>
  </conditionalFormatting>
  <conditionalFormatting sqref="AJ34">
    <cfRule type="cellIs" dxfId="114" priority="6" operator="greaterThanOrEqual">
      <formula>12.5</formula>
    </cfRule>
  </conditionalFormatting>
  <conditionalFormatting sqref="AJ10:AJ13">
    <cfRule type="containsBlanks" dxfId="113" priority="4">
      <formula>LEN(TRIM(AJ10))=0</formula>
    </cfRule>
  </conditionalFormatting>
  <conditionalFormatting sqref="AJ15">
    <cfRule type="containsBlanks" dxfId="112" priority="3">
      <formula>LEN(TRIM(AJ15))=0</formula>
    </cfRule>
  </conditionalFormatting>
  <conditionalFormatting sqref="AJ17:AJ18">
    <cfRule type="containsBlanks" dxfId="111" priority="2">
      <formula>LEN(TRIM(AJ17))=0</formula>
    </cfRule>
  </conditionalFormatting>
  <conditionalFormatting sqref="AJ22:AJ23">
    <cfRule type="containsBlanks" dxfId="110" priority="1">
      <formula>LEN(TRIM(AJ22))=0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4:AJ35"/>
  <sheetViews>
    <sheetView view="pageBreakPreview" topLeftCell="B4" zoomScale="80" zoomScaleNormal="100" zoomScaleSheetLayoutView="80" workbookViewId="0">
      <pane xSplit="4" ySplit="4" topLeftCell="AE40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6" width="9.44140625" customWidth="1"/>
  </cols>
  <sheetData>
    <row r="4" spans="1:36" ht="28.2">
      <c r="C4" s="10" t="s">
        <v>262</v>
      </c>
      <c r="AH4" s="11"/>
      <c r="AI4" s="12"/>
    </row>
    <row r="5" spans="1:36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6" ht="30" customHeight="1">
      <c r="C6" s="3"/>
      <c r="D6" s="4"/>
      <c r="E6" s="5"/>
      <c r="F6" s="26">
        <v>45292</v>
      </c>
      <c r="G6" s="26">
        <v>45293</v>
      </c>
      <c r="H6" s="26">
        <v>45294</v>
      </c>
      <c r="I6" s="26">
        <v>45295</v>
      </c>
      <c r="J6" s="26">
        <v>45296</v>
      </c>
      <c r="K6" s="26">
        <v>45297</v>
      </c>
      <c r="L6" s="26">
        <v>45298</v>
      </c>
      <c r="M6" s="26">
        <v>45299</v>
      </c>
      <c r="N6" s="26">
        <v>45300</v>
      </c>
      <c r="O6" s="26">
        <v>45301</v>
      </c>
      <c r="P6" s="26">
        <v>45302</v>
      </c>
      <c r="Q6" s="26">
        <v>45303</v>
      </c>
      <c r="R6" s="26">
        <v>45304</v>
      </c>
      <c r="S6" s="26">
        <v>45305</v>
      </c>
      <c r="T6" s="26">
        <v>45306</v>
      </c>
      <c r="U6" s="26">
        <v>45307</v>
      </c>
      <c r="V6" s="26">
        <v>45308</v>
      </c>
      <c r="W6" s="26">
        <v>45309</v>
      </c>
      <c r="X6" s="26">
        <v>45310</v>
      </c>
      <c r="Y6" s="26">
        <v>45311</v>
      </c>
      <c r="Z6" s="26">
        <v>45312</v>
      </c>
      <c r="AA6" s="26">
        <v>45313</v>
      </c>
      <c r="AB6" s="26">
        <v>45314</v>
      </c>
      <c r="AC6" s="26">
        <v>45315</v>
      </c>
      <c r="AD6" s="26">
        <v>45316</v>
      </c>
      <c r="AE6" s="26">
        <v>45317</v>
      </c>
      <c r="AF6" s="26">
        <v>45318</v>
      </c>
      <c r="AG6" s="26">
        <v>45319</v>
      </c>
      <c r="AH6" s="26">
        <v>45320</v>
      </c>
      <c r="AI6" s="26">
        <v>45321</v>
      </c>
      <c r="AJ6" s="26">
        <v>45322</v>
      </c>
    </row>
    <row r="7" spans="1:36" ht="30" customHeight="1">
      <c r="C7" s="6"/>
      <c r="D7" s="7"/>
      <c r="E7" s="8"/>
      <c r="F7" s="27" t="s">
        <v>215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</row>
    <row r="8" spans="1:36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  <c r="AJ8" s="304"/>
    </row>
    <row r="9" spans="1:36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  <c r="AJ9" s="305"/>
    </row>
    <row r="10" spans="1:36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</row>
    <row r="11" spans="1:36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</row>
    <row r="12" spans="1:36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</row>
    <row r="13" spans="1:36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</row>
    <row r="14" spans="1:36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SUM(F13,'R5-12（入力用)'!AE13:AJ13)</f>
        <v>0</v>
      </c>
      <c r="G14" s="304">
        <f>SUM(F13:G13,'R5-12（入力用)'!AF13:AJ13)</f>
        <v>0</v>
      </c>
      <c r="H14" s="305">
        <f>SUM(F13:H13,'R5-12（入力用)'!AG13:AJ13)</f>
        <v>0</v>
      </c>
      <c r="I14" s="304">
        <f>SUM(F13:I13,'R5-12（入力用)'!AH13:AJ13)</f>
        <v>0</v>
      </c>
      <c r="J14" s="304">
        <f>SUM(F13:J13,'R5-12（入力用)'!AI13:AJ13)</f>
        <v>0</v>
      </c>
      <c r="K14" s="304">
        <f>SUM(F13:K13,'R5-12（入力用)'!AJ13)</f>
        <v>0</v>
      </c>
      <c r="L14" s="304">
        <f>SUM(F13:L13)</f>
        <v>0</v>
      </c>
      <c r="M14" s="305">
        <f t="shared" ref="M14:AJ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  <c r="AJ14" s="305">
        <f t="shared" si="0"/>
        <v>0</v>
      </c>
    </row>
    <row r="15" spans="1:36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</row>
    <row r="16" spans="1:36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SUM(F15,'R5-12（入力用)'!AE15:AJ15)</f>
        <v>0</v>
      </c>
      <c r="G16" s="304">
        <f>SUM(F15:G15,'R5-12（入力用)'!AF15:AJ15)</f>
        <v>0</v>
      </c>
      <c r="H16" s="305">
        <f>SUM(F15:H15,'R5-12（入力用)'!AG15:AJ15)</f>
        <v>0</v>
      </c>
      <c r="I16" s="305">
        <f>SUM(F15:I15,'R5-12（入力用)'!AH15:AJ15)</f>
        <v>0</v>
      </c>
      <c r="J16" s="304">
        <f>SUM(F15:J15,'R5-12（入力用)'!AI15:AJ15)</f>
        <v>0</v>
      </c>
      <c r="K16" s="304">
        <f>SUM(F15:K15,'R5-12（入力用)'!AJ15)</f>
        <v>0</v>
      </c>
      <c r="L16" s="304">
        <f>SUM(F15:L15)</f>
        <v>0</v>
      </c>
      <c r="M16" s="305">
        <f t="shared" ref="M16:AJ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  <c r="AJ16" s="304">
        <f t="shared" si="1"/>
        <v>0</v>
      </c>
    </row>
    <row r="17" spans="1:36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</row>
    <row r="18" spans="1:36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</row>
    <row r="19" spans="1:36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6">
        <f>SUM(F17,'R5-12（入力用)'!AE17:AJ17)</f>
        <v>0</v>
      </c>
      <c r="G19" s="306">
        <f>SUM(F17:G17,'R5-12（入力用)'!AF17:AJ17)</f>
        <v>0</v>
      </c>
      <c r="H19" s="307">
        <f>SUM(F17:H17,'R5-12（入力用)'!AG17:AJ17)</f>
        <v>0</v>
      </c>
      <c r="I19" s="306">
        <f>SUM(F17:I17,'R5-12（入力用)'!AH17:AJ17)</f>
        <v>0</v>
      </c>
      <c r="J19" s="307">
        <f>SUM(F17:J17,'R5-12（入力用)'!AI17:AJ17)</f>
        <v>0</v>
      </c>
      <c r="K19" s="306">
        <f>SUM(F17:K17,'R5-12（入力用)'!AJ17)</f>
        <v>0</v>
      </c>
      <c r="L19" s="306">
        <f>SUM(F17:L17)</f>
        <v>0</v>
      </c>
      <c r="M19" s="307">
        <f t="shared" ref="M19:AJ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  <c r="AJ19" s="306">
        <f t="shared" si="2"/>
        <v>0</v>
      </c>
    </row>
    <row r="20" spans="1:36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J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si="3"/>
        <v>0</v>
      </c>
      <c r="AJ20" s="306">
        <f t="shared" si="3"/>
        <v>0</v>
      </c>
    </row>
    <row r="21" spans="1:36" s="308" customFormat="1" ht="54.9" customHeight="1">
      <c r="A21"/>
      <c r="B21"/>
      <c r="C21" s="14" t="s">
        <v>6</v>
      </c>
      <c r="D21" s="2"/>
      <c r="E21" s="1" t="s">
        <v>14</v>
      </c>
      <c r="F21" s="307">
        <f>'R5-12（入力用)'!AD20</f>
        <v>0</v>
      </c>
      <c r="G21" s="307">
        <f>'R5-12（入力用)'!AE20</f>
        <v>0</v>
      </c>
      <c r="H21" s="307">
        <f>'R5-12（入力用)'!AF20</f>
        <v>0</v>
      </c>
      <c r="I21" s="307">
        <f>'R5-12（入力用)'!AG20</f>
        <v>0</v>
      </c>
      <c r="J21" s="307">
        <f>'R5-12（入力用)'!AH20</f>
        <v>0</v>
      </c>
      <c r="K21" s="307">
        <f>'R5-12（入力用)'!AI20</f>
        <v>0</v>
      </c>
      <c r="L21" s="307">
        <f>'R5-12（入力用)'!AJ20</f>
        <v>0</v>
      </c>
      <c r="M21" s="307">
        <f>F20</f>
        <v>0</v>
      </c>
      <c r="N21" s="307">
        <f t="shared" ref="N21:AJ21" si="4">G20</f>
        <v>0</v>
      </c>
      <c r="O21" s="307">
        <f t="shared" si="4"/>
        <v>0</v>
      </c>
      <c r="P21" s="307">
        <f t="shared" si="4"/>
        <v>0</v>
      </c>
      <c r="Q21" s="307">
        <f t="shared" si="4"/>
        <v>0</v>
      </c>
      <c r="R21" s="307">
        <f t="shared" si="4"/>
        <v>0</v>
      </c>
      <c r="S21" s="307">
        <f t="shared" si="4"/>
        <v>0</v>
      </c>
      <c r="T21" s="307">
        <f t="shared" si="4"/>
        <v>0</v>
      </c>
      <c r="U21" s="307">
        <f t="shared" si="4"/>
        <v>0</v>
      </c>
      <c r="V21" s="307">
        <f t="shared" si="4"/>
        <v>0</v>
      </c>
      <c r="W21" s="307">
        <f t="shared" si="4"/>
        <v>0</v>
      </c>
      <c r="X21" s="307">
        <f t="shared" si="4"/>
        <v>0</v>
      </c>
      <c r="Y21" s="307">
        <f t="shared" si="4"/>
        <v>0</v>
      </c>
      <c r="Z21" s="307">
        <f t="shared" si="4"/>
        <v>0</v>
      </c>
      <c r="AA21" s="307">
        <f t="shared" si="4"/>
        <v>0</v>
      </c>
      <c r="AB21" s="307">
        <f t="shared" si="4"/>
        <v>0</v>
      </c>
      <c r="AC21" s="307">
        <f t="shared" si="4"/>
        <v>0</v>
      </c>
      <c r="AD21" s="307">
        <f t="shared" si="4"/>
        <v>0</v>
      </c>
      <c r="AE21" s="307">
        <f t="shared" si="4"/>
        <v>0</v>
      </c>
      <c r="AF21" s="307">
        <f t="shared" si="4"/>
        <v>0</v>
      </c>
      <c r="AG21" s="307">
        <f t="shared" si="4"/>
        <v>0</v>
      </c>
      <c r="AH21" s="307">
        <f t="shared" si="4"/>
        <v>0</v>
      </c>
      <c r="AI21" s="307">
        <f t="shared" si="4"/>
        <v>0</v>
      </c>
      <c r="AJ21" s="307">
        <f t="shared" si="4"/>
        <v>0</v>
      </c>
    </row>
    <row r="22" spans="1:36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</row>
    <row r="23" spans="1:36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</row>
    <row r="24" spans="1:36" ht="30" customHeight="1">
      <c r="K24" s="60"/>
    </row>
    <row r="25" spans="1:36" ht="30" customHeight="1">
      <c r="C25" s="3"/>
      <c r="D25" s="4"/>
      <c r="E25" s="5"/>
      <c r="F25" s="26">
        <f t="shared" ref="F25:AJ26" si="5">F6</f>
        <v>45292</v>
      </c>
      <c r="G25" s="26">
        <f t="shared" si="5"/>
        <v>45293</v>
      </c>
      <c r="H25" s="26">
        <f t="shared" si="5"/>
        <v>45294</v>
      </c>
      <c r="I25" s="26">
        <f t="shared" si="5"/>
        <v>45295</v>
      </c>
      <c r="J25" s="26">
        <f t="shared" si="5"/>
        <v>45296</v>
      </c>
      <c r="K25" s="26">
        <f t="shared" si="5"/>
        <v>45297</v>
      </c>
      <c r="L25" s="26">
        <f t="shared" si="5"/>
        <v>45298</v>
      </c>
      <c r="M25" s="26">
        <f t="shared" si="5"/>
        <v>45299</v>
      </c>
      <c r="N25" s="26">
        <f t="shared" si="5"/>
        <v>45300</v>
      </c>
      <c r="O25" s="26">
        <f t="shared" si="5"/>
        <v>45301</v>
      </c>
      <c r="P25" s="26">
        <f t="shared" si="5"/>
        <v>45302</v>
      </c>
      <c r="Q25" s="26">
        <f t="shared" si="5"/>
        <v>45303</v>
      </c>
      <c r="R25" s="26">
        <f t="shared" si="5"/>
        <v>45304</v>
      </c>
      <c r="S25" s="26">
        <f t="shared" si="5"/>
        <v>45305</v>
      </c>
      <c r="T25" s="26">
        <f t="shared" si="5"/>
        <v>45306</v>
      </c>
      <c r="U25" s="26">
        <f t="shared" si="5"/>
        <v>45307</v>
      </c>
      <c r="V25" s="26">
        <f t="shared" si="5"/>
        <v>45308</v>
      </c>
      <c r="W25" s="26">
        <f t="shared" si="5"/>
        <v>45309</v>
      </c>
      <c r="X25" s="26">
        <f t="shared" si="5"/>
        <v>45310</v>
      </c>
      <c r="Y25" s="26">
        <f t="shared" si="5"/>
        <v>45311</v>
      </c>
      <c r="Z25" s="26">
        <f t="shared" si="5"/>
        <v>45312</v>
      </c>
      <c r="AA25" s="26">
        <f t="shared" si="5"/>
        <v>45313</v>
      </c>
      <c r="AB25" s="26">
        <f t="shared" si="5"/>
        <v>45314</v>
      </c>
      <c r="AC25" s="26">
        <f t="shared" si="5"/>
        <v>45315</v>
      </c>
      <c r="AD25" s="26">
        <f t="shared" si="5"/>
        <v>45316</v>
      </c>
      <c r="AE25" s="26">
        <f t="shared" si="5"/>
        <v>45317</v>
      </c>
      <c r="AF25" s="26">
        <f t="shared" si="5"/>
        <v>45318</v>
      </c>
      <c r="AG25" s="26">
        <f t="shared" si="5"/>
        <v>45319</v>
      </c>
      <c r="AH25" s="26">
        <f t="shared" si="5"/>
        <v>45320</v>
      </c>
      <c r="AI25" s="26">
        <f t="shared" si="5"/>
        <v>45321</v>
      </c>
      <c r="AJ25" s="26">
        <f t="shared" si="5"/>
        <v>45322</v>
      </c>
    </row>
    <row r="26" spans="1:36" ht="30" customHeight="1">
      <c r="C26" s="6"/>
      <c r="D26" s="7"/>
      <c r="E26" s="8"/>
      <c r="F26" s="27" t="str">
        <f t="shared" si="5"/>
        <v>月</v>
      </c>
      <c r="G26" s="27" t="str">
        <f t="shared" si="5"/>
        <v>火</v>
      </c>
      <c r="H26" s="27" t="str">
        <f t="shared" si="5"/>
        <v>水</v>
      </c>
      <c r="I26" s="27" t="str">
        <f t="shared" si="5"/>
        <v>木</v>
      </c>
      <c r="J26" s="27" t="str">
        <f t="shared" si="5"/>
        <v>金</v>
      </c>
      <c r="K26" s="27" t="str">
        <f t="shared" si="5"/>
        <v>土</v>
      </c>
      <c r="L26" s="27" t="str">
        <f t="shared" si="5"/>
        <v>日</v>
      </c>
      <c r="M26" s="27" t="str">
        <f t="shared" si="5"/>
        <v>月</v>
      </c>
      <c r="N26" s="27" t="str">
        <f t="shared" si="5"/>
        <v>火</v>
      </c>
      <c r="O26" s="27" t="str">
        <f t="shared" si="5"/>
        <v>水</v>
      </c>
      <c r="P26" s="27" t="str">
        <f t="shared" si="5"/>
        <v>木</v>
      </c>
      <c r="Q26" s="27" t="str">
        <f t="shared" si="5"/>
        <v>金</v>
      </c>
      <c r="R26" s="27" t="str">
        <f t="shared" si="5"/>
        <v>土</v>
      </c>
      <c r="S26" s="27" t="str">
        <f t="shared" si="5"/>
        <v>日</v>
      </c>
      <c r="T26" s="27" t="str">
        <f t="shared" si="5"/>
        <v>月</v>
      </c>
      <c r="U26" s="27" t="str">
        <f t="shared" si="5"/>
        <v>火</v>
      </c>
      <c r="V26" s="27" t="str">
        <f t="shared" si="5"/>
        <v>水</v>
      </c>
      <c r="W26" s="27" t="str">
        <f t="shared" si="5"/>
        <v>木</v>
      </c>
      <c r="X26" s="27" t="str">
        <f t="shared" si="5"/>
        <v>金</v>
      </c>
      <c r="Y26" s="27" t="str">
        <f t="shared" si="5"/>
        <v>土</v>
      </c>
      <c r="Z26" s="27" t="str">
        <f t="shared" si="5"/>
        <v>日</v>
      </c>
      <c r="AA26" s="27" t="str">
        <f t="shared" si="5"/>
        <v>月</v>
      </c>
      <c r="AB26" s="27" t="str">
        <f t="shared" si="5"/>
        <v>火</v>
      </c>
      <c r="AC26" s="27" t="str">
        <f t="shared" si="5"/>
        <v>水</v>
      </c>
      <c r="AD26" s="27" t="str">
        <f t="shared" si="5"/>
        <v>木</v>
      </c>
      <c r="AE26" s="27" t="str">
        <f t="shared" si="5"/>
        <v>金</v>
      </c>
      <c r="AF26" s="27" t="str">
        <f t="shared" si="5"/>
        <v>土</v>
      </c>
      <c r="AG26" s="27" t="str">
        <f t="shared" si="5"/>
        <v>日</v>
      </c>
      <c r="AH26" s="27" t="str">
        <f t="shared" si="5"/>
        <v>月</v>
      </c>
      <c r="AI26" s="27" t="str">
        <f t="shared" si="5"/>
        <v>火</v>
      </c>
      <c r="AJ26" s="27" t="str">
        <f t="shared" si="5"/>
        <v>水</v>
      </c>
    </row>
    <row r="27" spans="1:36" ht="54.9" customHeight="1">
      <c r="B27" s="406"/>
      <c r="C27" s="16" t="s">
        <v>250</v>
      </c>
      <c r="D27" s="2"/>
      <c r="E27" s="1"/>
      <c r="F27" s="346">
        <f t="shared" ref="F27:AJ28" si="6">IFERROR(F10/F8,0)</f>
        <v>0</v>
      </c>
      <c r="G27" s="346">
        <f t="shared" si="6"/>
        <v>0</v>
      </c>
      <c r="H27" s="346">
        <f t="shared" si="6"/>
        <v>0</v>
      </c>
      <c r="I27" s="346">
        <f t="shared" si="6"/>
        <v>0</v>
      </c>
      <c r="J27" s="346">
        <f t="shared" si="6"/>
        <v>0</v>
      </c>
      <c r="K27" s="346">
        <f t="shared" si="6"/>
        <v>0</v>
      </c>
      <c r="L27" s="346">
        <f t="shared" si="6"/>
        <v>0</v>
      </c>
      <c r="M27" s="346">
        <f t="shared" si="6"/>
        <v>0</v>
      </c>
      <c r="N27" s="346">
        <f t="shared" si="6"/>
        <v>0</v>
      </c>
      <c r="O27" s="346">
        <f t="shared" si="6"/>
        <v>0</v>
      </c>
      <c r="P27" s="346">
        <f t="shared" si="6"/>
        <v>0</v>
      </c>
      <c r="Q27" s="346">
        <f t="shared" si="6"/>
        <v>0</v>
      </c>
      <c r="R27" s="346">
        <f t="shared" si="6"/>
        <v>0</v>
      </c>
      <c r="S27" s="346">
        <f t="shared" si="6"/>
        <v>0</v>
      </c>
      <c r="T27" s="346">
        <f t="shared" si="6"/>
        <v>0</v>
      </c>
      <c r="U27" s="346">
        <f t="shared" si="6"/>
        <v>0</v>
      </c>
      <c r="V27" s="346">
        <f t="shared" si="6"/>
        <v>0</v>
      </c>
      <c r="W27" s="346">
        <f t="shared" si="6"/>
        <v>0</v>
      </c>
      <c r="X27" s="346">
        <f t="shared" si="6"/>
        <v>0</v>
      </c>
      <c r="Y27" s="346">
        <f t="shared" si="6"/>
        <v>0</v>
      </c>
      <c r="Z27" s="346">
        <f t="shared" si="6"/>
        <v>0</v>
      </c>
      <c r="AA27" s="346">
        <f t="shared" si="6"/>
        <v>0</v>
      </c>
      <c r="AB27" s="346">
        <f t="shared" si="6"/>
        <v>0</v>
      </c>
      <c r="AC27" s="346">
        <f t="shared" si="6"/>
        <v>0</v>
      </c>
      <c r="AD27" s="346">
        <f t="shared" si="6"/>
        <v>0</v>
      </c>
      <c r="AE27" s="346">
        <f t="shared" si="6"/>
        <v>0</v>
      </c>
      <c r="AF27" s="346">
        <f t="shared" si="6"/>
        <v>0</v>
      </c>
      <c r="AG27" s="346">
        <f t="shared" si="6"/>
        <v>0</v>
      </c>
      <c r="AH27" s="346">
        <f t="shared" si="6"/>
        <v>0</v>
      </c>
      <c r="AI27" s="346">
        <f t="shared" si="6"/>
        <v>0</v>
      </c>
      <c r="AJ27" s="346">
        <f t="shared" si="6"/>
        <v>0</v>
      </c>
    </row>
    <row r="28" spans="1:36" ht="54.9" customHeight="1">
      <c r="B28" s="406"/>
      <c r="C28" s="17" t="s">
        <v>251</v>
      </c>
      <c r="D28" s="2"/>
      <c r="E28" s="1"/>
      <c r="F28" s="346">
        <f t="shared" si="6"/>
        <v>0</v>
      </c>
      <c r="G28" s="346">
        <f t="shared" si="6"/>
        <v>0</v>
      </c>
      <c r="H28" s="346">
        <f t="shared" si="6"/>
        <v>0</v>
      </c>
      <c r="I28" s="346">
        <f t="shared" si="6"/>
        <v>0</v>
      </c>
      <c r="J28" s="346">
        <f t="shared" si="6"/>
        <v>0</v>
      </c>
      <c r="K28" s="346">
        <f t="shared" si="6"/>
        <v>0</v>
      </c>
      <c r="L28" s="346">
        <f t="shared" si="6"/>
        <v>0</v>
      </c>
      <c r="M28" s="346">
        <f t="shared" si="6"/>
        <v>0</v>
      </c>
      <c r="N28" s="346">
        <f t="shared" si="6"/>
        <v>0</v>
      </c>
      <c r="O28" s="346">
        <f t="shared" si="6"/>
        <v>0</v>
      </c>
      <c r="P28" s="346">
        <f t="shared" si="6"/>
        <v>0</v>
      </c>
      <c r="Q28" s="346">
        <f t="shared" si="6"/>
        <v>0</v>
      </c>
      <c r="R28" s="346">
        <f t="shared" si="6"/>
        <v>0</v>
      </c>
      <c r="S28" s="346">
        <f t="shared" si="6"/>
        <v>0</v>
      </c>
      <c r="T28" s="346">
        <f t="shared" si="6"/>
        <v>0</v>
      </c>
      <c r="U28" s="346">
        <f t="shared" si="6"/>
        <v>0</v>
      </c>
      <c r="V28" s="346">
        <f t="shared" si="6"/>
        <v>0</v>
      </c>
      <c r="W28" s="346">
        <f t="shared" si="6"/>
        <v>0</v>
      </c>
      <c r="X28" s="346">
        <f t="shared" si="6"/>
        <v>0</v>
      </c>
      <c r="Y28" s="346">
        <f t="shared" si="6"/>
        <v>0</v>
      </c>
      <c r="Z28" s="346">
        <f t="shared" si="6"/>
        <v>0</v>
      </c>
      <c r="AA28" s="346">
        <f t="shared" si="6"/>
        <v>0</v>
      </c>
      <c r="AB28" s="346">
        <f t="shared" si="6"/>
        <v>0</v>
      </c>
      <c r="AC28" s="346">
        <f t="shared" si="6"/>
        <v>0</v>
      </c>
      <c r="AD28" s="346">
        <f t="shared" si="6"/>
        <v>0</v>
      </c>
      <c r="AE28" s="346">
        <f t="shared" si="6"/>
        <v>0</v>
      </c>
      <c r="AF28" s="346">
        <f t="shared" si="6"/>
        <v>0</v>
      </c>
      <c r="AG28" s="346">
        <f t="shared" si="6"/>
        <v>0</v>
      </c>
      <c r="AH28" s="346">
        <f t="shared" si="6"/>
        <v>0</v>
      </c>
      <c r="AI28" s="346">
        <f t="shared" si="6"/>
        <v>0</v>
      </c>
      <c r="AJ28" s="346">
        <f t="shared" si="6"/>
        <v>0</v>
      </c>
    </row>
    <row r="29" spans="1:36" ht="54.9" customHeight="1">
      <c r="B29" s="363"/>
      <c r="C29" s="17" t="s">
        <v>252</v>
      </c>
      <c r="D29" s="2"/>
      <c r="E29" s="1"/>
      <c r="F29" s="342">
        <f t="shared" ref="F29:AJ29" si="7">IFERROR(F12*100000/1588256,0)</f>
        <v>0</v>
      </c>
      <c r="G29" s="342">
        <f t="shared" si="7"/>
        <v>0</v>
      </c>
      <c r="H29" s="342">
        <f t="shared" si="7"/>
        <v>0</v>
      </c>
      <c r="I29" s="342">
        <f t="shared" si="7"/>
        <v>0</v>
      </c>
      <c r="J29" s="342">
        <f t="shared" si="7"/>
        <v>0</v>
      </c>
      <c r="K29" s="342">
        <f t="shared" si="7"/>
        <v>0</v>
      </c>
      <c r="L29" s="342">
        <f t="shared" si="7"/>
        <v>0</v>
      </c>
      <c r="M29" s="342">
        <f t="shared" si="7"/>
        <v>0</v>
      </c>
      <c r="N29" s="342">
        <f t="shared" si="7"/>
        <v>0</v>
      </c>
      <c r="O29" s="342">
        <f t="shared" si="7"/>
        <v>0</v>
      </c>
      <c r="P29" s="342">
        <f t="shared" si="7"/>
        <v>0</v>
      </c>
      <c r="Q29" s="342">
        <f t="shared" si="7"/>
        <v>0</v>
      </c>
      <c r="R29" s="342">
        <f t="shared" si="7"/>
        <v>0</v>
      </c>
      <c r="S29" s="342">
        <f t="shared" si="7"/>
        <v>0</v>
      </c>
      <c r="T29" s="342">
        <f t="shared" si="7"/>
        <v>0</v>
      </c>
      <c r="U29" s="342">
        <f t="shared" si="7"/>
        <v>0</v>
      </c>
      <c r="V29" s="342">
        <f t="shared" si="7"/>
        <v>0</v>
      </c>
      <c r="W29" s="342">
        <f t="shared" si="7"/>
        <v>0</v>
      </c>
      <c r="X29" s="342">
        <f t="shared" si="7"/>
        <v>0</v>
      </c>
      <c r="Y29" s="342">
        <f t="shared" si="7"/>
        <v>0</v>
      </c>
      <c r="Z29" s="342">
        <f t="shared" si="7"/>
        <v>0</v>
      </c>
      <c r="AA29" s="342">
        <f t="shared" si="7"/>
        <v>0</v>
      </c>
      <c r="AB29" s="342">
        <f t="shared" si="7"/>
        <v>0</v>
      </c>
      <c r="AC29" s="342">
        <f t="shared" si="7"/>
        <v>0</v>
      </c>
      <c r="AD29" s="342">
        <f t="shared" si="7"/>
        <v>0</v>
      </c>
      <c r="AE29" s="342">
        <f t="shared" si="7"/>
        <v>0</v>
      </c>
      <c r="AF29" s="342">
        <f t="shared" si="7"/>
        <v>0</v>
      </c>
      <c r="AG29" s="342">
        <f t="shared" si="7"/>
        <v>0</v>
      </c>
      <c r="AH29" s="342">
        <f t="shared" si="7"/>
        <v>0</v>
      </c>
      <c r="AI29" s="342">
        <f t="shared" si="7"/>
        <v>0</v>
      </c>
      <c r="AJ29" s="342">
        <f t="shared" si="7"/>
        <v>0</v>
      </c>
    </row>
    <row r="30" spans="1:36" ht="54.9" customHeight="1">
      <c r="B30" s="340"/>
      <c r="C30" s="17" t="s">
        <v>33</v>
      </c>
      <c r="D30" s="2" t="s">
        <v>17</v>
      </c>
      <c r="E30" s="1"/>
      <c r="F30" s="346">
        <f t="shared" ref="F30:AJ30" si="8">IFERROR(F16/F14,0)</f>
        <v>0</v>
      </c>
      <c r="G30" s="346">
        <f t="shared" si="8"/>
        <v>0</v>
      </c>
      <c r="H30" s="346">
        <f t="shared" si="8"/>
        <v>0</v>
      </c>
      <c r="I30" s="346">
        <f t="shared" si="8"/>
        <v>0</v>
      </c>
      <c r="J30" s="346">
        <f t="shared" si="8"/>
        <v>0</v>
      </c>
      <c r="K30" s="346">
        <f t="shared" si="8"/>
        <v>0</v>
      </c>
      <c r="L30" s="346">
        <f t="shared" si="8"/>
        <v>0</v>
      </c>
      <c r="M30" s="346">
        <f t="shared" si="8"/>
        <v>0</v>
      </c>
      <c r="N30" s="346">
        <f t="shared" si="8"/>
        <v>0</v>
      </c>
      <c r="O30" s="346">
        <f t="shared" si="8"/>
        <v>0</v>
      </c>
      <c r="P30" s="346">
        <f t="shared" si="8"/>
        <v>0</v>
      </c>
      <c r="Q30" s="346">
        <f t="shared" si="8"/>
        <v>0</v>
      </c>
      <c r="R30" s="346">
        <f t="shared" si="8"/>
        <v>0</v>
      </c>
      <c r="S30" s="346">
        <f t="shared" si="8"/>
        <v>0</v>
      </c>
      <c r="T30" s="346">
        <f t="shared" si="8"/>
        <v>0</v>
      </c>
      <c r="U30" s="346">
        <f t="shared" si="8"/>
        <v>0</v>
      </c>
      <c r="V30" s="346">
        <f t="shared" si="8"/>
        <v>0</v>
      </c>
      <c r="W30" s="346">
        <f t="shared" si="8"/>
        <v>0</v>
      </c>
      <c r="X30" s="346">
        <f t="shared" si="8"/>
        <v>0</v>
      </c>
      <c r="Y30" s="346">
        <f t="shared" si="8"/>
        <v>0</v>
      </c>
      <c r="Z30" s="346">
        <f t="shared" si="8"/>
        <v>0</v>
      </c>
      <c r="AA30" s="346">
        <f t="shared" si="8"/>
        <v>0</v>
      </c>
      <c r="AB30" s="346">
        <f t="shared" si="8"/>
        <v>0</v>
      </c>
      <c r="AC30" s="346">
        <f t="shared" si="8"/>
        <v>0</v>
      </c>
      <c r="AD30" s="346">
        <f t="shared" si="8"/>
        <v>0</v>
      </c>
      <c r="AE30" s="346">
        <f t="shared" si="8"/>
        <v>0</v>
      </c>
      <c r="AF30" s="346">
        <f t="shared" si="8"/>
        <v>0</v>
      </c>
      <c r="AG30" s="346">
        <f t="shared" si="8"/>
        <v>0</v>
      </c>
      <c r="AH30" s="346">
        <f t="shared" si="8"/>
        <v>0</v>
      </c>
      <c r="AI30" s="346">
        <f t="shared" si="8"/>
        <v>0</v>
      </c>
      <c r="AJ30" s="346">
        <f t="shared" si="8"/>
        <v>0</v>
      </c>
    </row>
    <row r="31" spans="1:36" ht="54.9" customHeight="1">
      <c r="B31" s="381"/>
      <c r="C31" s="17" t="s">
        <v>253</v>
      </c>
      <c r="D31" s="2" t="s">
        <v>17</v>
      </c>
      <c r="E31" s="1"/>
      <c r="F31" s="341">
        <f t="shared" ref="F31:AJ31" si="9">IFERROR(F19*100000/1588256,0)</f>
        <v>0</v>
      </c>
      <c r="G31" s="341">
        <f t="shared" si="9"/>
        <v>0</v>
      </c>
      <c r="H31" s="341">
        <f t="shared" si="9"/>
        <v>0</v>
      </c>
      <c r="I31" s="341">
        <f t="shared" si="9"/>
        <v>0</v>
      </c>
      <c r="J31" s="341">
        <f t="shared" si="9"/>
        <v>0</v>
      </c>
      <c r="K31" s="341">
        <f t="shared" si="9"/>
        <v>0</v>
      </c>
      <c r="L31" s="341">
        <f t="shared" si="9"/>
        <v>0</v>
      </c>
      <c r="M31" s="341">
        <f t="shared" si="9"/>
        <v>0</v>
      </c>
      <c r="N31" s="341">
        <f t="shared" si="9"/>
        <v>0</v>
      </c>
      <c r="O31" s="341">
        <f t="shared" si="9"/>
        <v>0</v>
      </c>
      <c r="P31" s="341">
        <f t="shared" si="9"/>
        <v>0</v>
      </c>
      <c r="Q31" s="341">
        <f t="shared" si="9"/>
        <v>0</v>
      </c>
      <c r="R31" s="341">
        <f t="shared" si="9"/>
        <v>0</v>
      </c>
      <c r="S31" s="341">
        <f t="shared" si="9"/>
        <v>0</v>
      </c>
      <c r="T31" s="341">
        <f t="shared" si="9"/>
        <v>0</v>
      </c>
      <c r="U31" s="341">
        <f t="shared" si="9"/>
        <v>0</v>
      </c>
      <c r="V31" s="341">
        <f t="shared" si="9"/>
        <v>0</v>
      </c>
      <c r="W31" s="341">
        <f t="shared" si="9"/>
        <v>0</v>
      </c>
      <c r="X31" s="341">
        <f t="shared" si="9"/>
        <v>0</v>
      </c>
      <c r="Y31" s="341">
        <f t="shared" si="9"/>
        <v>0</v>
      </c>
      <c r="Z31" s="341">
        <f t="shared" si="9"/>
        <v>0</v>
      </c>
      <c r="AA31" s="341">
        <f t="shared" si="9"/>
        <v>0</v>
      </c>
      <c r="AB31" s="341">
        <f t="shared" si="9"/>
        <v>0</v>
      </c>
      <c r="AC31" s="341">
        <f t="shared" si="9"/>
        <v>0</v>
      </c>
      <c r="AD31" s="341">
        <f t="shared" si="9"/>
        <v>0</v>
      </c>
      <c r="AE31" s="341">
        <f t="shared" si="9"/>
        <v>0</v>
      </c>
      <c r="AF31" s="341">
        <f t="shared" si="9"/>
        <v>0</v>
      </c>
      <c r="AG31" s="341">
        <f t="shared" si="9"/>
        <v>0</v>
      </c>
      <c r="AH31" s="341">
        <f t="shared" si="9"/>
        <v>0</v>
      </c>
      <c r="AI31" s="341">
        <f t="shared" si="9"/>
        <v>0</v>
      </c>
      <c r="AJ31" s="341">
        <f t="shared" si="9"/>
        <v>0</v>
      </c>
    </row>
    <row r="32" spans="1:36" ht="54.9" customHeight="1">
      <c r="B32" s="409"/>
      <c r="C32" s="18" t="s">
        <v>36</v>
      </c>
      <c r="D32" s="2"/>
      <c r="E32" s="1"/>
      <c r="F32" s="194">
        <f t="shared" ref="F32:AJ32" si="10">F20-F21</f>
        <v>0</v>
      </c>
      <c r="G32" s="194">
        <f t="shared" si="10"/>
        <v>0</v>
      </c>
      <c r="H32" s="194">
        <f t="shared" si="10"/>
        <v>0</v>
      </c>
      <c r="I32" s="194">
        <f t="shared" si="10"/>
        <v>0</v>
      </c>
      <c r="J32" s="194">
        <f t="shared" si="10"/>
        <v>0</v>
      </c>
      <c r="K32" s="194">
        <f t="shared" si="10"/>
        <v>0</v>
      </c>
      <c r="L32" s="194">
        <f t="shared" si="10"/>
        <v>0</v>
      </c>
      <c r="M32" s="194">
        <f t="shared" si="10"/>
        <v>0</v>
      </c>
      <c r="N32" s="194">
        <f t="shared" si="10"/>
        <v>0</v>
      </c>
      <c r="O32" s="194">
        <f t="shared" si="10"/>
        <v>0</v>
      </c>
      <c r="P32" s="194">
        <f t="shared" si="10"/>
        <v>0</v>
      </c>
      <c r="Q32" s="194">
        <f t="shared" si="10"/>
        <v>0</v>
      </c>
      <c r="R32" s="194">
        <f t="shared" si="10"/>
        <v>0</v>
      </c>
      <c r="S32" s="194">
        <f t="shared" si="10"/>
        <v>0</v>
      </c>
      <c r="T32" s="194">
        <f t="shared" si="10"/>
        <v>0</v>
      </c>
      <c r="U32" s="194">
        <f t="shared" si="10"/>
        <v>0</v>
      </c>
      <c r="V32" s="194">
        <f t="shared" si="10"/>
        <v>0</v>
      </c>
      <c r="W32" s="194">
        <f t="shared" si="10"/>
        <v>0</v>
      </c>
      <c r="X32" s="194">
        <f t="shared" si="10"/>
        <v>0</v>
      </c>
      <c r="Y32" s="194">
        <f t="shared" si="10"/>
        <v>0</v>
      </c>
      <c r="Z32" s="194">
        <f t="shared" si="10"/>
        <v>0</v>
      </c>
      <c r="AA32" s="194">
        <f t="shared" si="10"/>
        <v>0</v>
      </c>
      <c r="AB32" s="194">
        <f t="shared" si="10"/>
        <v>0</v>
      </c>
      <c r="AC32" s="194">
        <f t="shared" si="10"/>
        <v>0</v>
      </c>
      <c r="AD32" s="194">
        <f t="shared" si="10"/>
        <v>0</v>
      </c>
      <c r="AE32" s="194">
        <f t="shared" si="10"/>
        <v>0</v>
      </c>
      <c r="AF32" s="194">
        <f t="shared" si="10"/>
        <v>0</v>
      </c>
      <c r="AG32" s="194">
        <f t="shared" si="10"/>
        <v>0</v>
      </c>
      <c r="AH32" s="194">
        <f t="shared" si="10"/>
        <v>0</v>
      </c>
      <c r="AI32" s="194">
        <f t="shared" si="10"/>
        <v>0</v>
      </c>
      <c r="AJ32" s="194">
        <f t="shared" si="10"/>
        <v>0</v>
      </c>
    </row>
    <row r="33" spans="2:36" ht="54.9" customHeight="1">
      <c r="B33" s="379"/>
      <c r="C33" s="18" t="s">
        <v>254</v>
      </c>
      <c r="D33" s="2"/>
      <c r="E33" s="1"/>
      <c r="F33" s="347">
        <f t="shared" ref="F33:AJ33" si="11">IFERROR(F20/F21,0)</f>
        <v>0</v>
      </c>
      <c r="G33" s="347">
        <f t="shared" si="11"/>
        <v>0</v>
      </c>
      <c r="H33" s="347">
        <f t="shared" si="11"/>
        <v>0</v>
      </c>
      <c r="I33" s="347">
        <f t="shared" si="11"/>
        <v>0</v>
      </c>
      <c r="J33" s="347">
        <f t="shared" si="11"/>
        <v>0</v>
      </c>
      <c r="K33" s="347">
        <f t="shared" si="11"/>
        <v>0</v>
      </c>
      <c r="L33" s="347">
        <f t="shared" si="11"/>
        <v>0</v>
      </c>
      <c r="M33" s="347">
        <f t="shared" si="11"/>
        <v>0</v>
      </c>
      <c r="N33" s="347">
        <f t="shared" si="11"/>
        <v>0</v>
      </c>
      <c r="O33" s="347">
        <f t="shared" si="11"/>
        <v>0</v>
      </c>
      <c r="P33" s="347">
        <f t="shared" si="11"/>
        <v>0</v>
      </c>
      <c r="Q33" s="347">
        <f t="shared" si="11"/>
        <v>0</v>
      </c>
      <c r="R33" s="347">
        <f t="shared" si="11"/>
        <v>0</v>
      </c>
      <c r="S33" s="347">
        <f t="shared" si="11"/>
        <v>0</v>
      </c>
      <c r="T33" s="347">
        <f t="shared" si="11"/>
        <v>0</v>
      </c>
      <c r="U33" s="347">
        <f t="shared" si="11"/>
        <v>0</v>
      </c>
      <c r="V33" s="347">
        <f t="shared" si="11"/>
        <v>0</v>
      </c>
      <c r="W33" s="347">
        <f t="shared" si="11"/>
        <v>0</v>
      </c>
      <c r="X33" s="347">
        <f t="shared" si="11"/>
        <v>0</v>
      </c>
      <c r="Y33" s="347">
        <f t="shared" si="11"/>
        <v>0</v>
      </c>
      <c r="Z33" s="347">
        <f t="shared" si="11"/>
        <v>0</v>
      </c>
      <c r="AA33" s="347">
        <f t="shared" si="11"/>
        <v>0</v>
      </c>
      <c r="AB33" s="347">
        <f t="shared" si="11"/>
        <v>0</v>
      </c>
      <c r="AC33" s="347">
        <f t="shared" si="11"/>
        <v>0</v>
      </c>
      <c r="AD33" s="347">
        <f t="shared" si="11"/>
        <v>0</v>
      </c>
      <c r="AE33" s="347">
        <f t="shared" si="11"/>
        <v>0</v>
      </c>
      <c r="AF33" s="347">
        <f t="shared" si="11"/>
        <v>0</v>
      </c>
      <c r="AG33" s="347">
        <f t="shared" si="11"/>
        <v>0</v>
      </c>
      <c r="AH33" s="347">
        <f t="shared" si="11"/>
        <v>0</v>
      </c>
      <c r="AI33" s="347">
        <f t="shared" si="11"/>
        <v>0</v>
      </c>
      <c r="AJ33" s="347">
        <f t="shared" si="11"/>
        <v>0</v>
      </c>
    </row>
    <row r="34" spans="2:36" ht="59.25" customHeight="1">
      <c r="B34" s="111"/>
      <c r="C34" s="17" t="s">
        <v>125</v>
      </c>
      <c r="D34" s="2"/>
      <c r="E34" s="1"/>
      <c r="F34" s="22">
        <f t="shared" ref="F34:AJ34" si="12">IFERROR(F10/F12,0)</f>
        <v>0</v>
      </c>
      <c r="G34" s="22">
        <f t="shared" si="12"/>
        <v>0</v>
      </c>
      <c r="H34" s="22">
        <f t="shared" si="12"/>
        <v>0</v>
      </c>
      <c r="I34" s="22">
        <f t="shared" si="12"/>
        <v>0</v>
      </c>
      <c r="J34" s="22">
        <f t="shared" si="12"/>
        <v>0</v>
      </c>
      <c r="K34" s="22">
        <f t="shared" si="12"/>
        <v>0</v>
      </c>
      <c r="L34" s="22">
        <f t="shared" si="12"/>
        <v>0</v>
      </c>
      <c r="M34" s="22">
        <f t="shared" si="12"/>
        <v>0</v>
      </c>
      <c r="N34" s="22">
        <f t="shared" si="12"/>
        <v>0</v>
      </c>
      <c r="O34" s="22">
        <f t="shared" si="12"/>
        <v>0</v>
      </c>
      <c r="P34" s="22">
        <f t="shared" si="12"/>
        <v>0</v>
      </c>
      <c r="Q34" s="22">
        <f t="shared" si="12"/>
        <v>0</v>
      </c>
      <c r="R34" s="22">
        <f t="shared" si="12"/>
        <v>0</v>
      </c>
      <c r="S34" s="22">
        <f t="shared" si="12"/>
        <v>0</v>
      </c>
      <c r="T34" s="22">
        <f t="shared" si="12"/>
        <v>0</v>
      </c>
      <c r="U34" s="22">
        <f t="shared" si="12"/>
        <v>0</v>
      </c>
      <c r="V34" s="22">
        <f t="shared" si="12"/>
        <v>0</v>
      </c>
      <c r="W34" s="22">
        <f t="shared" si="12"/>
        <v>0</v>
      </c>
      <c r="X34" s="22">
        <f t="shared" si="12"/>
        <v>0</v>
      </c>
      <c r="Y34" s="22">
        <f t="shared" si="12"/>
        <v>0</v>
      </c>
      <c r="Z34" s="22">
        <f t="shared" si="12"/>
        <v>0</v>
      </c>
      <c r="AA34" s="22">
        <f t="shared" si="12"/>
        <v>0</v>
      </c>
      <c r="AB34" s="22">
        <f t="shared" si="12"/>
        <v>0</v>
      </c>
      <c r="AC34" s="22">
        <f t="shared" si="12"/>
        <v>0</v>
      </c>
      <c r="AD34" s="22">
        <f t="shared" si="12"/>
        <v>0</v>
      </c>
      <c r="AE34" s="22">
        <f t="shared" si="12"/>
        <v>0</v>
      </c>
      <c r="AF34" s="22">
        <f t="shared" si="12"/>
        <v>0</v>
      </c>
      <c r="AG34" s="22">
        <f t="shared" si="12"/>
        <v>0</v>
      </c>
      <c r="AH34" s="22">
        <f t="shared" si="12"/>
        <v>0</v>
      </c>
      <c r="AI34" s="22">
        <f t="shared" si="12"/>
        <v>0</v>
      </c>
      <c r="AJ34" s="22">
        <f t="shared" si="12"/>
        <v>0</v>
      </c>
    </row>
    <row r="35" spans="2:36" ht="59.25" customHeight="1">
      <c r="B35" s="68"/>
      <c r="C35" s="18" t="s">
        <v>59</v>
      </c>
      <c r="D35" s="2"/>
      <c r="E35" s="1"/>
      <c r="F35" s="102" t="str">
        <f t="shared" ref="F35:AJ35" si="13">IF(F32=0,"同数",IF(F32&gt;0,"増加","減少"))</f>
        <v>同数</v>
      </c>
      <c r="G35" s="102" t="str">
        <f t="shared" si="13"/>
        <v>同数</v>
      </c>
      <c r="H35" s="102" t="str">
        <f t="shared" si="13"/>
        <v>同数</v>
      </c>
      <c r="I35" s="102" t="str">
        <f t="shared" si="13"/>
        <v>同数</v>
      </c>
      <c r="J35" s="102" t="str">
        <f t="shared" si="13"/>
        <v>同数</v>
      </c>
      <c r="K35" s="102" t="str">
        <f t="shared" si="13"/>
        <v>同数</v>
      </c>
      <c r="L35" s="102" t="str">
        <f t="shared" si="13"/>
        <v>同数</v>
      </c>
      <c r="M35" s="102" t="str">
        <f t="shared" si="13"/>
        <v>同数</v>
      </c>
      <c r="N35" s="102" t="str">
        <f t="shared" si="13"/>
        <v>同数</v>
      </c>
      <c r="O35" s="102" t="str">
        <f t="shared" si="13"/>
        <v>同数</v>
      </c>
      <c r="P35" s="102" t="str">
        <f t="shared" si="13"/>
        <v>同数</v>
      </c>
      <c r="Q35" s="102" t="str">
        <f t="shared" si="13"/>
        <v>同数</v>
      </c>
      <c r="R35" s="102" t="str">
        <f t="shared" si="13"/>
        <v>同数</v>
      </c>
      <c r="S35" s="102" t="str">
        <f t="shared" si="13"/>
        <v>同数</v>
      </c>
      <c r="T35" s="102" t="str">
        <f t="shared" si="13"/>
        <v>同数</v>
      </c>
      <c r="U35" s="102" t="str">
        <f t="shared" si="13"/>
        <v>同数</v>
      </c>
      <c r="V35" s="102" t="str">
        <f t="shared" si="13"/>
        <v>同数</v>
      </c>
      <c r="W35" s="102" t="str">
        <f t="shared" si="13"/>
        <v>同数</v>
      </c>
      <c r="X35" s="102" t="str">
        <f t="shared" si="13"/>
        <v>同数</v>
      </c>
      <c r="Y35" s="102" t="str">
        <f t="shared" si="13"/>
        <v>同数</v>
      </c>
      <c r="Z35" s="102" t="str">
        <f t="shared" si="13"/>
        <v>同数</v>
      </c>
      <c r="AA35" s="102" t="str">
        <f t="shared" si="13"/>
        <v>同数</v>
      </c>
      <c r="AB35" s="102" t="str">
        <f t="shared" si="13"/>
        <v>同数</v>
      </c>
      <c r="AC35" s="102" t="str">
        <f t="shared" si="13"/>
        <v>同数</v>
      </c>
      <c r="AD35" s="102" t="str">
        <f t="shared" si="13"/>
        <v>同数</v>
      </c>
      <c r="AE35" s="102" t="str">
        <f t="shared" si="13"/>
        <v>同数</v>
      </c>
      <c r="AF35" s="102" t="str">
        <f t="shared" si="13"/>
        <v>同数</v>
      </c>
      <c r="AG35" s="102" t="str">
        <f t="shared" si="13"/>
        <v>同数</v>
      </c>
      <c r="AH35" s="102" t="str">
        <f t="shared" si="13"/>
        <v>同数</v>
      </c>
      <c r="AI35" s="102" t="str">
        <f t="shared" si="13"/>
        <v>同数</v>
      </c>
      <c r="AJ35" s="102" t="str">
        <f t="shared" si="13"/>
        <v>同数</v>
      </c>
    </row>
  </sheetData>
  <mergeCells count="2">
    <mergeCell ref="B27:B29"/>
    <mergeCell ref="B31:B33"/>
  </mergeCells>
  <phoneticPr fontId="1"/>
  <conditionalFormatting sqref="F31:AI31">
    <cfRule type="cellIs" dxfId="109" priority="33" operator="greaterThanOrEqual">
      <formula>25</formula>
    </cfRule>
    <cfRule type="cellIs" dxfId="108" priority="34" operator="greaterThanOrEqual">
      <formula>15</formula>
    </cfRule>
  </conditionalFormatting>
  <conditionalFormatting sqref="F30:AI30">
    <cfRule type="cellIs" dxfId="107" priority="32" operator="greaterThanOrEqual">
      <formula>0.1</formula>
    </cfRule>
  </conditionalFormatting>
  <conditionalFormatting sqref="F29:AI29">
    <cfRule type="cellIs" dxfId="106" priority="30" operator="greaterThanOrEqual">
      <formula>25</formula>
    </cfRule>
    <cfRule type="cellIs" dxfId="105" priority="31" operator="greaterThanOrEqual">
      <formula>15</formula>
    </cfRule>
  </conditionalFormatting>
  <conditionalFormatting sqref="F28:AI28">
    <cfRule type="cellIs" dxfId="104" priority="28" operator="greaterThanOrEqual">
      <formula>0.5</formula>
    </cfRule>
    <cfRule type="cellIs" dxfId="103" priority="29" operator="greaterThanOrEqual">
      <formula>0.2</formula>
    </cfRule>
  </conditionalFormatting>
  <conditionalFormatting sqref="F27:AI27">
    <cfRule type="cellIs" dxfId="102" priority="26" operator="greaterThanOrEqual">
      <formula>0.5</formula>
    </cfRule>
    <cfRule type="cellIs" dxfId="101" priority="27" operator="greaterThanOrEqual">
      <formula>0.2</formula>
    </cfRule>
  </conditionalFormatting>
  <conditionalFormatting sqref="F33:AI33">
    <cfRule type="cellIs" dxfId="100" priority="25" operator="greaterThan">
      <formula>1</formula>
    </cfRule>
  </conditionalFormatting>
  <conditionalFormatting sqref="F32:AI32">
    <cfRule type="cellIs" dxfId="99" priority="24" operator="greaterThanOrEqual">
      <formula>1</formula>
    </cfRule>
  </conditionalFormatting>
  <conditionalFormatting sqref="F34:AI34">
    <cfRule type="cellIs" dxfId="98" priority="22" operator="greaterThanOrEqual">
      <formula>7.5</formula>
    </cfRule>
  </conditionalFormatting>
  <conditionalFormatting sqref="F34:AI34">
    <cfRule type="cellIs" dxfId="97" priority="23" operator="greaterThanOrEqual">
      <formula>12.5</formula>
    </cfRule>
  </conditionalFormatting>
  <conditionalFormatting sqref="F10:AI13">
    <cfRule type="containsBlanks" dxfId="96" priority="21">
      <formula>LEN(TRIM(F10))=0</formula>
    </cfRule>
  </conditionalFormatting>
  <conditionalFormatting sqref="F15:AI15">
    <cfRule type="containsBlanks" dxfId="95" priority="20">
      <formula>LEN(TRIM(F15))=0</formula>
    </cfRule>
  </conditionalFormatting>
  <conditionalFormatting sqref="F17:AI18">
    <cfRule type="containsBlanks" dxfId="94" priority="19">
      <formula>LEN(TRIM(F17))=0</formula>
    </cfRule>
  </conditionalFormatting>
  <conditionalFormatting sqref="F22:AI23">
    <cfRule type="containsBlanks" dxfId="93" priority="18">
      <formula>LEN(TRIM(F22))=0</formula>
    </cfRule>
  </conditionalFormatting>
  <conditionalFormatting sqref="AJ31">
    <cfRule type="cellIs" dxfId="92" priority="16" operator="greaterThanOrEqual">
      <formula>25</formula>
    </cfRule>
    <cfRule type="cellIs" dxfId="91" priority="17" operator="greaterThanOrEqual">
      <formula>15</formula>
    </cfRule>
  </conditionalFormatting>
  <conditionalFormatting sqref="AJ30">
    <cfRule type="cellIs" dxfId="90" priority="15" operator="greaterThanOrEqual">
      <formula>0.1</formula>
    </cfRule>
  </conditionalFormatting>
  <conditionalFormatting sqref="AJ29">
    <cfRule type="cellIs" dxfId="89" priority="13" operator="greaterThanOrEqual">
      <formula>25</formula>
    </cfRule>
    <cfRule type="cellIs" dxfId="88" priority="14" operator="greaterThanOrEqual">
      <formula>15</formula>
    </cfRule>
  </conditionalFormatting>
  <conditionalFormatting sqref="AJ28">
    <cfRule type="cellIs" dxfId="87" priority="11" operator="greaterThanOrEqual">
      <formula>0.5</formula>
    </cfRule>
    <cfRule type="cellIs" dxfId="86" priority="12" operator="greaterThanOrEqual">
      <formula>0.2</formula>
    </cfRule>
  </conditionalFormatting>
  <conditionalFormatting sqref="AJ27">
    <cfRule type="cellIs" dxfId="85" priority="9" operator="greaterThanOrEqual">
      <formula>0.5</formula>
    </cfRule>
    <cfRule type="cellIs" dxfId="84" priority="10" operator="greaterThanOrEqual">
      <formula>0.2</formula>
    </cfRule>
  </conditionalFormatting>
  <conditionalFormatting sqref="AJ33">
    <cfRule type="cellIs" dxfId="83" priority="8" operator="greaterThan">
      <formula>1</formula>
    </cfRule>
  </conditionalFormatting>
  <conditionalFormatting sqref="AJ32">
    <cfRule type="cellIs" dxfId="82" priority="7" operator="greaterThanOrEqual">
      <formula>1</formula>
    </cfRule>
  </conditionalFormatting>
  <conditionalFormatting sqref="AJ34">
    <cfRule type="cellIs" dxfId="81" priority="5" operator="greaterThanOrEqual">
      <formula>7.5</formula>
    </cfRule>
  </conditionalFormatting>
  <conditionalFormatting sqref="AJ34">
    <cfRule type="cellIs" dxfId="80" priority="6" operator="greaterThanOrEqual">
      <formula>12.5</formula>
    </cfRule>
  </conditionalFormatting>
  <conditionalFormatting sqref="AJ10:AJ13">
    <cfRule type="containsBlanks" dxfId="79" priority="4">
      <formula>LEN(TRIM(AJ10))=0</formula>
    </cfRule>
  </conditionalFormatting>
  <conditionalFormatting sqref="AJ15">
    <cfRule type="containsBlanks" dxfId="78" priority="3">
      <formula>LEN(TRIM(AJ15))=0</formula>
    </cfRule>
  </conditionalFormatting>
  <conditionalFormatting sqref="AJ17:AJ18">
    <cfRule type="containsBlanks" dxfId="77" priority="2">
      <formula>LEN(TRIM(AJ17))=0</formula>
    </cfRule>
  </conditionalFormatting>
  <conditionalFormatting sqref="AJ22:AJ23">
    <cfRule type="containsBlanks" dxfId="76" priority="1">
      <formula>LEN(TRIM(AJ22))=0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4:AH35"/>
  <sheetViews>
    <sheetView view="pageBreakPreview" topLeftCell="B4" zoomScale="80" zoomScaleNormal="100" zoomScaleSheetLayoutView="80" workbookViewId="0">
      <pane xSplit="4" ySplit="4" topLeftCell="AE4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4" width="9.44140625" customWidth="1"/>
  </cols>
  <sheetData>
    <row r="4" spans="1:34" ht="28.2">
      <c r="C4" s="10" t="s">
        <v>271</v>
      </c>
      <c r="AH4" s="11"/>
    </row>
    <row r="5" spans="1:34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30" customHeight="1">
      <c r="C6" s="3"/>
      <c r="D6" s="4"/>
      <c r="E6" s="5"/>
      <c r="F6" s="26">
        <v>45323</v>
      </c>
      <c r="G6" s="26">
        <v>45324</v>
      </c>
      <c r="H6" s="26">
        <v>45325</v>
      </c>
      <c r="I6" s="26">
        <v>45326</v>
      </c>
      <c r="J6" s="26">
        <v>45327</v>
      </c>
      <c r="K6" s="26">
        <v>45328</v>
      </c>
      <c r="L6" s="26">
        <v>45329</v>
      </c>
      <c r="M6" s="26">
        <v>45330</v>
      </c>
      <c r="N6" s="26">
        <v>45331</v>
      </c>
      <c r="O6" s="26">
        <v>45332</v>
      </c>
      <c r="P6" s="26">
        <v>45333</v>
      </c>
      <c r="Q6" s="26">
        <v>45334</v>
      </c>
      <c r="R6" s="26">
        <v>45335</v>
      </c>
      <c r="S6" s="26">
        <v>45336</v>
      </c>
      <c r="T6" s="26">
        <v>45337</v>
      </c>
      <c r="U6" s="26">
        <v>45338</v>
      </c>
      <c r="V6" s="26">
        <v>45339</v>
      </c>
      <c r="W6" s="26">
        <v>45340</v>
      </c>
      <c r="X6" s="26">
        <v>45341</v>
      </c>
      <c r="Y6" s="26">
        <v>45342</v>
      </c>
      <c r="Z6" s="26">
        <v>45343</v>
      </c>
      <c r="AA6" s="26">
        <v>45344</v>
      </c>
      <c r="AB6" s="26">
        <v>45345</v>
      </c>
      <c r="AC6" s="26">
        <v>45346</v>
      </c>
      <c r="AD6" s="26">
        <v>45347</v>
      </c>
      <c r="AE6" s="26">
        <v>45348</v>
      </c>
      <c r="AF6" s="26">
        <v>45349</v>
      </c>
      <c r="AG6" s="26">
        <v>45350</v>
      </c>
      <c r="AH6" s="26">
        <v>45351</v>
      </c>
    </row>
    <row r="7" spans="1:34" ht="30" customHeight="1">
      <c r="C7" s="6"/>
      <c r="D7" s="7"/>
      <c r="E7" s="8"/>
      <c r="F7" s="27" t="s">
        <v>83</v>
      </c>
      <c r="G7" s="27" t="s">
        <v>32</v>
      </c>
      <c r="H7" s="27" t="s">
        <v>25</v>
      </c>
      <c r="I7" s="27" t="s">
        <v>27</v>
      </c>
      <c r="J7" s="27" t="s">
        <v>28</v>
      </c>
      <c r="K7" s="27" t="s">
        <v>29</v>
      </c>
      <c r="L7" s="27" t="s">
        <v>30</v>
      </c>
      <c r="M7" s="27" t="s">
        <v>31</v>
      </c>
      <c r="N7" s="27" t="s">
        <v>32</v>
      </c>
      <c r="O7" s="27" t="s">
        <v>25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25</v>
      </c>
      <c r="W7" s="27" t="s">
        <v>27</v>
      </c>
      <c r="X7" s="27" t="s">
        <v>28</v>
      </c>
      <c r="Y7" s="27" t="s">
        <v>29</v>
      </c>
      <c r="Z7" s="27" t="s">
        <v>30</v>
      </c>
      <c r="AA7" s="27" t="s">
        <v>31</v>
      </c>
      <c r="AB7" s="27" t="s">
        <v>32</v>
      </c>
      <c r="AC7" s="27" t="s">
        <v>25</v>
      </c>
      <c r="AD7" s="27" t="s">
        <v>27</v>
      </c>
      <c r="AE7" s="27" t="s">
        <v>28</v>
      </c>
      <c r="AF7" s="27" t="s">
        <v>29</v>
      </c>
      <c r="AG7" s="27" t="s">
        <v>30</v>
      </c>
      <c r="AH7" s="27" t="s">
        <v>31</v>
      </c>
    </row>
    <row r="8" spans="1:34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</row>
    <row r="9" spans="1:34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</row>
    <row r="10" spans="1:34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</row>
    <row r="11" spans="1:34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</row>
    <row r="12" spans="1:34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</row>
    <row r="13" spans="1:34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</row>
    <row r="14" spans="1:34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SUM(F13,'R6-1（入力用)'!AE13:AJ13)</f>
        <v>0</v>
      </c>
      <c r="G14" s="304">
        <f>SUM(F13:G13,'R6-1（入力用)'!AF13:AJ13)</f>
        <v>0</v>
      </c>
      <c r="H14" s="305">
        <f>SUM(F13:H13,'R6-1（入力用)'!AG13:AJ13)</f>
        <v>0</v>
      </c>
      <c r="I14" s="304">
        <f>SUM(F13:I13,'R6-1（入力用)'!AH13:AJ13)</f>
        <v>0</v>
      </c>
      <c r="J14" s="304">
        <f>SUM(F13:J13,'R6-1（入力用)'!AI13:AJ13)</f>
        <v>0</v>
      </c>
      <c r="K14" s="304">
        <f>SUM(F13:K13,'R6-1（入力用)'!AJ13)</f>
        <v>0</v>
      </c>
      <c r="L14" s="304">
        <f>SUM(F13:L13)</f>
        <v>0</v>
      </c>
      <c r="M14" s="305">
        <f t="shared" ref="M14:AH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</row>
    <row r="15" spans="1:34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</row>
    <row r="16" spans="1:34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SUM(F15,'R5-12（入力用)'!AE15:AJ15)</f>
        <v>0</v>
      </c>
      <c r="G16" s="304">
        <f>SUM(F15:G15,'R5-12（入力用)'!AF15:AJ15)</f>
        <v>0</v>
      </c>
      <c r="H16" s="305">
        <f>SUM(F15:H15,'R5-12（入力用)'!AG15:AJ15)</f>
        <v>0</v>
      </c>
      <c r="I16" s="305">
        <f>SUM(F15:I15,'R5-12（入力用)'!AH15:AJ15)</f>
        <v>0</v>
      </c>
      <c r="J16" s="304">
        <f>SUM(F15:J15,'R5-12（入力用)'!AI15:AJ15)</f>
        <v>0</v>
      </c>
      <c r="K16" s="304">
        <f>SUM(F15:K15,'R5-12（入力用)'!AJ15)</f>
        <v>0</v>
      </c>
      <c r="L16" s="304">
        <f>SUM(F15:L15)</f>
        <v>0</v>
      </c>
      <c r="M16" s="305">
        <f t="shared" ref="M16:AH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</row>
    <row r="17" spans="1:34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</row>
    <row r="18" spans="1:34" s="308" customFormat="1" ht="54.9" customHeight="1">
      <c r="A18"/>
      <c r="B18"/>
      <c r="C18" s="15" t="s">
        <v>275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</row>
    <row r="19" spans="1:34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6">
        <f>SUM(F17,'R6-1（入力用)'!AE17:AJ17)</f>
        <v>0</v>
      </c>
      <c r="G19" s="306">
        <f>SUM(F17:G17,'R6-1（入力用)'!AF17:AJ17)</f>
        <v>0</v>
      </c>
      <c r="H19" s="307">
        <f>SUM(F17:H17,'R6-1（入力用)'!AG17:AJ17)</f>
        <v>0</v>
      </c>
      <c r="I19" s="306">
        <f>SUM(F17:I17,'R6-1（入力用)'!AH17:AJ17)</f>
        <v>0</v>
      </c>
      <c r="J19" s="307">
        <f>SUM(F17:J17,'R6-1（入力用)'!AI17:AJ17)</f>
        <v>0</v>
      </c>
      <c r="K19" s="306">
        <f>SUM(F17:K17,'R6-1（入力用)'!AJ17)</f>
        <v>0</v>
      </c>
      <c r="L19" s="306">
        <f>SUM(F17:L17)</f>
        <v>0</v>
      </c>
      <c r="M19" s="307">
        <f t="shared" ref="M19:AH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</row>
    <row r="20" spans="1:34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H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</row>
    <row r="21" spans="1:34" s="308" customFormat="1" ht="54.9" customHeight="1">
      <c r="A21"/>
      <c r="B21"/>
      <c r="C21" s="14" t="s">
        <v>6</v>
      </c>
      <c r="D21" s="2"/>
      <c r="E21" s="1" t="s">
        <v>14</v>
      </c>
      <c r="F21" s="307">
        <f>'R6-1（入力用)'!AD20</f>
        <v>0</v>
      </c>
      <c r="G21" s="307">
        <f>'R6-1（入力用)'!AE20</f>
        <v>0</v>
      </c>
      <c r="H21" s="307">
        <f>'R6-1（入力用)'!AF20</f>
        <v>0</v>
      </c>
      <c r="I21" s="307">
        <f>'R6-1（入力用)'!AG20</f>
        <v>0</v>
      </c>
      <c r="J21" s="307">
        <f>'R6-1（入力用)'!AH20</f>
        <v>0</v>
      </c>
      <c r="K21" s="307">
        <f>'R6-1（入力用)'!AI20</f>
        <v>0</v>
      </c>
      <c r="L21" s="307">
        <f>'R6-1（入力用)'!AJ20</f>
        <v>0</v>
      </c>
      <c r="M21" s="307">
        <f>F20</f>
        <v>0</v>
      </c>
      <c r="N21" s="307">
        <f t="shared" ref="N21:AH21" si="4">G20</f>
        <v>0</v>
      </c>
      <c r="O21" s="307">
        <f t="shared" si="4"/>
        <v>0</v>
      </c>
      <c r="P21" s="307">
        <f t="shared" si="4"/>
        <v>0</v>
      </c>
      <c r="Q21" s="307">
        <f t="shared" si="4"/>
        <v>0</v>
      </c>
      <c r="R21" s="307">
        <f t="shared" si="4"/>
        <v>0</v>
      </c>
      <c r="S21" s="307">
        <f t="shared" si="4"/>
        <v>0</v>
      </c>
      <c r="T21" s="307">
        <f t="shared" si="4"/>
        <v>0</v>
      </c>
      <c r="U21" s="307">
        <f t="shared" si="4"/>
        <v>0</v>
      </c>
      <c r="V21" s="307">
        <f t="shared" si="4"/>
        <v>0</v>
      </c>
      <c r="W21" s="307">
        <f t="shared" si="4"/>
        <v>0</v>
      </c>
      <c r="X21" s="307">
        <f t="shared" si="4"/>
        <v>0</v>
      </c>
      <c r="Y21" s="307">
        <f t="shared" si="4"/>
        <v>0</v>
      </c>
      <c r="Z21" s="307">
        <f t="shared" si="4"/>
        <v>0</v>
      </c>
      <c r="AA21" s="307">
        <f t="shared" si="4"/>
        <v>0</v>
      </c>
      <c r="AB21" s="307">
        <f t="shared" si="4"/>
        <v>0</v>
      </c>
      <c r="AC21" s="307">
        <f t="shared" si="4"/>
        <v>0</v>
      </c>
      <c r="AD21" s="307">
        <f t="shared" si="4"/>
        <v>0</v>
      </c>
      <c r="AE21" s="307">
        <f t="shared" si="4"/>
        <v>0</v>
      </c>
      <c r="AF21" s="307">
        <f t="shared" si="4"/>
        <v>0</v>
      </c>
      <c r="AG21" s="307">
        <f t="shared" si="4"/>
        <v>0</v>
      </c>
      <c r="AH21" s="307">
        <f t="shared" si="4"/>
        <v>0</v>
      </c>
    </row>
    <row r="22" spans="1:34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</row>
    <row r="23" spans="1:34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</row>
    <row r="24" spans="1:34" ht="30" customHeight="1">
      <c r="K24" s="60"/>
    </row>
    <row r="25" spans="1:34" ht="30" customHeight="1">
      <c r="C25" s="3"/>
      <c r="D25" s="4"/>
      <c r="E25" s="5"/>
      <c r="F25" s="26">
        <f t="shared" ref="F25:AH26" si="5">F6</f>
        <v>45323</v>
      </c>
      <c r="G25" s="26">
        <f t="shared" si="5"/>
        <v>45324</v>
      </c>
      <c r="H25" s="26">
        <f t="shared" si="5"/>
        <v>45325</v>
      </c>
      <c r="I25" s="26">
        <f t="shared" si="5"/>
        <v>45326</v>
      </c>
      <c r="J25" s="26">
        <f t="shared" si="5"/>
        <v>45327</v>
      </c>
      <c r="K25" s="26">
        <f t="shared" si="5"/>
        <v>45328</v>
      </c>
      <c r="L25" s="26">
        <f t="shared" si="5"/>
        <v>45329</v>
      </c>
      <c r="M25" s="26">
        <f t="shared" si="5"/>
        <v>45330</v>
      </c>
      <c r="N25" s="26">
        <f t="shared" si="5"/>
        <v>45331</v>
      </c>
      <c r="O25" s="26">
        <f t="shared" si="5"/>
        <v>45332</v>
      </c>
      <c r="P25" s="26">
        <f t="shared" si="5"/>
        <v>45333</v>
      </c>
      <c r="Q25" s="26">
        <f t="shared" si="5"/>
        <v>45334</v>
      </c>
      <c r="R25" s="26">
        <f t="shared" si="5"/>
        <v>45335</v>
      </c>
      <c r="S25" s="26">
        <f t="shared" si="5"/>
        <v>45336</v>
      </c>
      <c r="T25" s="26">
        <f t="shared" si="5"/>
        <v>45337</v>
      </c>
      <c r="U25" s="26">
        <f t="shared" si="5"/>
        <v>45338</v>
      </c>
      <c r="V25" s="26">
        <f t="shared" si="5"/>
        <v>45339</v>
      </c>
      <c r="W25" s="26">
        <f t="shared" si="5"/>
        <v>45340</v>
      </c>
      <c r="X25" s="26">
        <f t="shared" si="5"/>
        <v>45341</v>
      </c>
      <c r="Y25" s="26">
        <f t="shared" si="5"/>
        <v>45342</v>
      </c>
      <c r="Z25" s="26">
        <f t="shared" si="5"/>
        <v>45343</v>
      </c>
      <c r="AA25" s="26">
        <f t="shared" si="5"/>
        <v>45344</v>
      </c>
      <c r="AB25" s="26">
        <f t="shared" si="5"/>
        <v>45345</v>
      </c>
      <c r="AC25" s="26">
        <f t="shared" si="5"/>
        <v>45346</v>
      </c>
      <c r="AD25" s="26">
        <f t="shared" si="5"/>
        <v>45347</v>
      </c>
      <c r="AE25" s="26">
        <f t="shared" si="5"/>
        <v>45348</v>
      </c>
      <c r="AF25" s="26">
        <f t="shared" si="5"/>
        <v>45349</v>
      </c>
      <c r="AG25" s="26">
        <f t="shared" si="5"/>
        <v>45350</v>
      </c>
      <c r="AH25" s="26">
        <f t="shared" si="5"/>
        <v>45351</v>
      </c>
    </row>
    <row r="26" spans="1:34" ht="30" customHeight="1">
      <c r="C26" s="6"/>
      <c r="D26" s="7"/>
      <c r="E26" s="8"/>
      <c r="F26" s="27" t="str">
        <f t="shared" si="5"/>
        <v>木</v>
      </c>
      <c r="G26" s="27" t="str">
        <f t="shared" si="5"/>
        <v>金</v>
      </c>
      <c r="H26" s="27" t="str">
        <f t="shared" si="5"/>
        <v>土</v>
      </c>
      <c r="I26" s="27" t="str">
        <f t="shared" si="5"/>
        <v>日</v>
      </c>
      <c r="J26" s="27" t="str">
        <f t="shared" si="5"/>
        <v>月</v>
      </c>
      <c r="K26" s="27" t="str">
        <f t="shared" si="5"/>
        <v>火</v>
      </c>
      <c r="L26" s="27" t="str">
        <f t="shared" si="5"/>
        <v>水</v>
      </c>
      <c r="M26" s="27" t="str">
        <f t="shared" si="5"/>
        <v>木</v>
      </c>
      <c r="N26" s="27" t="str">
        <f t="shared" si="5"/>
        <v>金</v>
      </c>
      <c r="O26" s="27" t="str">
        <f t="shared" si="5"/>
        <v>土</v>
      </c>
      <c r="P26" s="27" t="str">
        <f t="shared" si="5"/>
        <v>日</v>
      </c>
      <c r="Q26" s="27" t="str">
        <f t="shared" si="5"/>
        <v>月</v>
      </c>
      <c r="R26" s="27" t="str">
        <f t="shared" si="5"/>
        <v>火</v>
      </c>
      <c r="S26" s="27" t="str">
        <f t="shared" si="5"/>
        <v>水</v>
      </c>
      <c r="T26" s="27" t="str">
        <f t="shared" si="5"/>
        <v>木</v>
      </c>
      <c r="U26" s="27" t="str">
        <f t="shared" si="5"/>
        <v>金</v>
      </c>
      <c r="V26" s="27" t="str">
        <f t="shared" si="5"/>
        <v>土</v>
      </c>
      <c r="W26" s="27" t="str">
        <f t="shared" si="5"/>
        <v>日</v>
      </c>
      <c r="X26" s="27" t="str">
        <f t="shared" si="5"/>
        <v>月</v>
      </c>
      <c r="Y26" s="27" t="str">
        <f t="shared" si="5"/>
        <v>火</v>
      </c>
      <c r="Z26" s="27" t="str">
        <f t="shared" si="5"/>
        <v>水</v>
      </c>
      <c r="AA26" s="27" t="str">
        <f t="shared" si="5"/>
        <v>木</v>
      </c>
      <c r="AB26" s="27" t="str">
        <f t="shared" si="5"/>
        <v>金</v>
      </c>
      <c r="AC26" s="27" t="str">
        <f t="shared" si="5"/>
        <v>土</v>
      </c>
      <c r="AD26" s="27" t="str">
        <f t="shared" si="5"/>
        <v>日</v>
      </c>
      <c r="AE26" s="27" t="str">
        <f t="shared" si="5"/>
        <v>月</v>
      </c>
      <c r="AF26" s="27" t="str">
        <f t="shared" si="5"/>
        <v>火</v>
      </c>
      <c r="AG26" s="27" t="str">
        <f t="shared" si="5"/>
        <v>水</v>
      </c>
      <c r="AH26" s="27" t="str">
        <f t="shared" si="5"/>
        <v>木</v>
      </c>
    </row>
    <row r="27" spans="1:34" ht="54.9" customHeight="1">
      <c r="B27" s="406"/>
      <c r="C27" s="16" t="s">
        <v>250</v>
      </c>
      <c r="D27" s="2"/>
      <c r="E27" s="1"/>
      <c r="F27" s="346">
        <f t="shared" ref="F27:AH28" si="6">IFERROR(F10/F8,0)</f>
        <v>0</v>
      </c>
      <c r="G27" s="346">
        <f t="shared" si="6"/>
        <v>0</v>
      </c>
      <c r="H27" s="346">
        <f t="shared" si="6"/>
        <v>0</v>
      </c>
      <c r="I27" s="346">
        <f t="shared" si="6"/>
        <v>0</v>
      </c>
      <c r="J27" s="346">
        <f t="shared" si="6"/>
        <v>0</v>
      </c>
      <c r="K27" s="346">
        <f t="shared" si="6"/>
        <v>0</v>
      </c>
      <c r="L27" s="346">
        <f t="shared" si="6"/>
        <v>0</v>
      </c>
      <c r="M27" s="346">
        <f t="shared" si="6"/>
        <v>0</v>
      </c>
      <c r="N27" s="346">
        <f t="shared" si="6"/>
        <v>0</v>
      </c>
      <c r="O27" s="346">
        <f t="shared" si="6"/>
        <v>0</v>
      </c>
      <c r="P27" s="346">
        <f t="shared" si="6"/>
        <v>0</v>
      </c>
      <c r="Q27" s="346">
        <f t="shared" si="6"/>
        <v>0</v>
      </c>
      <c r="R27" s="346">
        <f t="shared" si="6"/>
        <v>0</v>
      </c>
      <c r="S27" s="346">
        <f t="shared" si="6"/>
        <v>0</v>
      </c>
      <c r="T27" s="346">
        <f t="shared" si="6"/>
        <v>0</v>
      </c>
      <c r="U27" s="346">
        <f t="shared" si="6"/>
        <v>0</v>
      </c>
      <c r="V27" s="346">
        <f t="shared" si="6"/>
        <v>0</v>
      </c>
      <c r="W27" s="346">
        <f t="shared" si="6"/>
        <v>0</v>
      </c>
      <c r="X27" s="346">
        <f t="shared" si="6"/>
        <v>0</v>
      </c>
      <c r="Y27" s="346">
        <f t="shared" si="6"/>
        <v>0</v>
      </c>
      <c r="Z27" s="346">
        <f t="shared" si="6"/>
        <v>0</v>
      </c>
      <c r="AA27" s="346">
        <f t="shared" si="6"/>
        <v>0</v>
      </c>
      <c r="AB27" s="346">
        <f t="shared" si="6"/>
        <v>0</v>
      </c>
      <c r="AC27" s="346">
        <f t="shared" si="6"/>
        <v>0</v>
      </c>
      <c r="AD27" s="346">
        <f t="shared" si="6"/>
        <v>0</v>
      </c>
      <c r="AE27" s="346">
        <f t="shared" si="6"/>
        <v>0</v>
      </c>
      <c r="AF27" s="346">
        <f t="shared" si="6"/>
        <v>0</v>
      </c>
      <c r="AG27" s="346">
        <f t="shared" si="6"/>
        <v>0</v>
      </c>
      <c r="AH27" s="346">
        <f t="shared" si="6"/>
        <v>0</v>
      </c>
    </row>
    <row r="28" spans="1:34" ht="54.9" customHeight="1">
      <c r="B28" s="406"/>
      <c r="C28" s="17" t="s">
        <v>251</v>
      </c>
      <c r="D28" s="2"/>
      <c r="E28" s="1"/>
      <c r="F28" s="346">
        <f t="shared" si="6"/>
        <v>0</v>
      </c>
      <c r="G28" s="346">
        <f t="shared" si="6"/>
        <v>0</v>
      </c>
      <c r="H28" s="346">
        <f t="shared" si="6"/>
        <v>0</v>
      </c>
      <c r="I28" s="346">
        <f t="shared" si="6"/>
        <v>0</v>
      </c>
      <c r="J28" s="346">
        <f t="shared" si="6"/>
        <v>0</v>
      </c>
      <c r="K28" s="346">
        <f t="shared" si="6"/>
        <v>0</v>
      </c>
      <c r="L28" s="346">
        <f t="shared" si="6"/>
        <v>0</v>
      </c>
      <c r="M28" s="346">
        <f t="shared" si="6"/>
        <v>0</v>
      </c>
      <c r="N28" s="346">
        <f t="shared" si="6"/>
        <v>0</v>
      </c>
      <c r="O28" s="346">
        <f t="shared" si="6"/>
        <v>0</v>
      </c>
      <c r="P28" s="346">
        <f t="shared" si="6"/>
        <v>0</v>
      </c>
      <c r="Q28" s="346">
        <f t="shared" si="6"/>
        <v>0</v>
      </c>
      <c r="R28" s="346">
        <f t="shared" si="6"/>
        <v>0</v>
      </c>
      <c r="S28" s="346">
        <f t="shared" si="6"/>
        <v>0</v>
      </c>
      <c r="T28" s="346">
        <f t="shared" si="6"/>
        <v>0</v>
      </c>
      <c r="U28" s="346">
        <f t="shared" si="6"/>
        <v>0</v>
      </c>
      <c r="V28" s="346">
        <f t="shared" si="6"/>
        <v>0</v>
      </c>
      <c r="W28" s="346">
        <f t="shared" si="6"/>
        <v>0</v>
      </c>
      <c r="X28" s="346">
        <f t="shared" si="6"/>
        <v>0</v>
      </c>
      <c r="Y28" s="346">
        <f t="shared" si="6"/>
        <v>0</v>
      </c>
      <c r="Z28" s="346">
        <f t="shared" si="6"/>
        <v>0</v>
      </c>
      <c r="AA28" s="346">
        <f t="shared" si="6"/>
        <v>0</v>
      </c>
      <c r="AB28" s="346">
        <f t="shared" si="6"/>
        <v>0</v>
      </c>
      <c r="AC28" s="346">
        <f t="shared" si="6"/>
        <v>0</v>
      </c>
      <c r="AD28" s="346">
        <f t="shared" si="6"/>
        <v>0</v>
      </c>
      <c r="AE28" s="346">
        <f t="shared" si="6"/>
        <v>0</v>
      </c>
      <c r="AF28" s="346">
        <f t="shared" si="6"/>
        <v>0</v>
      </c>
      <c r="AG28" s="346">
        <f t="shared" si="6"/>
        <v>0</v>
      </c>
      <c r="AH28" s="346">
        <f t="shared" si="6"/>
        <v>0</v>
      </c>
    </row>
    <row r="29" spans="1:34" ht="54.9" customHeight="1">
      <c r="B29" s="363"/>
      <c r="C29" s="17" t="s">
        <v>252</v>
      </c>
      <c r="D29" s="2"/>
      <c r="E29" s="1"/>
      <c r="F29" s="342">
        <f t="shared" ref="F29:AH29" si="7">IFERROR(F12*100000/1588256,0)</f>
        <v>0</v>
      </c>
      <c r="G29" s="342">
        <f t="shared" si="7"/>
        <v>0</v>
      </c>
      <c r="H29" s="342">
        <f t="shared" si="7"/>
        <v>0</v>
      </c>
      <c r="I29" s="342">
        <f t="shared" si="7"/>
        <v>0</v>
      </c>
      <c r="J29" s="342">
        <f t="shared" si="7"/>
        <v>0</v>
      </c>
      <c r="K29" s="342">
        <f t="shared" si="7"/>
        <v>0</v>
      </c>
      <c r="L29" s="342">
        <f t="shared" si="7"/>
        <v>0</v>
      </c>
      <c r="M29" s="342">
        <f t="shared" si="7"/>
        <v>0</v>
      </c>
      <c r="N29" s="342">
        <f t="shared" si="7"/>
        <v>0</v>
      </c>
      <c r="O29" s="342">
        <f t="shared" si="7"/>
        <v>0</v>
      </c>
      <c r="P29" s="342">
        <f t="shared" si="7"/>
        <v>0</v>
      </c>
      <c r="Q29" s="342">
        <f t="shared" si="7"/>
        <v>0</v>
      </c>
      <c r="R29" s="342">
        <f t="shared" si="7"/>
        <v>0</v>
      </c>
      <c r="S29" s="342">
        <f t="shared" si="7"/>
        <v>0</v>
      </c>
      <c r="T29" s="342">
        <f t="shared" si="7"/>
        <v>0</v>
      </c>
      <c r="U29" s="342">
        <f t="shared" si="7"/>
        <v>0</v>
      </c>
      <c r="V29" s="342">
        <f t="shared" si="7"/>
        <v>0</v>
      </c>
      <c r="W29" s="342">
        <f t="shared" si="7"/>
        <v>0</v>
      </c>
      <c r="X29" s="342">
        <f t="shared" si="7"/>
        <v>0</v>
      </c>
      <c r="Y29" s="342">
        <f t="shared" si="7"/>
        <v>0</v>
      </c>
      <c r="Z29" s="342">
        <f t="shared" si="7"/>
        <v>0</v>
      </c>
      <c r="AA29" s="342">
        <f t="shared" si="7"/>
        <v>0</v>
      </c>
      <c r="AB29" s="342">
        <f t="shared" si="7"/>
        <v>0</v>
      </c>
      <c r="AC29" s="342">
        <f t="shared" si="7"/>
        <v>0</v>
      </c>
      <c r="AD29" s="342">
        <f t="shared" si="7"/>
        <v>0</v>
      </c>
      <c r="AE29" s="342">
        <f t="shared" si="7"/>
        <v>0</v>
      </c>
      <c r="AF29" s="342">
        <f t="shared" si="7"/>
        <v>0</v>
      </c>
      <c r="AG29" s="342">
        <f t="shared" si="7"/>
        <v>0</v>
      </c>
      <c r="AH29" s="342">
        <f t="shared" si="7"/>
        <v>0</v>
      </c>
    </row>
    <row r="30" spans="1:34" ht="54.9" customHeight="1">
      <c r="B30" s="340"/>
      <c r="C30" s="17" t="s">
        <v>33</v>
      </c>
      <c r="D30" s="2" t="s">
        <v>17</v>
      </c>
      <c r="E30" s="1"/>
      <c r="F30" s="346">
        <f t="shared" ref="F30:AH30" si="8">IFERROR(F16/F14,0)</f>
        <v>0</v>
      </c>
      <c r="G30" s="346">
        <f t="shared" si="8"/>
        <v>0</v>
      </c>
      <c r="H30" s="346">
        <f t="shared" si="8"/>
        <v>0</v>
      </c>
      <c r="I30" s="346">
        <f t="shared" si="8"/>
        <v>0</v>
      </c>
      <c r="J30" s="346">
        <f t="shared" si="8"/>
        <v>0</v>
      </c>
      <c r="K30" s="346">
        <f t="shared" si="8"/>
        <v>0</v>
      </c>
      <c r="L30" s="346">
        <f t="shared" si="8"/>
        <v>0</v>
      </c>
      <c r="M30" s="346">
        <f t="shared" si="8"/>
        <v>0</v>
      </c>
      <c r="N30" s="346">
        <f t="shared" si="8"/>
        <v>0</v>
      </c>
      <c r="O30" s="346">
        <f t="shared" si="8"/>
        <v>0</v>
      </c>
      <c r="P30" s="346">
        <f t="shared" si="8"/>
        <v>0</v>
      </c>
      <c r="Q30" s="346">
        <f t="shared" si="8"/>
        <v>0</v>
      </c>
      <c r="R30" s="346">
        <f t="shared" si="8"/>
        <v>0</v>
      </c>
      <c r="S30" s="346">
        <f t="shared" si="8"/>
        <v>0</v>
      </c>
      <c r="T30" s="346">
        <f t="shared" si="8"/>
        <v>0</v>
      </c>
      <c r="U30" s="346">
        <f t="shared" si="8"/>
        <v>0</v>
      </c>
      <c r="V30" s="346">
        <f t="shared" si="8"/>
        <v>0</v>
      </c>
      <c r="W30" s="346">
        <f t="shared" si="8"/>
        <v>0</v>
      </c>
      <c r="X30" s="346">
        <f t="shared" si="8"/>
        <v>0</v>
      </c>
      <c r="Y30" s="346">
        <f t="shared" si="8"/>
        <v>0</v>
      </c>
      <c r="Z30" s="346">
        <f t="shared" si="8"/>
        <v>0</v>
      </c>
      <c r="AA30" s="346">
        <f t="shared" si="8"/>
        <v>0</v>
      </c>
      <c r="AB30" s="346">
        <f t="shared" si="8"/>
        <v>0</v>
      </c>
      <c r="AC30" s="346">
        <f t="shared" si="8"/>
        <v>0</v>
      </c>
      <c r="AD30" s="346">
        <f t="shared" si="8"/>
        <v>0</v>
      </c>
      <c r="AE30" s="346">
        <f t="shared" si="8"/>
        <v>0</v>
      </c>
      <c r="AF30" s="346">
        <f t="shared" si="8"/>
        <v>0</v>
      </c>
      <c r="AG30" s="346">
        <f t="shared" si="8"/>
        <v>0</v>
      </c>
      <c r="AH30" s="346">
        <f t="shared" si="8"/>
        <v>0</v>
      </c>
    </row>
    <row r="31" spans="1:34" ht="54.9" customHeight="1">
      <c r="B31" s="381"/>
      <c r="C31" s="17" t="s">
        <v>253</v>
      </c>
      <c r="D31" s="2" t="s">
        <v>17</v>
      </c>
      <c r="E31" s="1"/>
      <c r="F31" s="341">
        <f t="shared" ref="F31:AH31" si="9">IFERROR(F19*100000/1588256,0)</f>
        <v>0</v>
      </c>
      <c r="G31" s="341">
        <f t="shared" si="9"/>
        <v>0</v>
      </c>
      <c r="H31" s="341">
        <f t="shared" si="9"/>
        <v>0</v>
      </c>
      <c r="I31" s="341">
        <f t="shared" si="9"/>
        <v>0</v>
      </c>
      <c r="J31" s="341">
        <f t="shared" si="9"/>
        <v>0</v>
      </c>
      <c r="K31" s="341">
        <f t="shared" si="9"/>
        <v>0</v>
      </c>
      <c r="L31" s="341">
        <f t="shared" si="9"/>
        <v>0</v>
      </c>
      <c r="M31" s="341">
        <f t="shared" si="9"/>
        <v>0</v>
      </c>
      <c r="N31" s="341">
        <f t="shared" si="9"/>
        <v>0</v>
      </c>
      <c r="O31" s="341">
        <f t="shared" si="9"/>
        <v>0</v>
      </c>
      <c r="P31" s="341">
        <f t="shared" si="9"/>
        <v>0</v>
      </c>
      <c r="Q31" s="341">
        <f t="shared" si="9"/>
        <v>0</v>
      </c>
      <c r="R31" s="341">
        <f t="shared" si="9"/>
        <v>0</v>
      </c>
      <c r="S31" s="341">
        <f t="shared" si="9"/>
        <v>0</v>
      </c>
      <c r="T31" s="341">
        <f t="shared" si="9"/>
        <v>0</v>
      </c>
      <c r="U31" s="341">
        <f t="shared" si="9"/>
        <v>0</v>
      </c>
      <c r="V31" s="341">
        <f t="shared" si="9"/>
        <v>0</v>
      </c>
      <c r="W31" s="341">
        <f t="shared" si="9"/>
        <v>0</v>
      </c>
      <c r="X31" s="341">
        <f t="shared" si="9"/>
        <v>0</v>
      </c>
      <c r="Y31" s="341">
        <f t="shared" si="9"/>
        <v>0</v>
      </c>
      <c r="Z31" s="341">
        <f t="shared" si="9"/>
        <v>0</v>
      </c>
      <c r="AA31" s="341">
        <f t="shared" si="9"/>
        <v>0</v>
      </c>
      <c r="AB31" s="341">
        <f t="shared" si="9"/>
        <v>0</v>
      </c>
      <c r="AC31" s="341">
        <f t="shared" si="9"/>
        <v>0</v>
      </c>
      <c r="AD31" s="341">
        <f t="shared" si="9"/>
        <v>0</v>
      </c>
      <c r="AE31" s="341">
        <f t="shared" si="9"/>
        <v>0</v>
      </c>
      <c r="AF31" s="341">
        <f t="shared" si="9"/>
        <v>0</v>
      </c>
      <c r="AG31" s="341">
        <f t="shared" si="9"/>
        <v>0</v>
      </c>
      <c r="AH31" s="341">
        <f t="shared" si="9"/>
        <v>0</v>
      </c>
    </row>
    <row r="32" spans="1:34" ht="54.9" customHeight="1">
      <c r="B32" s="409"/>
      <c r="C32" s="18" t="s">
        <v>36</v>
      </c>
      <c r="D32" s="2"/>
      <c r="E32" s="1"/>
      <c r="F32" s="194">
        <f t="shared" ref="F32:AH32" si="10">F20-F21</f>
        <v>0</v>
      </c>
      <c r="G32" s="194">
        <f t="shared" si="10"/>
        <v>0</v>
      </c>
      <c r="H32" s="194">
        <f t="shared" si="10"/>
        <v>0</v>
      </c>
      <c r="I32" s="194">
        <f t="shared" si="10"/>
        <v>0</v>
      </c>
      <c r="J32" s="194">
        <f t="shared" si="10"/>
        <v>0</v>
      </c>
      <c r="K32" s="194">
        <f t="shared" si="10"/>
        <v>0</v>
      </c>
      <c r="L32" s="194">
        <f t="shared" si="10"/>
        <v>0</v>
      </c>
      <c r="M32" s="194">
        <f t="shared" si="10"/>
        <v>0</v>
      </c>
      <c r="N32" s="194">
        <f t="shared" si="10"/>
        <v>0</v>
      </c>
      <c r="O32" s="194">
        <f t="shared" si="10"/>
        <v>0</v>
      </c>
      <c r="P32" s="194">
        <f t="shared" si="10"/>
        <v>0</v>
      </c>
      <c r="Q32" s="194">
        <f t="shared" si="10"/>
        <v>0</v>
      </c>
      <c r="R32" s="194">
        <f t="shared" si="10"/>
        <v>0</v>
      </c>
      <c r="S32" s="194">
        <f t="shared" si="10"/>
        <v>0</v>
      </c>
      <c r="T32" s="194">
        <f t="shared" si="10"/>
        <v>0</v>
      </c>
      <c r="U32" s="194">
        <f t="shared" si="10"/>
        <v>0</v>
      </c>
      <c r="V32" s="194">
        <f t="shared" si="10"/>
        <v>0</v>
      </c>
      <c r="W32" s="194">
        <f t="shared" si="10"/>
        <v>0</v>
      </c>
      <c r="X32" s="194">
        <f t="shared" si="10"/>
        <v>0</v>
      </c>
      <c r="Y32" s="194">
        <f t="shared" si="10"/>
        <v>0</v>
      </c>
      <c r="Z32" s="194">
        <f t="shared" si="10"/>
        <v>0</v>
      </c>
      <c r="AA32" s="194">
        <f t="shared" si="10"/>
        <v>0</v>
      </c>
      <c r="AB32" s="194">
        <f t="shared" si="10"/>
        <v>0</v>
      </c>
      <c r="AC32" s="194">
        <f t="shared" si="10"/>
        <v>0</v>
      </c>
      <c r="AD32" s="194">
        <f t="shared" si="10"/>
        <v>0</v>
      </c>
      <c r="AE32" s="194">
        <f t="shared" si="10"/>
        <v>0</v>
      </c>
      <c r="AF32" s="194">
        <f t="shared" si="10"/>
        <v>0</v>
      </c>
      <c r="AG32" s="194">
        <f t="shared" si="10"/>
        <v>0</v>
      </c>
      <c r="AH32" s="194">
        <f t="shared" si="10"/>
        <v>0</v>
      </c>
    </row>
    <row r="33" spans="2:34" ht="54.9" customHeight="1">
      <c r="B33" s="379"/>
      <c r="C33" s="18" t="s">
        <v>254</v>
      </c>
      <c r="D33" s="2"/>
      <c r="E33" s="1"/>
      <c r="F33" s="347">
        <f t="shared" ref="F33:AH33" si="11">IFERROR(F20/F21,0)</f>
        <v>0</v>
      </c>
      <c r="G33" s="347">
        <f t="shared" si="11"/>
        <v>0</v>
      </c>
      <c r="H33" s="347">
        <f t="shared" si="11"/>
        <v>0</v>
      </c>
      <c r="I33" s="347">
        <f t="shared" si="11"/>
        <v>0</v>
      </c>
      <c r="J33" s="347">
        <f t="shared" si="11"/>
        <v>0</v>
      </c>
      <c r="K33" s="347">
        <f t="shared" si="11"/>
        <v>0</v>
      </c>
      <c r="L33" s="347">
        <f t="shared" si="11"/>
        <v>0</v>
      </c>
      <c r="M33" s="347">
        <f t="shared" si="11"/>
        <v>0</v>
      </c>
      <c r="N33" s="347">
        <f t="shared" si="11"/>
        <v>0</v>
      </c>
      <c r="O33" s="347">
        <f t="shared" si="11"/>
        <v>0</v>
      </c>
      <c r="P33" s="347">
        <f t="shared" si="11"/>
        <v>0</v>
      </c>
      <c r="Q33" s="347">
        <f t="shared" si="11"/>
        <v>0</v>
      </c>
      <c r="R33" s="347">
        <f t="shared" si="11"/>
        <v>0</v>
      </c>
      <c r="S33" s="347">
        <f t="shared" si="11"/>
        <v>0</v>
      </c>
      <c r="T33" s="347">
        <f t="shared" si="11"/>
        <v>0</v>
      </c>
      <c r="U33" s="347">
        <f t="shared" si="11"/>
        <v>0</v>
      </c>
      <c r="V33" s="347">
        <f t="shared" si="11"/>
        <v>0</v>
      </c>
      <c r="W33" s="347">
        <f t="shared" si="11"/>
        <v>0</v>
      </c>
      <c r="X33" s="347">
        <f t="shared" si="11"/>
        <v>0</v>
      </c>
      <c r="Y33" s="347">
        <f t="shared" si="11"/>
        <v>0</v>
      </c>
      <c r="Z33" s="347">
        <f t="shared" si="11"/>
        <v>0</v>
      </c>
      <c r="AA33" s="347">
        <f t="shared" si="11"/>
        <v>0</v>
      </c>
      <c r="AB33" s="347">
        <f t="shared" si="11"/>
        <v>0</v>
      </c>
      <c r="AC33" s="347">
        <f t="shared" si="11"/>
        <v>0</v>
      </c>
      <c r="AD33" s="347">
        <f t="shared" si="11"/>
        <v>0</v>
      </c>
      <c r="AE33" s="347">
        <f t="shared" si="11"/>
        <v>0</v>
      </c>
      <c r="AF33" s="347">
        <f t="shared" si="11"/>
        <v>0</v>
      </c>
      <c r="AG33" s="347">
        <f t="shared" si="11"/>
        <v>0</v>
      </c>
      <c r="AH33" s="347">
        <f t="shared" si="11"/>
        <v>0</v>
      </c>
    </row>
    <row r="34" spans="2:34" ht="59.25" customHeight="1">
      <c r="B34" s="111"/>
      <c r="C34" s="17" t="s">
        <v>125</v>
      </c>
      <c r="D34" s="2"/>
      <c r="E34" s="1"/>
      <c r="F34" s="22">
        <f t="shared" ref="F34:AH34" si="12">IFERROR(F10/F12,0)</f>
        <v>0</v>
      </c>
      <c r="G34" s="22">
        <f t="shared" si="12"/>
        <v>0</v>
      </c>
      <c r="H34" s="22">
        <f t="shared" si="12"/>
        <v>0</v>
      </c>
      <c r="I34" s="22">
        <f t="shared" si="12"/>
        <v>0</v>
      </c>
      <c r="J34" s="22">
        <f t="shared" si="12"/>
        <v>0</v>
      </c>
      <c r="K34" s="22">
        <f t="shared" si="12"/>
        <v>0</v>
      </c>
      <c r="L34" s="22">
        <f t="shared" si="12"/>
        <v>0</v>
      </c>
      <c r="M34" s="22">
        <f t="shared" si="12"/>
        <v>0</v>
      </c>
      <c r="N34" s="22">
        <f t="shared" si="12"/>
        <v>0</v>
      </c>
      <c r="O34" s="22">
        <f t="shared" si="12"/>
        <v>0</v>
      </c>
      <c r="P34" s="22">
        <f t="shared" si="12"/>
        <v>0</v>
      </c>
      <c r="Q34" s="22">
        <f t="shared" si="12"/>
        <v>0</v>
      </c>
      <c r="R34" s="22">
        <f t="shared" si="12"/>
        <v>0</v>
      </c>
      <c r="S34" s="22">
        <f t="shared" si="12"/>
        <v>0</v>
      </c>
      <c r="T34" s="22">
        <f t="shared" si="12"/>
        <v>0</v>
      </c>
      <c r="U34" s="22">
        <f t="shared" si="12"/>
        <v>0</v>
      </c>
      <c r="V34" s="22">
        <f t="shared" si="12"/>
        <v>0</v>
      </c>
      <c r="W34" s="22">
        <f t="shared" si="12"/>
        <v>0</v>
      </c>
      <c r="X34" s="22">
        <f t="shared" si="12"/>
        <v>0</v>
      </c>
      <c r="Y34" s="22">
        <f t="shared" si="12"/>
        <v>0</v>
      </c>
      <c r="Z34" s="22">
        <f t="shared" si="12"/>
        <v>0</v>
      </c>
      <c r="AA34" s="22">
        <f t="shared" si="12"/>
        <v>0</v>
      </c>
      <c r="AB34" s="22">
        <f t="shared" si="12"/>
        <v>0</v>
      </c>
      <c r="AC34" s="22">
        <f t="shared" si="12"/>
        <v>0</v>
      </c>
      <c r="AD34" s="22">
        <f t="shared" si="12"/>
        <v>0</v>
      </c>
      <c r="AE34" s="22">
        <f t="shared" si="12"/>
        <v>0</v>
      </c>
      <c r="AF34" s="22">
        <f t="shared" si="12"/>
        <v>0</v>
      </c>
      <c r="AG34" s="22">
        <f t="shared" si="12"/>
        <v>0</v>
      </c>
      <c r="AH34" s="22">
        <f t="shared" si="12"/>
        <v>0</v>
      </c>
    </row>
    <row r="35" spans="2:34" ht="59.25" customHeight="1">
      <c r="B35" s="68"/>
      <c r="C35" s="18" t="s">
        <v>59</v>
      </c>
      <c r="D35" s="2"/>
      <c r="E35" s="1"/>
      <c r="F35" s="102" t="str">
        <f t="shared" ref="F35:AH35" si="13">IF(F32=0,"同数",IF(F32&gt;0,"増加","減少"))</f>
        <v>同数</v>
      </c>
      <c r="G35" s="102" t="str">
        <f t="shared" si="13"/>
        <v>同数</v>
      </c>
      <c r="H35" s="102" t="str">
        <f t="shared" si="13"/>
        <v>同数</v>
      </c>
      <c r="I35" s="102" t="str">
        <f t="shared" si="13"/>
        <v>同数</v>
      </c>
      <c r="J35" s="102" t="str">
        <f t="shared" si="13"/>
        <v>同数</v>
      </c>
      <c r="K35" s="102" t="str">
        <f t="shared" si="13"/>
        <v>同数</v>
      </c>
      <c r="L35" s="102" t="str">
        <f t="shared" si="13"/>
        <v>同数</v>
      </c>
      <c r="M35" s="102" t="str">
        <f t="shared" si="13"/>
        <v>同数</v>
      </c>
      <c r="N35" s="102" t="str">
        <f t="shared" si="13"/>
        <v>同数</v>
      </c>
      <c r="O35" s="102" t="str">
        <f t="shared" si="13"/>
        <v>同数</v>
      </c>
      <c r="P35" s="102" t="str">
        <f t="shared" si="13"/>
        <v>同数</v>
      </c>
      <c r="Q35" s="102" t="str">
        <f t="shared" si="13"/>
        <v>同数</v>
      </c>
      <c r="R35" s="102" t="str">
        <f t="shared" si="13"/>
        <v>同数</v>
      </c>
      <c r="S35" s="102" t="str">
        <f t="shared" si="13"/>
        <v>同数</v>
      </c>
      <c r="T35" s="102" t="str">
        <f t="shared" si="13"/>
        <v>同数</v>
      </c>
      <c r="U35" s="102" t="str">
        <f t="shared" si="13"/>
        <v>同数</v>
      </c>
      <c r="V35" s="102" t="str">
        <f t="shared" si="13"/>
        <v>同数</v>
      </c>
      <c r="W35" s="102" t="str">
        <f t="shared" si="13"/>
        <v>同数</v>
      </c>
      <c r="X35" s="102" t="str">
        <f t="shared" si="13"/>
        <v>同数</v>
      </c>
      <c r="Y35" s="102" t="str">
        <f t="shared" si="13"/>
        <v>同数</v>
      </c>
      <c r="Z35" s="102" t="str">
        <f t="shared" si="13"/>
        <v>同数</v>
      </c>
      <c r="AA35" s="102" t="str">
        <f t="shared" si="13"/>
        <v>同数</v>
      </c>
      <c r="AB35" s="102" t="str">
        <f t="shared" si="13"/>
        <v>同数</v>
      </c>
      <c r="AC35" s="102" t="str">
        <f t="shared" si="13"/>
        <v>同数</v>
      </c>
      <c r="AD35" s="102" t="str">
        <f t="shared" si="13"/>
        <v>同数</v>
      </c>
      <c r="AE35" s="102" t="str">
        <f t="shared" si="13"/>
        <v>同数</v>
      </c>
      <c r="AF35" s="102" t="str">
        <f t="shared" si="13"/>
        <v>同数</v>
      </c>
      <c r="AG35" s="102" t="str">
        <f t="shared" si="13"/>
        <v>同数</v>
      </c>
      <c r="AH35" s="102" t="str">
        <f t="shared" si="13"/>
        <v>同数</v>
      </c>
    </row>
  </sheetData>
  <mergeCells count="2">
    <mergeCell ref="B27:B29"/>
    <mergeCell ref="B31:B33"/>
  </mergeCells>
  <phoneticPr fontId="1"/>
  <conditionalFormatting sqref="F31:AH31">
    <cfRule type="cellIs" dxfId="75" priority="33" operator="greaterThanOrEqual">
      <formula>25</formula>
    </cfRule>
    <cfRule type="cellIs" dxfId="74" priority="34" operator="greaterThanOrEqual">
      <formula>15</formula>
    </cfRule>
  </conditionalFormatting>
  <conditionalFormatting sqref="F30:AH30">
    <cfRule type="cellIs" dxfId="73" priority="32" operator="greaterThanOrEqual">
      <formula>0.1</formula>
    </cfRule>
  </conditionalFormatting>
  <conditionalFormatting sqref="F29:AH29">
    <cfRule type="cellIs" dxfId="72" priority="30" operator="greaterThanOrEqual">
      <formula>25</formula>
    </cfRule>
    <cfRule type="cellIs" dxfId="71" priority="31" operator="greaterThanOrEqual">
      <formula>15</formula>
    </cfRule>
  </conditionalFormatting>
  <conditionalFormatting sqref="F28:AH28">
    <cfRule type="cellIs" dxfId="70" priority="28" operator="greaterThanOrEqual">
      <formula>0.5</formula>
    </cfRule>
    <cfRule type="cellIs" dxfId="69" priority="29" operator="greaterThanOrEqual">
      <formula>0.2</formula>
    </cfRule>
  </conditionalFormatting>
  <conditionalFormatting sqref="F27:AH27">
    <cfRule type="cellIs" dxfId="68" priority="26" operator="greaterThanOrEqual">
      <formula>0.5</formula>
    </cfRule>
    <cfRule type="cellIs" dxfId="67" priority="27" operator="greaterThanOrEqual">
      <formula>0.2</formula>
    </cfRule>
  </conditionalFormatting>
  <conditionalFormatting sqref="F33:AH33">
    <cfRule type="cellIs" dxfId="66" priority="25" operator="greaterThan">
      <formula>1</formula>
    </cfRule>
  </conditionalFormatting>
  <conditionalFormatting sqref="F32:AH32">
    <cfRule type="cellIs" dxfId="65" priority="24" operator="greaterThanOrEqual">
      <formula>1</formula>
    </cfRule>
  </conditionalFormatting>
  <conditionalFormatting sqref="F34:AH34">
    <cfRule type="cellIs" dxfId="64" priority="22" operator="greaterThanOrEqual">
      <formula>7.5</formula>
    </cfRule>
  </conditionalFormatting>
  <conditionalFormatting sqref="F34:AH34">
    <cfRule type="cellIs" dxfId="63" priority="23" operator="greaterThanOrEqual">
      <formula>12.5</formula>
    </cfRule>
  </conditionalFormatting>
  <conditionalFormatting sqref="F10:AH13">
    <cfRule type="containsBlanks" dxfId="62" priority="21">
      <formula>LEN(TRIM(F10))=0</formula>
    </cfRule>
  </conditionalFormatting>
  <conditionalFormatting sqref="F15:AH15">
    <cfRule type="containsBlanks" dxfId="61" priority="20">
      <formula>LEN(TRIM(F15))=0</formula>
    </cfRule>
  </conditionalFormatting>
  <conditionalFormatting sqref="F17:AH18">
    <cfRule type="containsBlanks" dxfId="60" priority="19">
      <formula>LEN(TRIM(F17))=0</formula>
    </cfRule>
  </conditionalFormatting>
  <conditionalFormatting sqref="F22:AH23">
    <cfRule type="containsBlanks" dxfId="59" priority="18">
      <formula>LEN(TRIM(F22))=0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4:AJ35"/>
  <sheetViews>
    <sheetView view="pageBreakPreview" topLeftCell="B4" zoomScale="80" zoomScaleNormal="100" zoomScaleSheetLayoutView="80" workbookViewId="0">
      <pane xSplit="4" ySplit="4" topLeftCell="AE48" activePane="bottomRight" state="frozen"/>
      <selection activeCell="B4" sqref="B4"/>
      <selection pane="topRight" activeCell="F4" sqref="F4"/>
      <selection pane="bottomLeft" activeCell="B8" sqref="B8"/>
      <selection pane="bottomRight" activeCell="C19" sqref="C19"/>
    </sheetView>
  </sheetViews>
  <sheetFormatPr defaultRowHeight="13.2"/>
  <cols>
    <col min="2" max="2" width="3.6640625" bestFit="1" customWidth="1"/>
    <col min="3" max="3" width="41.33203125" customWidth="1"/>
    <col min="4" max="4" width="16.109375" bestFit="1" customWidth="1"/>
    <col min="5" max="5" width="3.44140625" bestFit="1" customWidth="1"/>
    <col min="6" max="36" width="9.109375" customWidth="1"/>
  </cols>
  <sheetData>
    <row r="4" spans="1:36" ht="28.2">
      <c r="C4" s="10" t="s">
        <v>273</v>
      </c>
      <c r="AH4" s="11"/>
    </row>
    <row r="5" spans="1:36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6" ht="30" customHeight="1">
      <c r="C6" s="3"/>
      <c r="D6" s="4"/>
      <c r="E6" s="5"/>
      <c r="F6" s="26">
        <v>45352</v>
      </c>
      <c r="G6" s="26">
        <v>45353</v>
      </c>
      <c r="H6" s="26">
        <v>45354</v>
      </c>
      <c r="I6" s="26">
        <v>45355</v>
      </c>
      <c r="J6" s="26">
        <v>45356</v>
      </c>
      <c r="K6" s="26">
        <v>45357</v>
      </c>
      <c r="L6" s="26">
        <v>45358</v>
      </c>
      <c r="M6" s="26">
        <v>45359</v>
      </c>
      <c r="N6" s="26">
        <v>45360</v>
      </c>
      <c r="O6" s="26">
        <v>45361</v>
      </c>
      <c r="P6" s="26">
        <v>45362</v>
      </c>
      <c r="Q6" s="26">
        <v>45363</v>
      </c>
      <c r="R6" s="26">
        <v>45364</v>
      </c>
      <c r="S6" s="26">
        <v>45365</v>
      </c>
      <c r="T6" s="26">
        <v>45366</v>
      </c>
      <c r="U6" s="26">
        <v>45367</v>
      </c>
      <c r="V6" s="26">
        <v>45368</v>
      </c>
      <c r="W6" s="26">
        <v>45369</v>
      </c>
      <c r="X6" s="26">
        <v>45370</v>
      </c>
      <c r="Y6" s="26">
        <v>45371</v>
      </c>
      <c r="Z6" s="26">
        <v>45372</v>
      </c>
      <c r="AA6" s="26">
        <v>45373</v>
      </c>
      <c r="AB6" s="26">
        <v>45374</v>
      </c>
      <c r="AC6" s="26">
        <v>45375</v>
      </c>
      <c r="AD6" s="26">
        <v>45376</v>
      </c>
      <c r="AE6" s="26">
        <v>45377</v>
      </c>
      <c r="AF6" s="26">
        <v>45378</v>
      </c>
      <c r="AG6" s="26">
        <v>45379</v>
      </c>
      <c r="AH6" s="26">
        <v>45380</v>
      </c>
      <c r="AI6" s="26">
        <v>45381</v>
      </c>
      <c r="AJ6" s="26">
        <v>45382</v>
      </c>
    </row>
    <row r="7" spans="1:36" ht="30" customHeight="1">
      <c r="C7" s="6"/>
      <c r="D7" s="7"/>
      <c r="E7" s="8"/>
      <c r="F7" s="27" t="s">
        <v>90</v>
      </c>
      <c r="G7" s="27" t="s">
        <v>25</v>
      </c>
      <c r="H7" s="27" t="s">
        <v>27</v>
      </c>
      <c r="I7" s="27" t="s">
        <v>28</v>
      </c>
      <c r="J7" s="27" t="s">
        <v>29</v>
      </c>
      <c r="K7" s="27" t="s">
        <v>30</v>
      </c>
      <c r="L7" s="27" t="s">
        <v>31</v>
      </c>
      <c r="M7" s="27" t="s">
        <v>32</v>
      </c>
      <c r="N7" s="27" t="s">
        <v>25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25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25</v>
      </c>
      <c r="AC7" s="27" t="s">
        <v>27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</v>
      </c>
      <c r="AJ7" s="27" t="s">
        <v>27</v>
      </c>
    </row>
    <row r="8" spans="1:36" s="308" customFormat="1" ht="54.9" customHeight="1">
      <c r="A8"/>
      <c r="B8"/>
      <c r="C8" s="28" t="s">
        <v>244</v>
      </c>
      <c r="D8" s="2"/>
      <c r="E8" s="1" t="s">
        <v>9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4"/>
      <c r="AE8" s="304"/>
      <c r="AF8" s="304"/>
      <c r="AG8" s="304"/>
      <c r="AH8" s="304"/>
      <c r="AI8" s="304"/>
      <c r="AJ8" s="304"/>
    </row>
    <row r="9" spans="1:36" s="308" customFormat="1" ht="54.9" customHeight="1">
      <c r="A9"/>
      <c r="B9"/>
      <c r="C9" s="14" t="s">
        <v>45</v>
      </c>
      <c r="D9" s="2"/>
      <c r="E9" s="1" t="s">
        <v>8</v>
      </c>
      <c r="F9" s="305"/>
      <c r="G9" s="305"/>
      <c r="H9" s="305"/>
      <c r="I9" s="305"/>
      <c r="J9" s="305"/>
      <c r="K9" s="304"/>
      <c r="L9" s="305"/>
      <c r="M9" s="305"/>
      <c r="N9" s="305"/>
      <c r="O9" s="304"/>
      <c r="P9" s="304"/>
      <c r="Q9" s="305"/>
      <c r="R9" s="305"/>
      <c r="S9" s="304"/>
      <c r="T9" s="305"/>
      <c r="U9" s="305"/>
      <c r="V9" s="305"/>
      <c r="W9" s="305"/>
      <c r="X9" s="343"/>
      <c r="Y9" s="305"/>
      <c r="Z9" s="305"/>
      <c r="AA9" s="304"/>
      <c r="AB9" s="304"/>
      <c r="AC9" s="305"/>
      <c r="AD9" s="305"/>
      <c r="AE9" s="304"/>
      <c r="AF9" s="305"/>
      <c r="AG9" s="305"/>
      <c r="AH9" s="305"/>
      <c r="AI9" s="305"/>
      <c r="AJ9" s="305"/>
    </row>
    <row r="10" spans="1:36" s="353" customFormat="1" ht="54.9" customHeight="1">
      <c r="A10"/>
      <c r="B10"/>
      <c r="C10" s="14" t="s">
        <v>0</v>
      </c>
      <c r="D10" s="39" t="s">
        <v>16</v>
      </c>
      <c r="E10" s="1" t="s">
        <v>47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43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</row>
    <row r="11" spans="1:36" s="353" customFormat="1" ht="54.9" customHeight="1">
      <c r="A11"/>
      <c r="B11"/>
      <c r="C11" s="14" t="s">
        <v>1</v>
      </c>
      <c r="D11" s="39" t="s">
        <v>16</v>
      </c>
      <c r="E11" s="1" t="s">
        <v>48</v>
      </c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43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</row>
    <row r="12" spans="1:36" s="353" customFormat="1" ht="54.9" customHeight="1">
      <c r="A12"/>
      <c r="B12"/>
      <c r="C12" s="14" t="s">
        <v>23</v>
      </c>
      <c r="D12" s="39" t="s">
        <v>16</v>
      </c>
      <c r="E12" s="1" t="s">
        <v>24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43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</row>
    <row r="13" spans="1:36" s="353" customFormat="1" ht="54.9" customHeight="1">
      <c r="A13"/>
      <c r="B13"/>
      <c r="C13" s="14" t="s">
        <v>2</v>
      </c>
      <c r="D13" s="39" t="s">
        <v>16</v>
      </c>
      <c r="E13" s="2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43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</row>
    <row r="14" spans="1:36" s="308" customFormat="1" ht="54.9" customHeight="1">
      <c r="A14"/>
      <c r="B14"/>
      <c r="C14" s="14" t="s">
        <v>2</v>
      </c>
      <c r="D14" s="2" t="s">
        <v>17</v>
      </c>
      <c r="E14" s="1" t="s">
        <v>10</v>
      </c>
      <c r="F14" s="305">
        <f>SUM(F13,'R6-2（入力用)'!AC13:AH13)</f>
        <v>0</v>
      </c>
      <c r="G14" s="304">
        <f>SUM(F13:G13,'R6-2（入力用)'!AD13:AH13)</f>
        <v>0</v>
      </c>
      <c r="H14" s="305">
        <f>SUM(F13:H13,'R6-2（入力用)'!AE13:AH13)</f>
        <v>0</v>
      </c>
      <c r="I14" s="304">
        <f>SUM(F13:I13,'R6-2（入力用)'!AF13:AH13)</f>
        <v>0</v>
      </c>
      <c r="J14" s="304">
        <f>SUM(F13:J13,'R6-2（入力用)'!AG13:AH13)</f>
        <v>0</v>
      </c>
      <c r="K14" s="304">
        <f>SUM(F13:K13,'R6-2（入力用)'!AH13)</f>
        <v>0</v>
      </c>
      <c r="L14" s="304">
        <f>SUM(F13:L13)</f>
        <v>0</v>
      </c>
      <c r="M14" s="305">
        <f t="shared" ref="M14:AJ14" si="0">SUM(G13:M13)</f>
        <v>0</v>
      </c>
      <c r="N14" s="304">
        <f t="shared" si="0"/>
        <v>0</v>
      </c>
      <c r="O14" s="304">
        <f t="shared" si="0"/>
        <v>0</v>
      </c>
      <c r="P14" s="304">
        <f t="shared" si="0"/>
        <v>0</v>
      </c>
      <c r="Q14" s="304">
        <f t="shared" si="0"/>
        <v>0</v>
      </c>
      <c r="R14" s="304">
        <f t="shared" si="0"/>
        <v>0</v>
      </c>
      <c r="S14" s="304">
        <f t="shared" si="0"/>
        <v>0</v>
      </c>
      <c r="T14" s="305">
        <f t="shared" si="0"/>
        <v>0</v>
      </c>
      <c r="U14" s="304">
        <f t="shared" si="0"/>
        <v>0</v>
      </c>
      <c r="V14" s="305">
        <f t="shared" si="0"/>
        <v>0</v>
      </c>
      <c r="W14" s="304">
        <f t="shared" si="0"/>
        <v>0</v>
      </c>
      <c r="X14" s="343">
        <f t="shared" si="0"/>
        <v>0</v>
      </c>
      <c r="Y14" s="304">
        <f t="shared" si="0"/>
        <v>0</v>
      </c>
      <c r="Z14" s="304">
        <f t="shared" si="0"/>
        <v>0</v>
      </c>
      <c r="AA14" s="304">
        <f t="shared" si="0"/>
        <v>0</v>
      </c>
      <c r="AB14" s="304">
        <f t="shared" si="0"/>
        <v>0</v>
      </c>
      <c r="AC14" s="304">
        <f t="shared" si="0"/>
        <v>0</v>
      </c>
      <c r="AD14" s="304">
        <f t="shared" si="0"/>
        <v>0</v>
      </c>
      <c r="AE14" s="304">
        <f t="shared" si="0"/>
        <v>0</v>
      </c>
      <c r="AF14" s="304">
        <f t="shared" si="0"/>
        <v>0</v>
      </c>
      <c r="AG14" s="304">
        <f t="shared" si="0"/>
        <v>0</v>
      </c>
      <c r="AH14" s="305">
        <f t="shared" si="0"/>
        <v>0</v>
      </c>
      <c r="AI14" s="305">
        <f t="shared" si="0"/>
        <v>0</v>
      </c>
      <c r="AJ14" s="305">
        <f t="shared" si="0"/>
        <v>0</v>
      </c>
    </row>
    <row r="15" spans="1:36" s="308" customFormat="1" ht="54.9" customHeight="1">
      <c r="A15"/>
      <c r="B15"/>
      <c r="C15" s="14" t="s">
        <v>3</v>
      </c>
      <c r="D15" s="39" t="s">
        <v>16</v>
      </c>
      <c r="E15" s="29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43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</row>
    <row r="16" spans="1:36" s="308" customFormat="1" ht="54.9" customHeight="1">
      <c r="A16"/>
      <c r="B16"/>
      <c r="C16" s="14" t="s">
        <v>3</v>
      </c>
      <c r="D16" s="2" t="s">
        <v>17</v>
      </c>
      <c r="E16" s="1" t="s">
        <v>11</v>
      </c>
      <c r="F16" s="305">
        <f>SUM(F15,'R6-2（入力用)'!AC15:AH15)</f>
        <v>0</v>
      </c>
      <c r="G16" s="304">
        <f>SUM(F15:G15,'R6-2（入力用)'!AD15:AH15)</f>
        <v>0</v>
      </c>
      <c r="H16" s="305">
        <f>SUM(F15:H15,'R6-2（入力用)'!AE15:AH15)</f>
        <v>0</v>
      </c>
      <c r="I16" s="305">
        <f>SUM(F15:I15,'R6-2（入力用)'!AF15:AH15)</f>
        <v>0</v>
      </c>
      <c r="J16" s="304">
        <f>SUM(F15:J15,'R6-2（入力用)'!AG15:AH15)</f>
        <v>0</v>
      </c>
      <c r="K16" s="304">
        <f>SUM(F15:K15,'R6-2（入力用)'!AH15)</f>
        <v>0</v>
      </c>
      <c r="L16" s="304">
        <f>SUM(F15:L15)</f>
        <v>0</v>
      </c>
      <c r="M16" s="305">
        <f t="shared" ref="M16:AJ16" si="1">SUM(G15:M15)</f>
        <v>0</v>
      </c>
      <c r="N16" s="304">
        <f t="shared" si="1"/>
        <v>0</v>
      </c>
      <c r="O16" s="304">
        <f t="shared" si="1"/>
        <v>0</v>
      </c>
      <c r="P16" s="304">
        <f t="shared" si="1"/>
        <v>0</v>
      </c>
      <c r="Q16" s="304">
        <f t="shared" si="1"/>
        <v>0</v>
      </c>
      <c r="R16" s="304">
        <f t="shared" si="1"/>
        <v>0</v>
      </c>
      <c r="S16" s="304">
        <f t="shared" si="1"/>
        <v>0</v>
      </c>
      <c r="T16" s="305">
        <f t="shared" si="1"/>
        <v>0</v>
      </c>
      <c r="U16" s="304">
        <f t="shared" si="1"/>
        <v>0</v>
      </c>
      <c r="V16" s="305">
        <f t="shared" si="1"/>
        <v>0</v>
      </c>
      <c r="W16" s="305">
        <f t="shared" si="1"/>
        <v>0</v>
      </c>
      <c r="X16" s="343">
        <f t="shared" si="1"/>
        <v>0</v>
      </c>
      <c r="Y16" s="304">
        <f t="shared" si="1"/>
        <v>0</v>
      </c>
      <c r="Z16" s="304">
        <f>SUM(T15:Z15)</f>
        <v>0</v>
      </c>
      <c r="AA16" s="304">
        <f t="shared" si="1"/>
        <v>0</v>
      </c>
      <c r="AB16" s="304">
        <f t="shared" si="1"/>
        <v>0</v>
      </c>
      <c r="AC16" s="304">
        <f t="shared" si="1"/>
        <v>0</v>
      </c>
      <c r="AD16" s="304">
        <f t="shared" si="1"/>
        <v>0</v>
      </c>
      <c r="AE16" s="304">
        <f t="shared" si="1"/>
        <v>0</v>
      </c>
      <c r="AF16" s="304">
        <f t="shared" si="1"/>
        <v>0</v>
      </c>
      <c r="AG16" s="304">
        <f t="shared" si="1"/>
        <v>0</v>
      </c>
      <c r="AH16" s="304">
        <f t="shared" si="1"/>
        <v>0</v>
      </c>
      <c r="AI16" s="304">
        <f t="shared" si="1"/>
        <v>0</v>
      </c>
      <c r="AJ16" s="304">
        <f t="shared" si="1"/>
        <v>0</v>
      </c>
    </row>
    <row r="17" spans="1:36" s="308" customFormat="1" ht="54.9" customHeight="1">
      <c r="A17"/>
      <c r="B17"/>
      <c r="C17" s="15" t="s">
        <v>4</v>
      </c>
      <c r="D17" s="39" t="s">
        <v>16</v>
      </c>
      <c r="E17" s="29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43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</row>
    <row r="18" spans="1:36" s="308" customFormat="1" ht="54.9" customHeight="1">
      <c r="A18"/>
      <c r="B18"/>
      <c r="C18" s="15" t="s">
        <v>276</v>
      </c>
      <c r="D18" s="39" t="s">
        <v>16</v>
      </c>
      <c r="E18" s="29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43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</row>
    <row r="19" spans="1:36" s="308" customFormat="1" ht="54.9" customHeight="1">
      <c r="A19"/>
      <c r="B19"/>
      <c r="C19" s="15" t="s">
        <v>4</v>
      </c>
      <c r="D19" s="2" t="s">
        <v>17</v>
      </c>
      <c r="E19" s="1" t="s">
        <v>12</v>
      </c>
      <c r="F19" s="306">
        <f>SUM(F17,'R6-2（入力用)'!AC17:AH17)</f>
        <v>0</v>
      </c>
      <c r="G19" s="306">
        <f>SUM(F17:G17,'R6-2（入力用)'!AD17:AH17)</f>
        <v>0</v>
      </c>
      <c r="H19" s="307">
        <f>SUM(F17:H17,'R6-2（入力用)'!AE17:AH17)</f>
        <v>0</v>
      </c>
      <c r="I19" s="306">
        <f>SUM(F17:I17,'R6-2（入力用)'!AF17:AH17)</f>
        <v>0</v>
      </c>
      <c r="J19" s="307">
        <f>SUM(F17:J17,'R6-2（入力用)'!AG17:AH17)</f>
        <v>0</v>
      </c>
      <c r="K19" s="306">
        <f>SUM(F17:K17,'R6-2（入力用)'!AH17)</f>
        <v>0</v>
      </c>
      <c r="L19" s="306">
        <f>SUM(F17:L17)</f>
        <v>0</v>
      </c>
      <c r="M19" s="307">
        <f t="shared" ref="M19:AJ19" si="2">SUM(G17:M17)</f>
        <v>0</v>
      </c>
      <c r="N19" s="306">
        <f>SUM(H17:N17)</f>
        <v>0</v>
      </c>
      <c r="O19" s="306">
        <f t="shared" si="2"/>
        <v>0</v>
      </c>
      <c r="P19" s="306">
        <f t="shared" si="2"/>
        <v>0</v>
      </c>
      <c r="Q19" s="306">
        <f t="shared" si="2"/>
        <v>0</v>
      </c>
      <c r="R19" s="306">
        <f t="shared" si="2"/>
        <v>0</v>
      </c>
      <c r="S19" s="307">
        <f t="shared" si="2"/>
        <v>0</v>
      </c>
      <c r="T19" s="307">
        <f t="shared" si="2"/>
        <v>0</v>
      </c>
      <c r="U19" s="306">
        <f t="shared" si="2"/>
        <v>0</v>
      </c>
      <c r="V19" s="307">
        <f t="shared" si="2"/>
        <v>0</v>
      </c>
      <c r="W19" s="307">
        <f t="shared" si="2"/>
        <v>0</v>
      </c>
      <c r="X19" s="345">
        <f>SUM(R17:X17)</f>
        <v>0</v>
      </c>
      <c r="Y19" s="307">
        <f t="shared" si="2"/>
        <v>0</v>
      </c>
      <c r="Z19" s="306">
        <f t="shared" si="2"/>
        <v>0</v>
      </c>
      <c r="AA19" s="306">
        <f t="shared" si="2"/>
        <v>0</v>
      </c>
      <c r="AB19" s="306">
        <f t="shared" si="2"/>
        <v>0</v>
      </c>
      <c r="AC19" s="306">
        <f t="shared" si="2"/>
        <v>0</v>
      </c>
      <c r="AD19" s="306">
        <f t="shared" si="2"/>
        <v>0</v>
      </c>
      <c r="AE19" s="306">
        <f t="shared" si="2"/>
        <v>0</v>
      </c>
      <c r="AF19" s="306">
        <f t="shared" si="2"/>
        <v>0</v>
      </c>
      <c r="AG19" s="306">
        <f t="shared" si="2"/>
        <v>0</v>
      </c>
      <c r="AH19" s="306">
        <f t="shared" si="2"/>
        <v>0</v>
      </c>
      <c r="AI19" s="306">
        <f t="shared" si="2"/>
        <v>0</v>
      </c>
      <c r="AJ19" s="306">
        <f t="shared" si="2"/>
        <v>0</v>
      </c>
    </row>
    <row r="20" spans="1:36" s="308" customFormat="1" ht="54.9" customHeight="1">
      <c r="A20"/>
      <c r="B20"/>
      <c r="C20" s="14" t="s">
        <v>5</v>
      </c>
      <c r="D20" s="2" t="s">
        <v>17</v>
      </c>
      <c r="E20" s="1" t="s">
        <v>13</v>
      </c>
      <c r="F20" s="307">
        <f>F19</f>
        <v>0</v>
      </c>
      <c r="G20" s="307">
        <f t="shared" ref="G20:AH20" si="3">G19</f>
        <v>0</v>
      </c>
      <c r="H20" s="307">
        <f t="shared" si="3"/>
        <v>0</v>
      </c>
      <c r="I20" s="306">
        <f t="shared" si="3"/>
        <v>0</v>
      </c>
      <c r="J20" s="307">
        <f t="shared" si="3"/>
        <v>0</v>
      </c>
      <c r="K20" s="307">
        <f t="shared" si="3"/>
        <v>0</v>
      </c>
      <c r="L20" s="306">
        <f t="shared" si="3"/>
        <v>0</v>
      </c>
      <c r="M20" s="307">
        <f t="shared" si="3"/>
        <v>0</v>
      </c>
      <c r="N20" s="306">
        <f>N19</f>
        <v>0</v>
      </c>
      <c r="O20" s="306">
        <f t="shared" si="3"/>
        <v>0</v>
      </c>
      <c r="P20" s="306">
        <f t="shared" si="3"/>
        <v>0</v>
      </c>
      <c r="Q20" s="306">
        <f t="shared" si="3"/>
        <v>0</v>
      </c>
      <c r="R20" s="306">
        <f t="shared" si="3"/>
        <v>0</v>
      </c>
      <c r="S20" s="307">
        <f t="shared" si="3"/>
        <v>0</v>
      </c>
      <c r="T20" s="307">
        <f t="shared" si="3"/>
        <v>0</v>
      </c>
      <c r="U20" s="306">
        <f t="shared" si="3"/>
        <v>0</v>
      </c>
      <c r="V20" s="307">
        <f t="shared" si="3"/>
        <v>0</v>
      </c>
      <c r="W20" s="307">
        <f t="shared" si="3"/>
        <v>0</v>
      </c>
      <c r="X20" s="345">
        <f>X19</f>
        <v>0</v>
      </c>
      <c r="Y20" s="307">
        <f t="shared" si="3"/>
        <v>0</v>
      </c>
      <c r="Z20" s="307">
        <f t="shared" si="3"/>
        <v>0</v>
      </c>
      <c r="AA20" s="306">
        <f t="shared" si="3"/>
        <v>0</v>
      </c>
      <c r="AB20" s="306">
        <f t="shared" si="3"/>
        <v>0</v>
      </c>
      <c r="AC20" s="306">
        <f t="shared" si="3"/>
        <v>0</v>
      </c>
      <c r="AD20" s="307">
        <f t="shared" si="3"/>
        <v>0</v>
      </c>
      <c r="AE20" s="306">
        <f t="shared" si="3"/>
        <v>0</v>
      </c>
      <c r="AF20" s="306">
        <f t="shared" si="3"/>
        <v>0</v>
      </c>
      <c r="AG20" s="306">
        <f t="shared" si="3"/>
        <v>0</v>
      </c>
      <c r="AH20" s="306">
        <f t="shared" si="3"/>
        <v>0</v>
      </c>
      <c r="AI20" s="306">
        <f t="shared" ref="AI20:AJ20" si="4">AI19</f>
        <v>0</v>
      </c>
      <c r="AJ20" s="306">
        <f t="shared" si="4"/>
        <v>0</v>
      </c>
    </row>
    <row r="21" spans="1:36" s="308" customFormat="1" ht="54.9" customHeight="1">
      <c r="A21"/>
      <c r="B21"/>
      <c r="C21" s="14" t="s">
        <v>6</v>
      </c>
      <c r="D21" s="2"/>
      <c r="E21" s="1" t="s">
        <v>14</v>
      </c>
      <c r="F21" s="307">
        <f>'R6-2（入力用)'!AB20</f>
        <v>0</v>
      </c>
      <c r="G21" s="307">
        <f>'R6-2（入力用)'!AC20</f>
        <v>0</v>
      </c>
      <c r="H21" s="307">
        <f>'R6-2（入力用)'!AD20</f>
        <v>0</v>
      </c>
      <c r="I21" s="307">
        <f>'R6-2（入力用)'!AE20</f>
        <v>0</v>
      </c>
      <c r="J21" s="307">
        <f>'R6-2（入力用)'!AF20</f>
        <v>0</v>
      </c>
      <c r="K21" s="307">
        <f>'R6-2（入力用)'!AG20</f>
        <v>0</v>
      </c>
      <c r="L21" s="307">
        <f>'R6-2（入力用)'!AH20</f>
        <v>0</v>
      </c>
      <c r="M21" s="307">
        <f>F20</f>
        <v>0</v>
      </c>
      <c r="N21" s="307">
        <f t="shared" ref="N21:AJ21" si="5">G20</f>
        <v>0</v>
      </c>
      <c r="O21" s="307">
        <f t="shared" si="5"/>
        <v>0</v>
      </c>
      <c r="P21" s="307">
        <f t="shared" si="5"/>
        <v>0</v>
      </c>
      <c r="Q21" s="307">
        <f t="shared" si="5"/>
        <v>0</v>
      </c>
      <c r="R21" s="307">
        <f t="shared" si="5"/>
        <v>0</v>
      </c>
      <c r="S21" s="307">
        <f t="shared" si="5"/>
        <v>0</v>
      </c>
      <c r="T21" s="307">
        <f t="shared" si="5"/>
        <v>0</v>
      </c>
      <c r="U21" s="307">
        <f t="shared" si="5"/>
        <v>0</v>
      </c>
      <c r="V21" s="307">
        <f t="shared" si="5"/>
        <v>0</v>
      </c>
      <c r="W21" s="307">
        <f t="shared" si="5"/>
        <v>0</v>
      </c>
      <c r="X21" s="307">
        <f t="shared" si="5"/>
        <v>0</v>
      </c>
      <c r="Y21" s="307">
        <f t="shared" si="5"/>
        <v>0</v>
      </c>
      <c r="Z21" s="307">
        <f t="shared" si="5"/>
        <v>0</v>
      </c>
      <c r="AA21" s="307">
        <f t="shared" si="5"/>
        <v>0</v>
      </c>
      <c r="AB21" s="307">
        <f t="shared" si="5"/>
        <v>0</v>
      </c>
      <c r="AC21" s="307">
        <f t="shared" si="5"/>
        <v>0</v>
      </c>
      <c r="AD21" s="307">
        <f t="shared" si="5"/>
        <v>0</v>
      </c>
      <c r="AE21" s="307">
        <f t="shared" si="5"/>
        <v>0</v>
      </c>
      <c r="AF21" s="307">
        <f t="shared" si="5"/>
        <v>0</v>
      </c>
      <c r="AG21" s="307">
        <f t="shared" si="5"/>
        <v>0</v>
      </c>
      <c r="AH21" s="307">
        <f t="shared" si="5"/>
        <v>0</v>
      </c>
      <c r="AI21" s="307">
        <f t="shared" si="5"/>
        <v>0</v>
      </c>
      <c r="AJ21" s="307">
        <f t="shared" si="5"/>
        <v>0</v>
      </c>
    </row>
    <row r="22" spans="1:36" s="308" customFormat="1" ht="54.9" customHeight="1">
      <c r="A22"/>
      <c r="B22"/>
      <c r="C22" s="14" t="s">
        <v>223</v>
      </c>
      <c r="D22" s="39" t="s">
        <v>16</v>
      </c>
      <c r="E22" s="29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</row>
    <row r="23" spans="1:36" s="308" customFormat="1" ht="54.9" customHeight="1">
      <c r="A23"/>
      <c r="B23"/>
      <c r="C23" s="14" t="s">
        <v>221</v>
      </c>
      <c r="D23" s="39" t="s">
        <v>16</v>
      </c>
      <c r="E23" s="29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</row>
    <row r="24" spans="1:36" ht="30" customHeight="1">
      <c r="K24" s="60"/>
    </row>
    <row r="25" spans="1:36" ht="30" customHeight="1">
      <c r="C25" s="3"/>
      <c r="D25" s="4"/>
      <c r="E25" s="5"/>
      <c r="F25" s="26">
        <f t="shared" ref="F25:AH26" si="6">F6</f>
        <v>45352</v>
      </c>
      <c r="G25" s="26">
        <f t="shared" si="6"/>
        <v>45353</v>
      </c>
      <c r="H25" s="26">
        <f t="shared" si="6"/>
        <v>45354</v>
      </c>
      <c r="I25" s="26">
        <f t="shared" si="6"/>
        <v>45355</v>
      </c>
      <c r="J25" s="26">
        <f t="shared" si="6"/>
        <v>45356</v>
      </c>
      <c r="K25" s="26">
        <f t="shared" si="6"/>
        <v>45357</v>
      </c>
      <c r="L25" s="26">
        <f t="shared" si="6"/>
        <v>45358</v>
      </c>
      <c r="M25" s="26">
        <f t="shared" si="6"/>
        <v>45359</v>
      </c>
      <c r="N25" s="26">
        <f t="shared" si="6"/>
        <v>45360</v>
      </c>
      <c r="O25" s="26">
        <f t="shared" si="6"/>
        <v>45361</v>
      </c>
      <c r="P25" s="26">
        <f t="shared" si="6"/>
        <v>45362</v>
      </c>
      <c r="Q25" s="26">
        <f t="shared" si="6"/>
        <v>45363</v>
      </c>
      <c r="R25" s="26">
        <f t="shared" si="6"/>
        <v>45364</v>
      </c>
      <c r="S25" s="26">
        <f t="shared" si="6"/>
        <v>45365</v>
      </c>
      <c r="T25" s="26">
        <f t="shared" si="6"/>
        <v>45366</v>
      </c>
      <c r="U25" s="26">
        <f t="shared" si="6"/>
        <v>45367</v>
      </c>
      <c r="V25" s="26">
        <f t="shared" si="6"/>
        <v>45368</v>
      </c>
      <c r="W25" s="26">
        <f t="shared" si="6"/>
        <v>45369</v>
      </c>
      <c r="X25" s="26">
        <f t="shared" si="6"/>
        <v>45370</v>
      </c>
      <c r="Y25" s="26">
        <f t="shared" si="6"/>
        <v>45371</v>
      </c>
      <c r="Z25" s="26">
        <f t="shared" si="6"/>
        <v>45372</v>
      </c>
      <c r="AA25" s="26">
        <f t="shared" si="6"/>
        <v>45373</v>
      </c>
      <c r="AB25" s="26">
        <f t="shared" si="6"/>
        <v>45374</v>
      </c>
      <c r="AC25" s="26">
        <f t="shared" si="6"/>
        <v>45375</v>
      </c>
      <c r="AD25" s="26">
        <f t="shared" si="6"/>
        <v>45376</v>
      </c>
      <c r="AE25" s="26">
        <f t="shared" si="6"/>
        <v>45377</v>
      </c>
      <c r="AF25" s="26">
        <f t="shared" si="6"/>
        <v>45378</v>
      </c>
      <c r="AG25" s="26">
        <f t="shared" si="6"/>
        <v>45379</v>
      </c>
      <c r="AH25" s="26">
        <f t="shared" si="6"/>
        <v>45380</v>
      </c>
      <c r="AI25" s="26">
        <f t="shared" ref="AI25:AJ25" si="7">AI6</f>
        <v>45381</v>
      </c>
      <c r="AJ25" s="26">
        <f t="shared" si="7"/>
        <v>45382</v>
      </c>
    </row>
    <row r="26" spans="1:36" ht="30" customHeight="1">
      <c r="C26" s="6"/>
      <c r="D26" s="7"/>
      <c r="E26" s="8"/>
      <c r="F26" s="27" t="str">
        <f t="shared" si="6"/>
        <v>金</v>
      </c>
      <c r="G26" s="27" t="str">
        <f t="shared" si="6"/>
        <v>土</v>
      </c>
      <c r="H26" s="27" t="str">
        <f t="shared" si="6"/>
        <v>日</v>
      </c>
      <c r="I26" s="27" t="str">
        <f t="shared" si="6"/>
        <v>月</v>
      </c>
      <c r="J26" s="27" t="str">
        <f t="shared" si="6"/>
        <v>火</v>
      </c>
      <c r="K26" s="27" t="str">
        <f t="shared" si="6"/>
        <v>水</v>
      </c>
      <c r="L26" s="27" t="str">
        <f t="shared" si="6"/>
        <v>木</v>
      </c>
      <c r="M26" s="27" t="str">
        <f t="shared" si="6"/>
        <v>金</v>
      </c>
      <c r="N26" s="27" t="str">
        <f t="shared" si="6"/>
        <v>土</v>
      </c>
      <c r="O26" s="27" t="str">
        <f t="shared" si="6"/>
        <v>日</v>
      </c>
      <c r="P26" s="27" t="str">
        <f t="shared" si="6"/>
        <v>月</v>
      </c>
      <c r="Q26" s="27" t="str">
        <f t="shared" si="6"/>
        <v>火</v>
      </c>
      <c r="R26" s="27" t="str">
        <f t="shared" si="6"/>
        <v>水</v>
      </c>
      <c r="S26" s="27" t="str">
        <f t="shared" si="6"/>
        <v>木</v>
      </c>
      <c r="T26" s="27" t="str">
        <f t="shared" si="6"/>
        <v>金</v>
      </c>
      <c r="U26" s="27" t="str">
        <f t="shared" si="6"/>
        <v>土</v>
      </c>
      <c r="V26" s="27" t="str">
        <f t="shared" si="6"/>
        <v>日</v>
      </c>
      <c r="W26" s="27" t="str">
        <f t="shared" si="6"/>
        <v>月</v>
      </c>
      <c r="X26" s="27" t="str">
        <f t="shared" si="6"/>
        <v>火</v>
      </c>
      <c r="Y26" s="27" t="str">
        <f t="shared" si="6"/>
        <v>水</v>
      </c>
      <c r="Z26" s="27" t="str">
        <f t="shared" si="6"/>
        <v>木</v>
      </c>
      <c r="AA26" s="27" t="str">
        <f t="shared" si="6"/>
        <v>金</v>
      </c>
      <c r="AB26" s="27" t="str">
        <f t="shared" si="6"/>
        <v>土</v>
      </c>
      <c r="AC26" s="27" t="str">
        <f t="shared" si="6"/>
        <v>日</v>
      </c>
      <c r="AD26" s="27" t="str">
        <f t="shared" si="6"/>
        <v>月</v>
      </c>
      <c r="AE26" s="27" t="str">
        <f t="shared" si="6"/>
        <v>火</v>
      </c>
      <c r="AF26" s="27" t="str">
        <f t="shared" si="6"/>
        <v>水</v>
      </c>
      <c r="AG26" s="27" t="str">
        <f t="shared" si="6"/>
        <v>木</v>
      </c>
      <c r="AH26" s="27" t="str">
        <f t="shared" si="6"/>
        <v>金</v>
      </c>
      <c r="AI26" s="27" t="str">
        <f t="shared" ref="AI26:AJ26" si="8">AI7</f>
        <v>土</v>
      </c>
      <c r="AJ26" s="27" t="str">
        <f t="shared" si="8"/>
        <v>日</v>
      </c>
    </row>
    <row r="27" spans="1:36" ht="54.9" customHeight="1">
      <c r="B27" s="406"/>
      <c r="C27" s="16" t="s">
        <v>250</v>
      </c>
      <c r="D27" s="2"/>
      <c r="E27" s="1"/>
      <c r="F27" s="346">
        <f t="shared" ref="F27:AH28" si="9">IFERROR(F10/F8,0)</f>
        <v>0</v>
      </c>
      <c r="G27" s="346">
        <f t="shared" si="9"/>
        <v>0</v>
      </c>
      <c r="H27" s="346">
        <f t="shared" si="9"/>
        <v>0</v>
      </c>
      <c r="I27" s="346">
        <f t="shared" si="9"/>
        <v>0</v>
      </c>
      <c r="J27" s="346">
        <f t="shared" si="9"/>
        <v>0</v>
      </c>
      <c r="K27" s="346">
        <f t="shared" si="9"/>
        <v>0</v>
      </c>
      <c r="L27" s="346">
        <f t="shared" si="9"/>
        <v>0</v>
      </c>
      <c r="M27" s="346">
        <f t="shared" si="9"/>
        <v>0</v>
      </c>
      <c r="N27" s="346">
        <f t="shared" si="9"/>
        <v>0</v>
      </c>
      <c r="O27" s="346">
        <f t="shared" si="9"/>
        <v>0</v>
      </c>
      <c r="P27" s="346">
        <f t="shared" si="9"/>
        <v>0</v>
      </c>
      <c r="Q27" s="346">
        <f t="shared" si="9"/>
        <v>0</v>
      </c>
      <c r="R27" s="346">
        <f t="shared" si="9"/>
        <v>0</v>
      </c>
      <c r="S27" s="346">
        <f t="shared" si="9"/>
        <v>0</v>
      </c>
      <c r="T27" s="346">
        <f t="shared" si="9"/>
        <v>0</v>
      </c>
      <c r="U27" s="346">
        <f t="shared" si="9"/>
        <v>0</v>
      </c>
      <c r="V27" s="346">
        <f t="shared" si="9"/>
        <v>0</v>
      </c>
      <c r="W27" s="346">
        <f t="shared" si="9"/>
        <v>0</v>
      </c>
      <c r="X27" s="346">
        <f t="shared" si="9"/>
        <v>0</v>
      </c>
      <c r="Y27" s="346">
        <f t="shared" si="9"/>
        <v>0</v>
      </c>
      <c r="Z27" s="346">
        <f t="shared" si="9"/>
        <v>0</v>
      </c>
      <c r="AA27" s="346">
        <f t="shared" si="9"/>
        <v>0</v>
      </c>
      <c r="AB27" s="346">
        <f t="shared" si="9"/>
        <v>0</v>
      </c>
      <c r="AC27" s="346">
        <f t="shared" si="9"/>
        <v>0</v>
      </c>
      <c r="AD27" s="346">
        <f t="shared" si="9"/>
        <v>0</v>
      </c>
      <c r="AE27" s="346">
        <f t="shared" si="9"/>
        <v>0</v>
      </c>
      <c r="AF27" s="346">
        <f t="shared" si="9"/>
        <v>0</v>
      </c>
      <c r="AG27" s="346">
        <f t="shared" si="9"/>
        <v>0</v>
      </c>
      <c r="AH27" s="346">
        <f t="shared" si="9"/>
        <v>0</v>
      </c>
      <c r="AI27" s="346">
        <f t="shared" ref="AI27:AJ27" si="10">IFERROR(AI10/AI8,0)</f>
        <v>0</v>
      </c>
      <c r="AJ27" s="346">
        <f t="shared" si="10"/>
        <v>0</v>
      </c>
    </row>
    <row r="28" spans="1:36" ht="54.9" customHeight="1">
      <c r="B28" s="406"/>
      <c r="C28" s="17" t="s">
        <v>251</v>
      </c>
      <c r="D28" s="2"/>
      <c r="E28" s="1"/>
      <c r="F28" s="346">
        <f t="shared" si="9"/>
        <v>0</v>
      </c>
      <c r="G28" s="346">
        <f t="shared" si="9"/>
        <v>0</v>
      </c>
      <c r="H28" s="346">
        <f t="shared" si="9"/>
        <v>0</v>
      </c>
      <c r="I28" s="346">
        <f t="shared" si="9"/>
        <v>0</v>
      </c>
      <c r="J28" s="346">
        <f t="shared" si="9"/>
        <v>0</v>
      </c>
      <c r="K28" s="346">
        <f t="shared" si="9"/>
        <v>0</v>
      </c>
      <c r="L28" s="346">
        <f t="shared" si="9"/>
        <v>0</v>
      </c>
      <c r="M28" s="346">
        <f t="shared" si="9"/>
        <v>0</v>
      </c>
      <c r="N28" s="346">
        <f t="shared" si="9"/>
        <v>0</v>
      </c>
      <c r="O28" s="346">
        <f t="shared" si="9"/>
        <v>0</v>
      </c>
      <c r="P28" s="346">
        <f t="shared" si="9"/>
        <v>0</v>
      </c>
      <c r="Q28" s="346">
        <f t="shared" si="9"/>
        <v>0</v>
      </c>
      <c r="R28" s="346">
        <f t="shared" si="9"/>
        <v>0</v>
      </c>
      <c r="S28" s="346">
        <f t="shared" si="9"/>
        <v>0</v>
      </c>
      <c r="T28" s="346">
        <f t="shared" si="9"/>
        <v>0</v>
      </c>
      <c r="U28" s="346">
        <f t="shared" si="9"/>
        <v>0</v>
      </c>
      <c r="V28" s="346">
        <f t="shared" si="9"/>
        <v>0</v>
      </c>
      <c r="W28" s="346">
        <f t="shared" si="9"/>
        <v>0</v>
      </c>
      <c r="X28" s="346">
        <f t="shared" si="9"/>
        <v>0</v>
      </c>
      <c r="Y28" s="346">
        <f t="shared" si="9"/>
        <v>0</v>
      </c>
      <c r="Z28" s="346">
        <f t="shared" si="9"/>
        <v>0</v>
      </c>
      <c r="AA28" s="346">
        <f t="shared" si="9"/>
        <v>0</v>
      </c>
      <c r="AB28" s="346">
        <f t="shared" si="9"/>
        <v>0</v>
      </c>
      <c r="AC28" s="346">
        <f t="shared" si="9"/>
        <v>0</v>
      </c>
      <c r="AD28" s="346">
        <f t="shared" si="9"/>
        <v>0</v>
      </c>
      <c r="AE28" s="346">
        <f t="shared" si="9"/>
        <v>0</v>
      </c>
      <c r="AF28" s="346">
        <f t="shared" si="9"/>
        <v>0</v>
      </c>
      <c r="AG28" s="346">
        <f t="shared" si="9"/>
        <v>0</v>
      </c>
      <c r="AH28" s="346">
        <f t="shared" si="9"/>
        <v>0</v>
      </c>
      <c r="AI28" s="346">
        <f t="shared" ref="AI28:AJ28" si="11">IFERROR(AI11/AI9,0)</f>
        <v>0</v>
      </c>
      <c r="AJ28" s="346">
        <f t="shared" si="11"/>
        <v>0</v>
      </c>
    </row>
    <row r="29" spans="1:36" ht="54.9" customHeight="1">
      <c r="B29" s="363"/>
      <c r="C29" s="17" t="s">
        <v>252</v>
      </c>
      <c r="D29" s="2"/>
      <c r="E29" s="1"/>
      <c r="F29" s="342">
        <f t="shared" ref="F29:AH29" si="12">IFERROR(F12*100000/1588256,0)</f>
        <v>0</v>
      </c>
      <c r="G29" s="342">
        <f t="shared" si="12"/>
        <v>0</v>
      </c>
      <c r="H29" s="342">
        <f t="shared" si="12"/>
        <v>0</v>
      </c>
      <c r="I29" s="342">
        <f t="shared" si="12"/>
        <v>0</v>
      </c>
      <c r="J29" s="342">
        <f t="shared" si="12"/>
        <v>0</v>
      </c>
      <c r="K29" s="342">
        <f t="shared" si="12"/>
        <v>0</v>
      </c>
      <c r="L29" s="342">
        <f t="shared" si="12"/>
        <v>0</v>
      </c>
      <c r="M29" s="342">
        <f t="shared" si="12"/>
        <v>0</v>
      </c>
      <c r="N29" s="342">
        <f t="shared" si="12"/>
        <v>0</v>
      </c>
      <c r="O29" s="342">
        <f t="shared" si="12"/>
        <v>0</v>
      </c>
      <c r="P29" s="342">
        <f t="shared" si="12"/>
        <v>0</v>
      </c>
      <c r="Q29" s="342">
        <f t="shared" si="12"/>
        <v>0</v>
      </c>
      <c r="R29" s="342">
        <f t="shared" si="12"/>
        <v>0</v>
      </c>
      <c r="S29" s="342">
        <f t="shared" si="12"/>
        <v>0</v>
      </c>
      <c r="T29" s="342">
        <f t="shared" si="12"/>
        <v>0</v>
      </c>
      <c r="U29" s="342">
        <f t="shared" si="12"/>
        <v>0</v>
      </c>
      <c r="V29" s="342">
        <f t="shared" si="12"/>
        <v>0</v>
      </c>
      <c r="W29" s="342">
        <f t="shared" si="12"/>
        <v>0</v>
      </c>
      <c r="X29" s="342">
        <f t="shared" si="12"/>
        <v>0</v>
      </c>
      <c r="Y29" s="342">
        <f t="shared" si="12"/>
        <v>0</v>
      </c>
      <c r="Z29" s="342">
        <f t="shared" si="12"/>
        <v>0</v>
      </c>
      <c r="AA29" s="342">
        <f t="shared" si="12"/>
        <v>0</v>
      </c>
      <c r="AB29" s="342">
        <f t="shared" si="12"/>
        <v>0</v>
      </c>
      <c r="AC29" s="342">
        <f t="shared" si="12"/>
        <v>0</v>
      </c>
      <c r="AD29" s="342">
        <f t="shared" si="12"/>
        <v>0</v>
      </c>
      <c r="AE29" s="342">
        <f t="shared" si="12"/>
        <v>0</v>
      </c>
      <c r="AF29" s="342">
        <f t="shared" si="12"/>
        <v>0</v>
      </c>
      <c r="AG29" s="342">
        <f t="shared" si="12"/>
        <v>0</v>
      </c>
      <c r="AH29" s="342">
        <f t="shared" si="12"/>
        <v>0</v>
      </c>
      <c r="AI29" s="342">
        <f t="shared" ref="AI29:AJ29" si="13">IFERROR(AI12*100000/1588256,0)</f>
        <v>0</v>
      </c>
      <c r="AJ29" s="342">
        <f t="shared" si="13"/>
        <v>0</v>
      </c>
    </row>
    <row r="30" spans="1:36" ht="54.9" customHeight="1">
      <c r="B30" s="340"/>
      <c r="C30" s="17" t="s">
        <v>33</v>
      </c>
      <c r="D30" s="2" t="s">
        <v>17</v>
      </c>
      <c r="E30" s="1"/>
      <c r="F30" s="346">
        <f t="shared" ref="F30:AH30" si="14">IFERROR(F16/F14,0)</f>
        <v>0</v>
      </c>
      <c r="G30" s="346">
        <f t="shared" si="14"/>
        <v>0</v>
      </c>
      <c r="H30" s="346">
        <f t="shared" si="14"/>
        <v>0</v>
      </c>
      <c r="I30" s="346">
        <f t="shared" si="14"/>
        <v>0</v>
      </c>
      <c r="J30" s="346">
        <f t="shared" si="14"/>
        <v>0</v>
      </c>
      <c r="K30" s="346">
        <f t="shared" si="14"/>
        <v>0</v>
      </c>
      <c r="L30" s="346">
        <f t="shared" si="14"/>
        <v>0</v>
      </c>
      <c r="M30" s="346">
        <f t="shared" si="14"/>
        <v>0</v>
      </c>
      <c r="N30" s="346">
        <f t="shared" si="14"/>
        <v>0</v>
      </c>
      <c r="O30" s="346">
        <f t="shared" si="14"/>
        <v>0</v>
      </c>
      <c r="P30" s="346">
        <f t="shared" si="14"/>
        <v>0</v>
      </c>
      <c r="Q30" s="346">
        <f t="shared" si="14"/>
        <v>0</v>
      </c>
      <c r="R30" s="346">
        <f t="shared" si="14"/>
        <v>0</v>
      </c>
      <c r="S30" s="346">
        <f t="shared" si="14"/>
        <v>0</v>
      </c>
      <c r="T30" s="346">
        <f t="shared" si="14"/>
        <v>0</v>
      </c>
      <c r="U30" s="346">
        <f t="shared" si="14"/>
        <v>0</v>
      </c>
      <c r="V30" s="346">
        <f t="shared" si="14"/>
        <v>0</v>
      </c>
      <c r="W30" s="346">
        <f t="shared" si="14"/>
        <v>0</v>
      </c>
      <c r="X30" s="346">
        <f t="shared" si="14"/>
        <v>0</v>
      </c>
      <c r="Y30" s="346">
        <f t="shared" si="14"/>
        <v>0</v>
      </c>
      <c r="Z30" s="346">
        <f t="shared" si="14"/>
        <v>0</v>
      </c>
      <c r="AA30" s="346">
        <f t="shared" si="14"/>
        <v>0</v>
      </c>
      <c r="AB30" s="346">
        <f t="shared" si="14"/>
        <v>0</v>
      </c>
      <c r="AC30" s="346">
        <f t="shared" si="14"/>
        <v>0</v>
      </c>
      <c r="AD30" s="346">
        <f t="shared" si="14"/>
        <v>0</v>
      </c>
      <c r="AE30" s="346">
        <f t="shared" si="14"/>
        <v>0</v>
      </c>
      <c r="AF30" s="346">
        <f t="shared" si="14"/>
        <v>0</v>
      </c>
      <c r="AG30" s="346">
        <f t="shared" si="14"/>
        <v>0</v>
      </c>
      <c r="AH30" s="346">
        <f t="shared" si="14"/>
        <v>0</v>
      </c>
      <c r="AI30" s="346">
        <f t="shared" ref="AI30:AJ30" si="15">IFERROR(AI16/AI14,0)</f>
        <v>0</v>
      </c>
      <c r="AJ30" s="346">
        <f t="shared" si="15"/>
        <v>0</v>
      </c>
    </row>
    <row r="31" spans="1:36" ht="54.9" customHeight="1">
      <c r="B31" s="381"/>
      <c r="C31" s="17" t="s">
        <v>253</v>
      </c>
      <c r="D31" s="2" t="s">
        <v>17</v>
      </c>
      <c r="E31" s="1"/>
      <c r="F31" s="341">
        <f t="shared" ref="F31:AH31" si="16">IFERROR(F19*100000/1588256,0)</f>
        <v>0</v>
      </c>
      <c r="G31" s="341">
        <f t="shared" si="16"/>
        <v>0</v>
      </c>
      <c r="H31" s="341">
        <f t="shared" si="16"/>
        <v>0</v>
      </c>
      <c r="I31" s="341">
        <f t="shared" si="16"/>
        <v>0</v>
      </c>
      <c r="J31" s="341">
        <f t="shared" si="16"/>
        <v>0</v>
      </c>
      <c r="K31" s="341">
        <f t="shared" si="16"/>
        <v>0</v>
      </c>
      <c r="L31" s="341">
        <f t="shared" si="16"/>
        <v>0</v>
      </c>
      <c r="M31" s="341">
        <f t="shared" si="16"/>
        <v>0</v>
      </c>
      <c r="N31" s="341">
        <f t="shared" si="16"/>
        <v>0</v>
      </c>
      <c r="O31" s="341">
        <f t="shared" si="16"/>
        <v>0</v>
      </c>
      <c r="P31" s="341">
        <f t="shared" si="16"/>
        <v>0</v>
      </c>
      <c r="Q31" s="341">
        <f t="shared" si="16"/>
        <v>0</v>
      </c>
      <c r="R31" s="341">
        <f t="shared" si="16"/>
        <v>0</v>
      </c>
      <c r="S31" s="341">
        <f t="shared" si="16"/>
        <v>0</v>
      </c>
      <c r="T31" s="341">
        <f t="shared" si="16"/>
        <v>0</v>
      </c>
      <c r="U31" s="341">
        <f t="shared" si="16"/>
        <v>0</v>
      </c>
      <c r="V31" s="341">
        <f t="shared" si="16"/>
        <v>0</v>
      </c>
      <c r="W31" s="341">
        <f t="shared" si="16"/>
        <v>0</v>
      </c>
      <c r="X31" s="341">
        <f t="shared" si="16"/>
        <v>0</v>
      </c>
      <c r="Y31" s="341">
        <f t="shared" si="16"/>
        <v>0</v>
      </c>
      <c r="Z31" s="341">
        <f t="shared" si="16"/>
        <v>0</v>
      </c>
      <c r="AA31" s="341">
        <f t="shared" si="16"/>
        <v>0</v>
      </c>
      <c r="AB31" s="341">
        <f t="shared" si="16"/>
        <v>0</v>
      </c>
      <c r="AC31" s="341">
        <f t="shared" si="16"/>
        <v>0</v>
      </c>
      <c r="AD31" s="341">
        <f t="shared" si="16"/>
        <v>0</v>
      </c>
      <c r="AE31" s="341">
        <f t="shared" si="16"/>
        <v>0</v>
      </c>
      <c r="AF31" s="341">
        <f t="shared" si="16"/>
        <v>0</v>
      </c>
      <c r="AG31" s="341">
        <f t="shared" si="16"/>
        <v>0</v>
      </c>
      <c r="AH31" s="341">
        <f t="shared" si="16"/>
        <v>0</v>
      </c>
      <c r="AI31" s="341">
        <f t="shared" ref="AI31:AJ31" si="17">IFERROR(AI19*100000/1588256,0)</f>
        <v>0</v>
      </c>
      <c r="AJ31" s="341">
        <f t="shared" si="17"/>
        <v>0</v>
      </c>
    </row>
    <row r="32" spans="1:36" ht="54.9" customHeight="1">
      <c r="B32" s="409"/>
      <c r="C32" s="18" t="s">
        <v>36</v>
      </c>
      <c r="D32" s="2"/>
      <c r="E32" s="1"/>
      <c r="F32" s="194">
        <f t="shared" ref="F32:AH32" si="18">F20-F21</f>
        <v>0</v>
      </c>
      <c r="G32" s="194">
        <f t="shared" si="18"/>
        <v>0</v>
      </c>
      <c r="H32" s="194">
        <f t="shared" si="18"/>
        <v>0</v>
      </c>
      <c r="I32" s="194">
        <f t="shared" si="18"/>
        <v>0</v>
      </c>
      <c r="J32" s="194">
        <f t="shared" si="18"/>
        <v>0</v>
      </c>
      <c r="K32" s="194">
        <f t="shared" si="18"/>
        <v>0</v>
      </c>
      <c r="L32" s="194">
        <f t="shared" si="18"/>
        <v>0</v>
      </c>
      <c r="M32" s="194">
        <f t="shared" si="18"/>
        <v>0</v>
      </c>
      <c r="N32" s="194">
        <f t="shared" si="18"/>
        <v>0</v>
      </c>
      <c r="O32" s="194">
        <f t="shared" si="18"/>
        <v>0</v>
      </c>
      <c r="P32" s="194">
        <f t="shared" si="18"/>
        <v>0</v>
      </c>
      <c r="Q32" s="194">
        <f t="shared" si="18"/>
        <v>0</v>
      </c>
      <c r="R32" s="194">
        <f t="shared" si="18"/>
        <v>0</v>
      </c>
      <c r="S32" s="194">
        <f t="shared" si="18"/>
        <v>0</v>
      </c>
      <c r="T32" s="194">
        <f t="shared" si="18"/>
        <v>0</v>
      </c>
      <c r="U32" s="194">
        <f t="shared" si="18"/>
        <v>0</v>
      </c>
      <c r="V32" s="194">
        <f t="shared" si="18"/>
        <v>0</v>
      </c>
      <c r="W32" s="194">
        <f t="shared" si="18"/>
        <v>0</v>
      </c>
      <c r="X32" s="194">
        <f t="shared" si="18"/>
        <v>0</v>
      </c>
      <c r="Y32" s="194">
        <f t="shared" si="18"/>
        <v>0</v>
      </c>
      <c r="Z32" s="194">
        <f t="shared" si="18"/>
        <v>0</v>
      </c>
      <c r="AA32" s="194">
        <f t="shared" si="18"/>
        <v>0</v>
      </c>
      <c r="AB32" s="194">
        <f t="shared" si="18"/>
        <v>0</v>
      </c>
      <c r="AC32" s="194">
        <f t="shared" si="18"/>
        <v>0</v>
      </c>
      <c r="AD32" s="194">
        <f t="shared" si="18"/>
        <v>0</v>
      </c>
      <c r="AE32" s="194">
        <f t="shared" si="18"/>
        <v>0</v>
      </c>
      <c r="AF32" s="194">
        <f t="shared" si="18"/>
        <v>0</v>
      </c>
      <c r="AG32" s="194">
        <f t="shared" si="18"/>
        <v>0</v>
      </c>
      <c r="AH32" s="194">
        <f t="shared" si="18"/>
        <v>0</v>
      </c>
      <c r="AI32" s="194">
        <f t="shared" ref="AI32:AJ32" si="19">AI20-AI21</f>
        <v>0</v>
      </c>
      <c r="AJ32" s="194">
        <f t="shared" si="19"/>
        <v>0</v>
      </c>
    </row>
    <row r="33" spans="2:36" ht="54.9" customHeight="1">
      <c r="B33" s="379"/>
      <c r="C33" s="18" t="s">
        <v>254</v>
      </c>
      <c r="D33" s="2"/>
      <c r="E33" s="1"/>
      <c r="F33" s="347">
        <f t="shared" ref="F33:AH33" si="20">IFERROR(F20/F21,0)</f>
        <v>0</v>
      </c>
      <c r="G33" s="347">
        <f t="shared" si="20"/>
        <v>0</v>
      </c>
      <c r="H33" s="347">
        <f t="shared" si="20"/>
        <v>0</v>
      </c>
      <c r="I33" s="347">
        <f t="shared" si="20"/>
        <v>0</v>
      </c>
      <c r="J33" s="347">
        <f t="shared" si="20"/>
        <v>0</v>
      </c>
      <c r="K33" s="347">
        <f t="shared" si="20"/>
        <v>0</v>
      </c>
      <c r="L33" s="347">
        <f t="shared" si="20"/>
        <v>0</v>
      </c>
      <c r="M33" s="347">
        <f t="shared" si="20"/>
        <v>0</v>
      </c>
      <c r="N33" s="347">
        <f t="shared" si="20"/>
        <v>0</v>
      </c>
      <c r="O33" s="347">
        <f t="shared" si="20"/>
        <v>0</v>
      </c>
      <c r="P33" s="347">
        <f t="shared" si="20"/>
        <v>0</v>
      </c>
      <c r="Q33" s="347">
        <f t="shared" si="20"/>
        <v>0</v>
      </c>
      <c r="R33" s="347">
        <f t="shared" si="20"/>
        <v>0</v>
      </c>
      <c r="S33" s="347">
        <f t="shared" si="20"/>
        <v>0</v>
      </c>
      <c r="T33" s="347">
        <f t="shared" si="20"/>
        <v>0</v>
      </c>
      <c r="U33" s="347">
        <f t="shared" si="20"/>
        <v>0</v>
      </c>
      <c r="V33" s="347">
        <f t="shared" si="20"/>
        <v>0</v>
      </c>
      <c r="W33" s="347">
        <f t="shared" si="20"/>
        <v>0</v>
      </c>
      <c r="X33" s="347">
        <f t="shared" si="20"/>
        <v>0</v>
      </c>
      <c r="Y33" s="347">
        <f t="shared" si="20"/>
        <v>0</v>
      </c>
      <c r="Z33" s="347">
        <f t="shared" si="20"/>
        <v>0</v>
      </c>
      <c r="AA33" s="347">
        <f t="shared" si="20"/>
        <v>0</v>
      </c>
      <c r="AB33" s="347">
        <f t="shared" si="20"/>
        <v>0</v>
      </c>
      <c r="AC33" s="347">
        <f t="shared" si="20"/>
        <v>0</v>
      </c>
      <c r="AD33" s="347">
        <f t="shared" si="20"/>
        <v>0</v>
      </c>
      <c r="AE33" s="347">
        <f t="shared" si="20"/>
        <v>0</v>
      </c>
      <c r="AF33" s="347">
        <f t="shared" si="20"/>
        <v>0</v>
      </c>
      <c r="AG33" s="347">
        <f t="shared" si="20"/>
        <v>0</v>
      </c>
      <c r="AH33" s="347">
        <f t="shared" si="20"/>
        <v>0</v>
      </c>
      <c r="AI33" s="347">
        <f t="shared" ref="AI33:AJ33" si="21">IFERROR(AI20/AI21,0)</f>
        <v>0</v>
      </c>
      <c r="AJ33" s="347">
        <f t="shared" si="21"/>
        <v>0</v>
      </c>
    </row>
    <row r="34" spans="2:36" ht="59.25" customHeight="1">
      <c r="B34" s="111"/>
      <c r="C34" s="17" t="s">
        <v>125</v>
      </c>
      <c r="D34" s="2"/>
      <c r="E34" s="1"/>
      <c r="F34" s="22">
        <f t="shared" ref="F34:AH34" si="22">IFERROR(F10/F12,0)</f>
        <v>0</v>
      </c>
      <c r="G34" s="22">
        <f t="shared" si="22"/>
        <v>0</v>
      </c>
      <c r="H34" s="22">
        <f t="shared" si="22"/>
        <v>0</v>
      </c>
      <c r="I34" s="22">
        <f t="shared" si="22"/>
        <v>0</v>
      </c>
      <c r="J34" s="22">
        <f t="shared" si="22"/>
        <v>0</v>
      </c>
      <c r="K34" s="22">
        <f t="shared" si="22"/>
        <v>0</v>
      </c>
      <c r="L34" s="22">
        <f t="shared" si="22"/>
        <v>0</v>
      </c>
      <c r="M34" s="22">
        <f t="shared" si="22"/>
        <v>0</v>
      </c>
      <c r="N34" s="22">
        <f t="shared" si="22"/>
        <v>0</v>
      </c>
      <c r="O34" s="22">
        <f t="shared" si="22"/>
        <v>0</v>
      </c>
      <c r="P34" s="22">
        <f t="shared" si="22"/>
        <v>0</v>
      </c>
      <c r="Q34" s="22">
        <f t="shared" si="22"/>
        <v>0</v>
      </c>
      <c r="R34" s="22">
        <f t="shared" si="22"/>
        <v>0</v>
      </c>
      <c r="S34" s="22">
        <f t="shared" si="22"/>
        <v>0</v>
      </c>
      <c r="T34" s="22">
        <f t="shared" si="22"/>
        <v>0</v>
      </c>
      <c r="U34" s="22">
        <f t="shared" si="22"/>
        <v>0</v>
      </c>
      <c r="V34" s="22">
        <f t="shared" si="22"/>
        <v>0</v>
      </c>
      <c r="W34" s="22">
        <f t="shared" si="22"/>
        <v>0</v>
      </c>
      <c r="X34" s="22">
        <f t="shared" si="22"/>
        <v>0</v>
      </c>
      <c r="Y34" s="22">
        <f t="shared" si="22"/>
        <v>0</v>
      </c>
      <c r="Z34" s="22">
        <f t="shared" si="22"/>
        <v>0</v>
      </c>
      <c r="AA34" s="22">
        <f t="shared" si="22"/>
        <v>0</v>
      </c>
      <c r="AB34" s="22">
        <f t="shared" si="22"/>
        <v>0</v>
      </c>
      <c r="AC34" s="22">
        <f t="shared" si="22"/>
        <v>0</v>
      </c>
      <c r="AD34" s="22">
        <f t="shared" si="22"/>
        <v>0</v>
      </c>
      <c r="AE34" s="22">
        <f t="shared" si="22"/>
        <v>0</v>
      </c>
      <c r="AF34" s="22">
        <f t="shared" si="22"/>
        <v>0</v>
      </c>
      <c r="AG34" s="22">
        <f t="shared" si="22"/>
        <v>0</v>
      </c>
      <c r="AH34" s="22">
        <f t="shared" si="22"/>
        <v>0</v>
      </c>
      <c r="AI34" s="22">
        <f t="shared" ref="AI34:AJ34" si="23">IFERROR(AI10/AI12,0)</f>
        <v>0</v>
      </c>
      <c r="AJ34" s="22">
        <f t="shared" si="23"/>
        <v>0</v>
      </c>
    </row>
    <row r="35" spans="2:36" ht="59.25" customHeight="1">
      <c r="B35" s="68"/>
      <c r="C35" s="18" t="s">
        <v>59</v>
      </c>
      <c r="D35" s="2"/>
      <c r="E35" s="1"/>
      <c r="F35" s="102" t="str">
        <f t="shared" ref="F35:AH35" si="24">IF(F32=0,"同数",IF(F32&gt;0,"増加","減少"))</f>
        <v>同数</v>
      </c>
      <c r="G35" s="102" t="str">
        <f t="shared" si="24"/>
        <v>同数</v>
      </c>
      <c r="H35" s="102" t="str">
        <f t="shared" si="24"/>
        <v>同数</v>
      </c>
      <c r="I35" s="102" t="str">
        <f t="shared" si="24"/>
        <v>同数</v>
      </c>
      <c r="J35" s="102" t="str">
        <f t="shared" si="24"/>
        <v>同数</v>
      </c>
      <c r="K35" s="102" t="str">
        <f t="shared" si="24"/>
        <v>同数</v>
      </c>
      <c r="L35" s="102" t="str">
        <f t="shared" si="24"/>
        <v>同数</v>
      </c>
      <c r="M35" s="102" t="str">
        <f t="shared" si="24"/>
        <v>同数</v>
      </c>
      <c r="N35" s="102" t="str">
        <f t="shared" si="24"/>
        <v>同数</v>
      </c>
      <c r="O35" s="102" t="str">
        <f t="shared" si="24"/>
        <v>同数</v>
      </c>
      <c r="P35" s="102" t="str">
        <f t="shared" si="24"/>
        <v>同数</v>
      </c>
      <c r="Q35" s="102" t="str">
        <f t="shared" si="24"/>
        <v>同数</v>
      </c>
      <c r="R35" s="102" t="str">
        <f t="shared" si="24"/>
        <v>同数</v>
      </c>
      <c r="S35" s="102" t="str">
        <f t="shared" si="24"/>
        <v>同数</v>
      </c>
      <c r="T35" s="102" t="str">
        <f t="shared" si="24"/>
        <v>同数</v>
      </c>
      <c r="U35" s="102" t="str">
        <f t="shared" si="24"/>
        <v>同数</v>
      </c>
      <c r="V35" s="102" t="str">
        <f t="shared" si="24"/>
        <v>同数</v>
      </c>
      <c r="W35" s="102" t="str">
        <f t="shared" si="24"/>
        <v>同数</v>
      </c>
      <c r="X35" s="102" t="str">
        <f t="shared" si="24"/>
        <v>同数</v>
      </c>
      <c r="Y35" s="102" t="str">
        <f t="shared" si="24"/>
        <v>同数</v>
      </c>
      <c r="Z35" s="102" t="str">
        <f t="shared" si="24"/>
        <v>同数</v>
      </c>
      <c r="AA35" s="102" t="str">
        <f t="shared" si="24"/>
        <v>同数</v>
      </c>
      <c r="AB35" s="102" t="str">
        <f t="shared" si="24"/>
        <v>同数</v>
      </c>
      <c r="AC35" s="102" t="str">
        <f t="shared" si="24"/>
        <v>同数</v>
      </c>
      <c r="AD35" s="102" t="str">
        <f t="shared" si="24"/>
        <v>同数</v>
      </c>
      <c r="AE35" s="102" t="str">
        <f t="shared" si="24"/>
        <v>同数</v>
      </c>
      <c r="AF35" s="102" t="str">
        <f t="shared" si="24"/>
        <v>同数</v>
      </c>
      <c r="AG35" s="102" t="str">
        <f t="shared" si="24"/>
        <v>同数</v>
      </c>
      <c r="AH35" s="102" t="str">
        <f t="shared" si="24"/>
        <v>同数</v>
      </c>
      <c r="AI35" s="102" t="str">
        <f t="shared" ref="AI35:AJ35" si="25">IF(AI32=0,"同数",IF(AI32&gt;0,"増加","減少"))</f>
        <v>同数</v>
      </c>
      <c r="AJ35" s="102" t="str">
        <f t="shared" si="25"/>
        <v>同数</v>
      </c>
    </row>
  </sheetData>
  <mergeCells count="2">
    <mergeCell ref="B27:B29"/>
    <mergeCell ref="B31:B33"/>
  </mergeCells>
  <phoneticPr fontId="1"/>
  <conditionalFormatting sqref="F31:AH31">
    <cfRule type="cellIs" dxfId="58" priority="48" operator="greaterThanOrEqual">
      <formula>25</formula>
    </cfRule>
    <cfRule type="cellIs" dxfId="57" priority="49" operator="greaterThanOrEqual">
      <formula>15</formula>
    </cfRule>
  </conditionalFormatting>
  <conditionalFormatting sqref="F30:AH30">
    <cfRule type="cellIs" dxfId="56" priority="47" operator="greaterThanOrEqual">
      <formula>0.1</formula>
    </cfRule>
  </conditionalFormatting>
  <conditionalFormatting sqref="F29:AH29">
    <cfRule type="cellIs" dxfId="55" priority="45" operator="greaterThanOrEqual">
      <formula>25</formula>
    </cfRule>
    <cfRule type="cellIs" dxfId="54" priority="46" operator="greaterThanOrEqual">
      <formula>15</formula>
    </cfRule>
  </conditionalFormatting>
  <conditionalFormatting sqref="F28:AH28">
    <cfRule type="cellIs" dxfId="53" priority="43" operator="greaterThanOrEqual">
      <formula>0.5</formula>
    </cfRule>
    <cfRule type="cellIs" dxfId="52" priority="44" operator="greaterThanOrEqual">
      <formula>0.2</formula>
    </cfRule>
  </conditionalFormatting>
  <conditionalFormatting sqref="F27:AH27">
    <cfRule type="cellIs" dxfId="51" priority="41" operator="greaterThanOrEqual">
      <formula>0.5</formula>
    </cfRule>
    <cfRule type="cellIs" dxfId="50" priority="42" operator="greaterThanOrEqual">
      <formula>0.2</formula>
    </cfRule>
  </conditionalFormatting>
  <conditionalFormatting sqref="F33:AH33">
    <cfRule type="cellIs" dxfId="49" priority="40" operator="greaterThan">
      <formula>1</formula>
    </cfRule>
  </conditionalFormatting>
  <conditionalFormatting sqref="F32:AH32">
    <cfRule type="cellIs" dxfId="48" priority="39" operator="greaterThanOrEqual">
      <formula>1</formula>
    </cfRule>
  </conditionalFormatting>
  <conditionalFormatting sqref="F10:AH13">
    <cfRule type="containsBlanks" dxfId="47" priority="36">
      <formula>LEN(TRIM(F10))=0</formula>
    </cfRule>
  </conditionalFormatting>
  <conditionalFormatting sqref="F15:AH15">
    <cfRule type="containsBlanks" dxfId="46" priority="35">
      <formula>LEN(TRIM(F15))=0</formula>
    </cfRule>
  </conditionalFormatting>
  <conditionalFormatting sqref="F17:AH18">
    <cfRule type="containsBlanks" dxfId="45" priority="34">
      <formula>LEN(TRIM(F17))=0</formula>
    </cfRule>
  </conditionalFormatting>
  <conditionalFormatting sqref="F22:AH23">
    <cfRule type="containsBlanks" dxfId="44" priority="33">
      <formula>LEN(TRIM(F22))=0</formula>
    </cfRule>
  </conditionalFormatting>
  <conditionalFormatting sqref="AI31">
    <cfRule type="cellIs" dxfId="43" priority="31" operator="greaterThanOrEqual">
      <formula>25</formula>
    </cfRule>
    <cfRule type="cellIs" dxfId="42" priority="32" operator="greaterThanOrEqual">
      <formula>15</formula>
    </cfRule>
  </conditionalFormatting>
  <conditionalFormatting sqref="AI30">
    <cfRule type="cellIs" dxfId="41" priority="30" operator="greaterThanOrEqual">
      <formula>0.1</formula>
    </cfRule>
  </conditionalFormatting>
  <conditionalFormatting sqref="AI29">
    <cfRule type="cellIs" dxfId="40" priority="28" operator="greaterThanOrEqual">
      <formula>25</formula>
    </cfRule>
    <cfRule type="cellIs" dxfId="39" priority="29" operator="greaterThanOrEqual">
      <formula>15</formula>
    </cfRule>
  </conditionalFormatting>
  <conditionalFormatting sqref="AI28">
    <cfRule type="cellIs" dxfId="38" priority="26" operator="greaterThanOrEqual">
      <formula>0.5</formula>
    </cfRule>
    <cfRule type="cellIs" dxfId="37" priority="27" operator="greaterThanOrEqual">
      <formula>0.2</formula>
    </cfRule>
  </conditionalFormatting>
  <conditionalFormatting sqref="AI27">
    <cfRule type="cellIs" dxfId="36" priority="24" operator="greaterThanOrEqual">
      <formula>0.5</formula>
    </cfRule>
    <cfRule type="cellIs" dxfId="35" priority="25" operator="greaterThanOrEqual">
      <formula>0.2</formula>
    </cfRule>
  </conditionalFormatting>
  <conditionalFormatting sqref="AI33">
    <cfRule type="cellIs" dxfId="34" priority="23" operator="greaterThan">
      <formula>1</formula>
    </cfRule>
  </conditionalFormatting>
  <conditionalFormatting sqref="AI32">
    <cfRule type="cellIs" dxfId="33" priority="22" operator="greaterThanOrEqual">
      <formula>1</formula>
    </cfRule>
  </conditionalFormatting>
  <conditionalFormatting sqref="AI10:AI13">
    <cfRule type="containsBlanks" dxfId="32" priority="21">
      <formula>LEN(TRIM(AI10))=0</formula>
    </cfRule>
  </conditionalFormatting>
  <conditionalFormatting sqref="AI15">
    <cfRule type="containsBlanks" dxfId="31" priority="20">
      <formula>LEN(TRIM(AI15))=0</formula>
    </cfRule>
  </conditionalFormatting>
  <conditionalFormatting sqref="AI17:AI18">
    <cfRule type="containsBlanks" dxfId="30" priority="19">
      <formula>LEN(TRIM(AI17))=0</formula>
    </cfRule>
  </conditionalFormatting>
  <conditionalFormatting sqref="AI22:AI23">
    <cfRule type="containsBlanks" dxfId="29" priority="18">
      <formula>LEN(TRIM(AI22))=0</formula>
    </cfRule>
  </conditionalFormatting>
  <conditionalFormatting sqref="AJ31">
    <cfRule type="cellIs" dxfId="28" priority="16" operator="greaterThanOrEqual">
      <formula>25</formula>
    </cfRule>
    <cfRule type="cellIs" dxfId="27" priority="17" operator="greaterThanOrEqual">
      <formula>15</formula>
    </cfRule>
  </conditionalFormatting>
  <conditionalFormatting sqref="AJ30">
    <cfRule type="cellIs" dxfId="26" priority="15" operator="greaterThanOrEqual">
      <formula>0.1</formula>
    </cfRule>
  </conditionalFormatting>
  <conditionalFormatting sqref="AJ29">
    <cfRule type="cellIs" dxfId="25" priority="13" operator="greaterThanOrEqual">
      <formula>25</formula>
    </cfRule>
    <cfRule type="cellIs" dxfId="24" priority="14" operator="greaterThanOrEqual">
      <formula>15</formula>
    </cfRule>
  </conditionalFormatting>
  <conditionalFormatting sqref="AJ28">
    <cfRule type="cellIs" dxfId="23" priority="11" operator="greaterThanOrEqual">
      <formula>0.5</formula>
    </cfRule>
    <cfRule type="cellIs" dxfId="22" priority="12" operator="greaterThanOrEqual">
      <formula>0.2</formula>
    </cfRule>
  </conditionalFormatting>
  <conditionalFormatting sqref="AJ27">
    <cfRule type="cellIs" dxfId="21" priority="9" operator="greaterThanOrEqual">
      <formula>0.5</formula>
    </cfRule>
    <cfRule type="cellIs" dxfId="20" priority="10" operator="greaterThanOrEqual">
      <formula>0.2</formula>
    </cfRule>
  </conditionalFormatting>
  <conditionalFormatting sqref="AJ33">
    <cfRule type="cellIs" dxfId="19" priority="8" operator="greaterThan">
      <formula>1</formula>
    </cfRule>
  </conditionalFormatting>
  <conditionalFormatting sqref="AJ32">
    <cfRule type="cellIs" dxfId="18" priority="7" operator="greaterThanOrEqual">
      <formula>1</formula>
    </cfRule>
  </conditionalFormatting>
  <conditionalFormatting sqref="AJ10:AJ13">
    <cfRule type="containsBlanks" dxfId="17" priority="6">
      <formula>LEN(TRIM(AJ10))=0</formula>
    </cfRule>
  </conditionalFormatting>
  <conditionalFormatting sqref="AJ15">
    <cfRule type="containsBlanks" dxfId="16" priority="5">
      <formula>LEN(TRIM(AJ15))=0</formula>
    </cfRule>
  </conditionalFormatting>
  <conditionalFormatting sqref="AJ17:AJ18">
    <cfRule type="containsBlanks" dxfId="15" priority="4">
      <formula>LEN(TRIM(AJ17))=0</formula>
    </cfRule>
  </conditionalFormatting>
  <conditionalFormatting sqref="AJ22:AJ23">
    <cfRule type="containsBlanks" dxfId="14" priority="3">
      <formula>LEN(TRIM(AJ22))=0</formula>
    </cfRule>
  </conditionalFormatting>
  <conditionalFormatting sqref="F34:AJ34">
    <cfRule type="cellIs" dxfId="13" priority="1" operator="greaterThanOrEqual">
      <formula>7.5</formula>
    </cfRule>
  </conditionalFormatting>
  <conditionalFormatting sqref="F34:AJ34">
    <cfRule type="cellIs" dxfId="12" priority="2" operator="greaterThanOrEqual">
      <formula>12.5</formula>
    </cfRule>
  </conditionalFormatting>
  <printOptions horizontalCentered="1"/>
  <pageMargins left="0.7" right="0.7" top="0.75" bottom="0.75" header="0.3" footer="0.3"/>
  <pageSetup paperSize="8" scale="52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6">
    <tabColor rgb="FFFF0000"/>
  </sheetPr>
  <dimension ref="A1:ATB107"/>
  <sheetViews>
    <sheetView workbookViewId="0">
      <pane xSplit="2" ySplit="5" topLeftCell="RP6" activePane="bottomRight" state="frozen"/>
      <selection pane="topRight" activeCell="C1" sqref="C1"/>
      <selection pane="bottomLeft" activeCell="A6" sqref="A6"/>
      <selection pane="bottomRight" activeCell="RT4" sqref="RT4"/>
    </sheetView>
  </sheetViews>
  <sheetFormatPr defaultRowHeight="13.2"/>
  <cols>
    <col min="1" max="1" width="13.88671875" bestFit="1" customWidth="1"/>
    <col min="2" max="2" width="34.88671875" bestFit="1" customWidth="1"/>
    <col min="3" max="92" width="9" hidden="1" customWidth="1"/>
    <col min="93" max="105" width="0" hidden="1" customWidth="1"/>
    <col min="107" max="111" width="0" hidden="1" customWidth="1"/>
    <col min="356" max="371" width="9.109375" bestFit="1" customWidth="1"/>
    <col min="372" max="375" width="9.44140625" bestFit="1" customWidth="1"/>
    <col min="376" max="387" width="9.109375" bestFit="1" customWidth="1"/>
  </cols>
  <sheetData>
    <row r="1" spans="1:1198">
      <c r="OH1">
        <v>1</v>
      </c>
    </row>
    <row r="2" spans="1:1198">
      <c r="B2" t="s">
        <v>40</v>
      </c>
    </row>
    <row r="4" spans="1:1198">
      <c r="B4" s="3"/>
      <c r="C4" s="43">
        <v>44197</v>
      </c>
      <c r="D4" s="43">
        <v>44198</v>
      </c>
      <c r="E4" s="43">
        <v>44199</v>
      </c>
      <c r="F4" s="43">
        <v>44200</v>
      </c>
      <c r="G4" s="43">
        <v>44201</v>
      </c>
      <c r="H4" s="43">
        <v>44202</v>
      </c>
      <c r="I4" s="43">
        <v>44203</v>
      </c>
      <c r="J4" s="43">
        <v>44204</v>
      </c>
      <c r="K4" s="43">
        <v>44205</v>
      </c>
      <c r="L4" s="43">
        <v>44206</v>
      </c>
      <c r="M4" s="43">
        <v>44207</v>
      </c>
      <c r="N4" s="43">
        <v>44208</v>
      </c>
      <c r="O4" s="43">
        <v>44209</v>
      </c>
      <c r="P4" s="43">
        <v>44210</v>
      </c>
      <c r="Q4" s="43">
        <v>44211</v>
      </c>
      <c r="R4" s="43">
        <v>44212</v>
      </c>
      <c r="S4" s="43">
        <v>44213</v>
      </c>
      <c r="T4" s="43">
        <v>44214</v>
      </c>
      <c r="U4" s="43">
        <v>44215</v>
      </c>
      <c r="V4" s="43">
        <v>44216</v>
      </c>
      <c r="W4" s="43">
        <v>44217</v>
      </c>
      <c r="X4" s="43">
        <v>44218</v>
      </c>
      <c r="Y4" s="43">
        <v>44219</v>
      </c>
      <c r="Z4" s="43">
        <v>44220</v>
      </c>
      <c r="AA4" s="43">
        <v>44221</v>
      </c>
      <c r="AB4" s="43">
        <v>44222</v>
      </c>
      <c r="AC4" s="43">
        <v>44223</v>
      </c>
      <c r="AD4" s="43">
        <v>44224</v>
      </c>
      <c r="AE4" s="43">
        <v>44225</v>
      </c>
      <c r="AF4" s="43">
        <v>44226</v>
      </c>
      <c r="AG4" s="47">
        <v>44227</v>
      </c>
      <c r="AH4" s="43">
        <v>44228</v>
      </c>
      <c r="AI4" s="43">
        <v>44229</v>
      </c>
      <c r="AJ4" s="43">
        <v>44230</v>
      </c>
      <c r="AK4" s="43">
        <v>44231</v>
      </c>
      <c r="AL4" s="43">
        <v>44232</v>
      </c>
      <c r="AM4" s="43">
        <v>44233</v>
      </c>
      <c r="AN4" s="43">
        <v>44234</v>
      </c>
      <c r="AO4" s="43">
        <v>44235</v>
      </c>
      <c r="AP4" s="43">
        <v>44236</v>
      </c>
      <c r="AQ4" s="43">
        <v>44237</v>
      </c>
      <c r="AR4" s="43">
        <v>44238</v>
      </c>
      <c r="AS4" s="43">
        <v>44239</v>
      </c>
      <c r="AT4" s="43">
        <v>44240</v>
      </c>
      <c r="AU4" s="43">
        <v>44241</v>
      </c>
      <c r="AV4" s="43">
        <v>44242</v>
      </c>
      <c r="AW4" s="43">
        <v>44243</v>
      </c>
      <c r="AX4" s="43">
        <v>44244</v>
      </c>
      <c r="AY4" s="43">
        <v>44245</v>
      </c>
      <c r="AZ4" s="43">
        <v>44246</v>
      </c>
      <c r="BA4" s="43">
        <v>44247</v>
      </c>
      <c r="BB4" s="43">
        <v>44248</v>
      </c>
      <c r="BC4" s="43">
        <v>44249</v>
      </c>
      <c r="BD4" s="43">
        <v>44250</v>
      </c>
      <c r="BE4" s="43">
        <v>44251</v>
      </c>
      <c r="BF4" s="43">
        <v>44252</v>
      </c>
      <c r="BG4" s="43">
        <v>44253</v>
      </c>
      <c r="BH4" s="43">
        <v>44254</v>
      </c>
      <c r="BI4" s="47">
        <v>44255</v>
      </c>
      <c r="BJ4" s="43">
        <v>44256</v>
      </c>
      <c r="BK4" s="43">
        <v>44257</v>
      </c>
      <c r="BL4" s="43">
        <v>44258</v>
      </c>
      <c r="BM4" s="43">
        <v>44259</v>
      </c>
      <c r="BN4" s="43">
        <v>44260</v>
      </c>
      <c r="BO4" s="43">
        <v>44261</v>
      </c>
      <c r="BP4" s="43">
        <v>44262</v>
      </c>
      <c r="BQ4" s="43">
        <v>44263</v>
      </c>
      <c r="BR4" s="43">
        <v>44264</v>
      </c>
      <c r="BS4" s="43">
        <v>44265</v>
      </c>
      <c r="BT4" s="43">
        <v>44266</v>
      </c>
      <c r="BU4" s="43">
        <v>44267</v>
      </c>
      <c r="BV4" s="43">
        <v>44268</v>
      </c>
      <c r="BW4" s="43">
        <v>44269</v>
      </c>
      <c r="BX4" s="43">
        <v>44270</v>
      </c>
      <c r="BY4" s="43">
        <v>44271</v>
      </c>
      <c r="BZ4" s="43">
        <v>44272</v>
      </c>
      <c r="CA4" s="43">
        <v>44273</v>
      </c>
      <c r="CB4" s="43">
        <v>44274</v>
      </c>
      <c r="CC4" s="43">
        <v>44275</v>
      </c>
      <c r="CD4" s="43">
        <v>44276</v>
      </c>
      <c r="CE4" s="43">
        <v>44277</v>
      </c>
      <c r="CF4" s="43">
        <v>44278</v>
      </c>
      <c r="CG4" s="43">
        <v>44279</v>
      </c>
      <c r="CH4" s="43">
        <v>44280</v>
      </c>
      <c r="CI4" s="43">
        <v>44281</v>
      </c>
      <c r="CJ4" s="43">
        <v>44282</v>
      </c>
      <c r="CK4" s="43">
        <v>44283</v>
      </c>
      <c r="CL4" s="43">
        <v>44284</v>
      </c>
      <c r="CM4" s="43">
        <v>44285</v>
      </c>
      <c r="CN4" s="47">
        <v>44286</v>
      </c>
      <c r="CO4" s="43">
        <v>44287</v>
      </c>
      <c r="CP4" s="43">
        <v>44288</v>
      </c>
      <c r="CQ4" s="43">
        <v>44289</v>
      </c>
      <c r="CR4" s="43">
        <v>44290</v>
      </c>
      <c r="CS4" s="43">
        <v>44291</v>
      </c>
      <c r="CT4" s="43">
        <v>44292</v>
      </c>
      <c r="CU4" s="43">
        <v>44293</v>
      </c>
      <c r="CV4" s="43">
        <v>44294</v>
      </c>
      <c r="CW4" s="43">
        <v>44295</v>
      </c>
      <c r="CX4" s="43">
        <v>44296</v>
      </c>
      <c r="CY4" s="43">
        <v>44297</v>
      </c>
      <c r="CZ4" s="43">
        <v>44298</v>
      </c>
      <c r="DA4" s="43">
        <v>44299</v>
      </c>
      <c r="DB4" s="43">
        <v>44300</v>
      </c>
      <c r="DC4" s="43">
        <v>44301</v>
      </c>
      <c r="DD4" s="43">
        <v>44302</v>
      </c>
      <c r="DE4" s="43">
        <v>44303</v>
      </c>
      <c r="DF4" s="43">
        <v>44304</v>
      </c>
      <c r="DG4" s="43">
        <v>44305</v>
      </c>
      <c r="DH4" s="43">
        <v>44306</v>
      </c>
      <c r="DI4" s="43">
        <v>44307</v>
      </c>
      <c r="DJ4" s="43">
        <v>44308</v>
      </c>
      <c r="DK4" s="43">
        <v>44309</v>
      </c>
      <c r="DL4" s="43">
        <v>44310</v>
      </c>
      <c r="DM4" s="43">
        <v>44311</v>
      </c>
      <c r="DN4" s="43">
        <v>44312</v>
      </c>
      <c r="DO4" s="43">
        <v>44313</v>
      </c>
      <c r="DP4" s="43">
        <v>44314</v>
      </c>
      <c r="DQ4" s="43">
        <v>44315</v>
      </c>
      <c r="DR4" s="125">
        <v>44316</v>
      </c>
      <c r="DS4" s="129">
        <v>44317</v>
      </c>
      <c r="DT4" s="43">
        <v>44318</v>
      </c>
      <c r="DU4" s="43">
        <v>44319</v>
      </c>
      <c r="DV4" s="43">
        <v>44320</v>
      </c>
      <c r="DW4" s="43">
        <v>44321</v>
      </c>
      <c r="DX4" s="43">
        <v>44322</v>
      </c>
      <c r="DY4" s="43">
        <v>44323</v>
      </c>
      <c r="DZ4" s="43">
        <v>44324</v>
      </c>
      <c r="EA4" s="43">
        <v>44325</v>
      </c>
      <c r="EB4" s="43">
        <v>44326</v>
      </c>
      <c r="EC4" s="43">
        <v>44327</v>
      </c>
      <c r="ED4" s="43">
        <v>44328</v>
      </c>
      <c r="EE4" s="43">
        <v>44329</v>
      </c>
      <c r="EF4" s="43">
        <v>44330</v>
      </c>
      <c r="EG4" s="43">
        <v>44331</v>
      </c>
      <c r="EH4" s="43">
        <v>44332</v>
      </c>
      <c r="EI4" s="43">
        <v>44333</v>
      </c>
      <c r="EJ4" s="43">
        <v>44334</v>
      </c>
      <c r="EK4" s="43">
        <v>44335</v>
      </c>
      <c r="EL4" s="43">
        <v>44336</v>
      </c>
      <c r="EM4" s="43">
        <v>44337</v>
      </c>
      <c r="EN4" s="43">
        <v>44338</v>
      </c>
      <c r="EO4" s="43">
        <v>44339</v>
      </c>
      <c r="EP4" s="43">
        <v>44340</v>
      </c>
      <c r="EQ4" s="43">
        <v>44341</v>
      </c>
      <c r="ER4" s="43">
        <v>44342</v>
      </c>
      <c r="ES4" s="43">
        <v>44343</v>
      </c>
      <c r="ET4" s="43">
        <v>44344</v>
      </c>
      <c r="EU4" s="43">
        <v>44345</v>
      </c>
      <c r="EV4" s="43">
        <v>44346</v>
      </c>
      <c r="EW4" s="47">
        <v>44347</v>
      </c>
      <c r="EX4" s="43">
        <v>44348</v>
      </c>
      <c r="EY4" s="43">
        <v>44349</v>
      </c>
      <c r="EZ4" s="43">
        <v>44350</v>
      </c>
      <c r="FA4" s="43">
        <v>44351</v>
      </c>
      <c r="FB4" s="43">
        <v>44352</v>
      </c>
      <c r="FC4" s="43">
        <v>44353</v>
      </c>
      <c r="FD4" s="43">
        <v>44354</v>
      </c>
      <c r="FE4" s="43">
        <v>44355</v>
      </c>
      <c r="FF4" s="43">
        <v>44356</v>
      </c>
      <c r="FG4" s="43">
        <v>44357</v>
      </c>
      <c r="FH4" s="43">
        <v>44358</v>
      </c>
      <c r="FI4" s="43">
        <v>44359</v>
      </c>
      <c r="FJ4" s="43">
        <v>44360</v>
      </c>
      <c r="FK4" s="43">
        <v>44361</v>
      </c>
      <c r="FL4" s="43">
        <v>44362</v>
      </c>
      <c r="FM4" s="43">
        <v>44363</v>
      </c>
      <c r="FN4" s="43">
        <v>44364</v>
      </c>
      <c r="FO4" s="43">
        <v>44365</v>
      </c>
      <c r="FP4" s="43">
        <v>44366</v>
      </c>
      <c r="FQ4" s="43">
        <v>44367</v>
      </c>
      <c r="FR4" s="43">
        <v>44368</v>
      </c>
      <c r="FS4" s="43">
        <v>44369</v>
      </c>
      <c r="FT4" s="43">
        <v>44370</v>
      </c>
      <c r="FU4" s="43">
        <v>44371</v>
      </c>
      <c r="FV4" s="43">
        <v>44372</v>
      </c>
      <c r="FW4" s="43">
        <v>44373</v>
      </c>
      <c r="FX4" s="43">
        <v>44374</v>
      </c>
      <c r="FY4" s="43">
        <v>44375</v>
      </c>
      <c r="FZ4" s="43">
        <v>44376</v>
      </c>
      <c r="GA4" s="47">
        <v>44377</v>
      </c>
      <c r="GB4" s="43">
        <v>44378</v>
      </c>
      <c r="GC4" s="43">
        <v>44379</v>
      </c>
      <c r="GD4" s="43">
        <v>44380</v>
      </c>
      <c r="GE4" s="43">
        <v>44381</v>
      </c>
      <c r="GF4" s="43">
        <v>44382</v>
      </c>
      <c r="GG4" s="43">
        <v>44383</v>
      </c>
      <c r="GH4" s="43">
        <v>44384</v>
      </c>
      <c r="GI4" s="43">
        <v>44385</v>
      </c>
      <c r="GJ4" s="43">
        <v>44386</v>
      </c>
      <c r="GK4" s="43">
        <v>44387</v>
      </c>
      <c r="GL4" s="43">
        <v>44388</v>
      </c>
      <c r="GM4" s="43">
        <v>44389</v>
      </c>
      <c r="GN4" s="43">
        <v>44390</v>
      </c>
      <c r="GO4" s="43">
        <v>44391</v>
      </c>
      <c r="GP4" s="43">
        <v>44392</v>
      </c>
      <c r="GQ4" s="43">
        <v>44393</v>
      </c>
      <c r="GR4" s="43">
        <v>44394</v>
      </c>
      <c r="GS4" s="43">
        <v>44395</v>
      </c>
      <c r="GT4" s="43">
        <v>44396</v>
      </c>
      <c r="GU4" s="43">
        <v>44397</v>
      </c>
      <c r="GV4" s="43">
        <v>44398</v>
      </c>
      <c r="GW4" s="43">
        <v>44399</v>
      </c>
      <c r="GX4" s="43">
        <v>44400</v>
      </c>
      <c r="GY4" s="43">
        <v>44401</v>
      </c>
      <c r="GZ4" s="43">
        <v>44402</v>
      </c>
      <c r="HA4" s="43">
        <v>44403</v>
      </c>
      <c r="HB4" s="43">
        <v>44404</v>
      </c>
      <c r="HC4" s="43">
        <v>44405</v>
      </c>
      <c r="HD4" s="43">
        <v>44406</v>
      </c>
      <c r="HE4" s="43">
        <v>44407</v>
      </c>
      <c r="HF4" s="47">
        <v>44408</v>
      </c>
      <c r="HG4" s="43">
        <v>44409</v>
      </c>
      <c r="HH4" s="43">
        <v>44410</v>
      </c>
      <c r="HI4" s="43">
        <v>44411</v>
      </c>
      <c r="HJ4" s="43">
        <v>44412</v>
      </c>
      <c r="HK4" s="43">
        <v>44413</v>
      </c>
      <c r="HL4" s="43">
        <v>44414</v>
      </c>
      <c r="HM4" s="43">
        <v>44415</v>
      </c>
      <c r="HN4" s="43">
        <v>44416</v>
      </c>
      <c r="HO4" s="43">
        <v>44417</v>
      </c>
      <c r="HP4" s="43">
        <v>44418</v>
      </c>
      <c r="HQ4" s="43">
        <v>44419</v>
      </c>
      <c r="HR4" s="43">
        <v>44420</v>
      </c>
      <c r="HS4" s="43">
        <v>44421</v>
      </c>
      <c r="HT4" s="43">
        <v>44422</v>
      </c>
      <c r="HU4" s="43">
        <v>44423</v>
      </c>
      <c r="HV4" s="43">
        <v>44424</v>
      </c>
      <c r="HW4" s="43">
        <v>44425</v>
      </c>
      <c r="HX4" s="43">
        <v>44426</v>
      </c>
      <c r="HY4" s="43">
        <v>44427</v>
      </c>
      <c r="HZ4" s="43">
        <v>44428</v>
      </c>
      <c r="IA4" s="43">
        <v>44429</v>
      </c>
      <c r="IB4" s="43">
        <v>44430</v>
      </c>
      <c r="IC4" s="43">
        <v>44431</v>
      </c>
      <c r="ID4" s="43">
        <v>44432</v>
      </c>
      <c r="IE4" s="43">
        <v>44433</v>
      </c>
      <c r="IF4" s="43">
        <v>44434</v>
      </c>
      <c r="IG4" s="43">
        <v>44435</v>
      </c>
      <c r="IH4" s="43">
        <v>44436</v>
      </c>
      <c r="II4" s="43">
        <v>44437</v>
      </c>
      <c r="IJ4" s="43">
        <v>44438</v>
      </c>
      <c r="IK4" s="47">
        <v>44439</v>
      </c>
      <c r="IL4" s="43">
        <v>44440</v>
      </c>
      <c r="IM4" s="43">
        <v>44441</v>
      </c>
      <c r="IN4" s="43">
        <v>44442</v>
      </c>
      <c r="IO4" s="43">
        <v>44443</v>
      </c>
      <c r="IP4" s="43">
        <v>44444</v>
      </c>
      <c r="IQ4" s="43">
        <v>44445</v>
      </c>
      <c r="IR4" s="43">
        <v>44446</v>
      </c>
      <c r="IS4" s="43">
        <v>44447</v>
      </c>
      <c r="IT4" s="43">
        <v>44448</v>
      </c>
      <c r="IU4" s="43">
        <v>44449</v>
      </c>
      <c r="IV4" s="43">
        <v>44450</v>
      </c>
      <c r="IW4" s="43">
        <v>44451</v>
      </c>
      <c r="IX4" s="43">
        <v>44452</v>
      </c>
      <c r="IY4" s="43">
        <v>44453</v>
      </c>
      <c r="IZ4" s="43">
        <v>44454</v>
      </c>
      <c r="JA4" s="43">
        <v>44455</v>
      </c>
      <c r="JB4" s="43">
        <v>44456</v>
      </c>
      <c r="JC4" s="43">
        <v>44457</v>
      </c>
      <c r="JD4" s="43">
        <v>44458</v>
      </c>
      <c r="JE4" s="43">
        <v>44459</v>
      </c>
      <c r="JF4" s="43">
        <v>44460</v>
      </c>
      <c r="JG4" s="43">
        <v>44461</v>
      </c>
      <c r="JH4" s="43">
        <v>44462</v>
      </c>
      <c r="JI4" s="43">
        <v>44463</v>
      </c>
      <c r="JJ4" s="43">
        <v>44464</v>
      </c>
      <c r="JK4" s="43">
        <v>44465</v>
      </c>
      <c r="JL4" s="43">
        <v>44466</v>
      </c>
      <c r="JM4" s="43">
        <v>44467</v>
      </c>
      <c r="JN4" s="43">
        <v>44468</v>
      </c>
      <c r="JO4" s="47">
        <v>44469</v>
      </c>
      <c r="JP4" s="43">
        <v>44470</v>
      </c>
      <c r="JQ4" s="43">
        <v>44471</v>
      </c>
      <c r="JR4" s="43">
        <v>44472</v>
      </c>
      <c r="JS4" s="43">
        <v>44473</v>
      </c>
      <c r="JT4" s="43">
        <v>44474</v>
      </c>
      <c r="JU4" s="43">
        <v>44475</v>
      </c>
      <c r="JV4" s="43">
        <v>44476</v>
      </c>
      <c r="JW4" s="43">
        <v>44477</v>
      </c>
      <c r="JX4" s="43">
        <v>44478</v>
      </c>
      <c r="JY4" s="43">
        <v>44479</v>
      </c>
      <c r="JZ4" s="43">
        <v>44480</v>
      </c>
      <c r="KA4" s="43">
        <v>44481</v>
      </c>
      <c r="KB4" s="43">
        <v>44482</v>
      </c>
      <c r="KC4" s="43">
        <v>44483</v>
      </c>
      <c r="KD4" s="43">
        <v>44484</v>
      </c>
      <c r="KE4" s="43">
        <v>44485</v>
      </c>
      <c r="KF4" s="43">
        <v>44486</v>
      </c>
      <c r="KG4" s="43">
        <v>44487</v>
      </c>
      <c r="KH4" s="43">
        <v>44488</v>
      </c>
      <c r="KI4" s="43">
        <v>44489</v>
      </c>
      <c r="KJ4" s="43">
        <v>44490</v>
      </c>
      <c r="KK4" s="43">
        <v>44491</v>
      </c>
      <c r="KL4" s="43">
        <v>44492</v>
      </c>
      <c r="KM4" s="43">
        <v>44493</v>
      </c>
      <c r="KN4" s="43">
        <v>44494</v>
      </c>
      <c r="KO4" s="43">
        <v>44495</v>
      </c>
      <c r="KP4" s="43">
        <v>44496</v>
      </c>
      <c r="KQ4" s="43">
        <v>44497</v>
      </c>
      <c r="KR4" s="43">
        <v>44498</v>
      </c>
      <c r="KS4" s="43">
        <v>44499</v>
      </c>
      <c r="KT4" s="47">
        <v>44500</v>
      </c>
      <c r="KU4" s="43">
        <v>44501</v>
      </c>
      <c r="KV4" s="43">
        <v>44502</v>
      </c>
      <c r="KW4" s="43">
        <v>44503</v>
      </c>
      <c r="KX4" s="43">
        <v>44504</v>
      </c>
      <c r="KY4" s="43">
        <v>44505</v>
      </c>
      <c r="KZ4" s="43">
        <v>44506</v>
      </c>
      <c r="LA4" s="43">
        <v>44507</v>
      </c>
      <c r="LB4" s="43">
        <v>44508</v>
      </c>
      <c r="LC4" s="43">
        <v>44509</v>
      </c>
      <c r="LD4" s="43">
        <v>44510</v>
      </c>
      <c r="LE4" s="43">
        <v>44511</v>
      </c>
      <c r="LF4" s="43">
        <v>44512</v>
      </c>
      <c r="LG4" s="43">
        <v>44513</v>
      </c>
      <c r="LH4" s="43">
        <v>44514</v>
      </c>
      <c r="LI4" s="43">
        <v>44515</v>
      </c>
      <c r="LJ4" s="43">
        <v>44516</v>
      </c>
      <c r="LK4" s="43">
        <v>44517</v>
      </c>
      <c r="LL4" s="43">
        <v>44518</v>
      </c>
      <c r="LM4" s="43">
        <v>44519</v>
      </c>
      <c r="LN4" s="43">
        <v>44520</v>
      </c>
      <c r="LO4" s="43">
        <v>44521</v>
      </c>
      <c r="LP4" s="43">
        <v>44522</v>
      </c>
      <c r="LQ4" s="43">
        <v>44523</v>
      </c>
      <c r="LR4" s="43">
        <v>44524</v>
      </c>
      <c r="LS4" s="43">
        <v>44525</v>
      </c>
      <c r="LT4" s="43">
        <v>44526</v>
      </c>
      <c r="LU4" s="43">
        <v>44527</v>
      </c>
      <c r="LV4" s="43">
        <v>44528</v>
      </c>
      <c r="LW4" s="43">
        <v>44529</v>
      </c>
      <c r="LX4" s="47">
        <v>44530</v>
      </c>
      <c r="LY4" s="43">
        <v>44531</v>
      </c>
      <c r="LZ4" s="43">
        <v>44532</v>
      </c>
      <c r="MA4" s="43">
        <v>44533</v>
      </c>
      <c r="MB4" s="43">
        <v>44534</v>
      </c>
      <c r="MC4" s="43">
        <v>44535</v>
      </c>
      <c r="MD4" s="43">
        <v>44536</v>
      </c>
      <c r="ME4" s="43">
        <v>44537</v>
      </c>
      <c r="MF4" s="43">
        <v>44538</v>
      </c>
      <c r="MG4" s="43">
        <v>44539</v>
      </c>
      <c r="MH4" s="43">
        <v>44540</v>
      </c>
      <c r="MI4" s="43">
        <v>44541</v>
      </c>
      <c r="MJ4" s="43">
        <v>44542</v>
      </c>
      <c r="MK4" s="43">
        <v>44543</v>
      </c>
      <c r="ML4" s="43">
        <v>44544</v>
      </c>
      <c r="MM4" s="43">
        <v>44545</v>
      </c>
      <c r="MN4" s="43">
        <v>44546</v>
      </c>
      <c r="MO4" s="43">
        <v>44547</v>
      </c>
      <c r="MP4" s="43">
        <v>44548</v>
      </c>
      <c r="MQ4" s="43">
        <v>44549</v>
      </c>
      <c r="MR4" s="43">
        <v>44550</v>
      </c>
      <c r="MS4" s="43">
        <v>44551</v>
      </c>
      <c r="MT4" s="43">
        <v>44552</v>
      </c>
      <c r="MU4" s="43">
        <v>44553</v>
      </c>
      <c r="MV4" s="43">
        <v>44554</v>
      </c>
      <c r="MW4" s="43">
        <v>44555</v>
      </c>
      <c r="MX4" s="43">
        <v>44556</v>
      </c>
      <c r="MY4" s="43">
        <v>44557</v>
      </c>
      <c r="MZ4" s="43">
        <v>44558</v>
      </c>
      <c r="NA4" s="43">
        <v>44559</v>
      </c>
      <c r="NB4" s="43">
        <v>44560</v>
      </c>
      <c r="NC4" s="47">
        <v>44561</v>
      </c>
      <c r="ND4" s="43">
        <v>44562</v>
      </c>
      <c r="NE4" s="43">
        <v>44563</v>
      </c>
      <c r="NF4" s="43">
        <v>44564</v>
      </c>
      <c r="NG4" s="43">
        <v>44565</v>
      </c>
      <c r="NH4" s="43">
        <v>44566</v>
      </c>
      <c r="NI4" s="43">
        <v>44567</v>
      </c>
      <c r="NJ4" s="43">
        <v>44568</v>
      </c>
      <c r="NK4" s="43">
        <v>44569</v>
      </c>
      <c r="NL4" s="43">
        <v>44570</v>
      </c>
      <c r="NM4" s="43">
        <v>44571</v>
      </c>
      <c r="NN4" s="43">
        <v>44572</v>
      </c>
      <c r="NO4" s="43">
        <v>44573</v>
      </c>
      <c r="NP4" s="43">
        <v>44574</v>
      </c>
      <c r="NQ4" s="43">
        <v>44575</v>
      </c>
      <c r="NR4" s="43">
        <v>44576</v>
      </c>
      <c r="NS4" s="43">
        <v>44577</v>
      </c>
      <c r="NT4" s="43">
        <v>44578</v>
      </c>
      <c r="NU4" s="43">
        <v>44579</v>
      </c>
      <c r="NV4" s="43">
        <v>44580</v>
      </c>
      <c r="NW4" s="43">
        <v>44581</v>
      </c>
      <c r="NX4" s="43">
        <v>44582</v>
      </c>
      <c r="NY4" s="43">
        <v>44583</v>
      </c>
      <c r="NZ4" s="43">
        <v>44584</v>
      </c>
      <c r="OA4" s="43">
        <v>44585</v>
      </c>
      <c r="OB4" s="43">
        <v>44586</v>
      </c>
      <c r="OC4" s="43">
        <v>44587</v>
      </c>
      <c r="OD4" s="43">
        <v>44588</v>
      </c>
      <c r="OE4" s="43">
        <v>44589</v>
      </c>
      <c r="OF4" s="43">
        <v>44590</v>
      </c>
      <c r="OG4" s="43">
        <v>44591</v>
      </c>
      <c r="OH4" s="125">
        <v>44592</v>
      </c>
      <c r="OI4" s="129">
        <v>44593</v>
      </c>
      <c r="OJ4" s="43">
        <v>44594</v>
      </c>
      <c r="OK4" s="43">
        <v>44595</v>
      </c>
      <c r="OL4" s="43">
        <v>44596</v>
      </c>
      <c r="OM4" s="43">
        <v>44597</v>
      </c>
      <c r="ON4" s="43">
        <v>44598</v>
      </c>
      <c r="OO4" s="43">
        <v>44599</v>
      </c>
      <c r="OP4" s="43">
        <v>44600</v>
      </c>
      <c r="OQ4" s="43">
        <v>44601</v>
      </c>
      <c r="OR4" s="43">
        <v>44602</v>
      </c>
      <c r="OS4" s="43">
        <v>44603</v>
      </c>
      <c r="OT4" s="43">
        <v>44604</v>
      </c>
      <c r="OU4" s="43">
        <v>44605</v>
      </c>
      <c r="OV4" s="43">
        <v>44606</v>
      </c>
      <c r="OW4" s="43">
        <v>44607</v>
      </c>
      <c r="OX4" s="43">
        <v>44608</v>
      </c>
      <c r="OY4" s="43">
        <v>44609</v>
      </c>
      <c r="OZ4" s="43">
        <v>44610</v>
      </c>
      <c r="PA4" s="43">
        <v>44611</v>
      </c>
      <c r="PB4" s="43">
        <v>44612</v>
      </c>
      <c r="PC4" s="43">
        <v>44613</v>
      </c>
      <c r="PD4" s="43">
        <v>44614</v>
      </c>
      <c r="PE4" s="43">
        <v>44615</v>
      </c>
      <c r="PF4" s="43">
        <v>44616</v>
      </c>
      <c r="PG4" s="43">
        <v>44617</v>
      </c>
      <c r="PH4" s="43">
        <v>44618</v>
      </c>
      <c r="PI4" s="43">
        <v>44619</v>
      </c>
      <c r="PJ4" s="47">
        <v>44620</v>
      </c>
      <c r="PK4" s="43">
        <v>44621</v>
      </c>
      <c r="PL4" s="43">
        <v>44622</v>
      </c>
      <c r="PM4" s="43">
        <v>44623</v>
      </c>
      <c r="PN4" s="43">
        <v>44624</v>
      </c>
      <c r="PO4" s="43">
        <v>44625</v>
      </c>
      <c r="PP4" s="43">
        <v>44626</v>
      </c>
      <c r="PQ4" s="43">
        <v>44627</v>
      </c>
      <c r="PR4" s="43">
        <v>44628</v>
      </c>
      <c r="PS4" s="43">
        <v>44629</v>
      </c>
      <c r="PT4" s="43">
        <v>44630</v>
      </c>
      <c r="PU4" s="43">
        <v>44631</v>
      </c>
      <c r="PV4" s="43">
        <v>44632</v>
      </c>
      <c r="PW4" s="43">
        <v>44633</v>
      </c>
      <c r="PX4" s="43">
        <v>44634</v>
      </c>
      <c r="PY4" s="43">
        <v>44635</v>
      </c>
      <c r="PZ4" s="43">
        <v>44636</v>
      </c>
      <c r="QA4" s="43">
        <v>44637</v>
      </c>
      <c r="QB4" s="43">
        <v>44638</v>
      </c>
      <c r="QC4" s="43">
        <v>44639</v>
      </c>
      <c r="QD4" s="43">
        <v>44640</v>
      </c>
      <c r="QE4" s="43">
        <v>44641</v>
      </c>
      <c r="QF4" s="43">
        <v>44642</v>
      </c>
      <c r="QG4" s="43">
        <v>44643</v>
      </c>
      <c r="QH4" s="43">
        <v>44644</v>
      </c>
      <c r="QI4" s="43">
        <v>44645</v>
      </c>
      <c r="QJ4" s="43">
        <v>44646</v>
      </c>
      <c r="QK4" s="43">
        <v>44647</v>
      </c>
      <c r="QL4" s="43">
        <v>44648</v>
      </c>
      <c r="QM4" s="43">
        <v>44649</v>
      </c>
      <c r="QN4" s="43">
        <v>44650</v>
      </c>
      <c r="QO4" s="43">
        <v>44651</v>
      </c>
      <c r="QP4" s="43">
        <v>44652</v>
      </c>
      <c r="QQ4" s="43">
        <v>44653</v>
      </c>
      <c r="QR4" s="43">
        <v>44654</v>
      </c>
      <c r="QS4" s="43">
        <v>44655</v>
      </c>
      <c r="QT4" s="43">
        <v>44656</v>
      </c>
      <c r="QU4" s="43">
        <v>44657</v>
      </c>
      <c r="QV4" s="43">
        <v>44658</v>
      </c>
      <c r="QW4" s="43">
        <v>44659</v>
      </c>
      <c r="QX4" s="43">
        <v>44660</v>
      </c>
      <c r="QY4" s="43">
        <v>44661</v>
      </c>
      <c r="QZ4" s="43">
        <v>44662</v>
      </c>
      <c r="RA4" s="43">
        <v>44663</v>
      </c>
      <c r="RB4" s="43">
        <v>44664</v>
      </c>
      <c r="RC4" s="43">
        <v>44665</v>
      </c>
      <c r="RD4" s="43">
        <v>44666</v>
      </c>
      <c r="RE4" s="43">
        <v>44667</v>
      </c>
      <c r="RF4" s="43">
        <v>44668</v>
      </c>
      <c r="RG4" s="43">
        <v>44669</v>
      </c>
      <c r="RH4" s="43">
        <v>44670</v>
      </c>
      <c r="RI4" s="43">
        <v>44671</v>
      </c>
      <c r="RJ4" s="43">
        <v>44672</v>
      </c>
      <c r="RK4" s="43">
        <v>44673</v>
      </c>
      <c r="RL4" s="43">
        <v>44674</v>
      </c>
      <c r="RM4" s="43">
        <v>44675</v>
      </c>
      <c r="RN4" s="43">
        <v>44676</v>
      </c>
      <c r="RO4" s="43">
        <v>44677</v>
      </c>
      <c r="RP4" s="43">
        <v>44678</v>
      </c>
      <c r="RQ4" s="43">
        <v>44679</v>
      </c>
      <c r="RR4" s="43">
        <v>44680</v>
      </c>
      <c r="RS4" s="43">
        <v>44681</v>
      </c>
      <c r="RT4" s="43">
        <v>44682</v>
      </c>
      <c r="RU4" s="43">
        <v>44683</v>
      </c>
      <c r="RV4" s="43">
        <v>44684</v>
      </c>
      <c r="RW4" s="43">
        <v>44685</v>
      </c>
      <c r="RX4" s="43">
        <v>44686</v>
      </c>
      <c r="RY4" s="43">
        <v>44687</v>
      </c>
      <c r="RZ4" s="43">
        <v>44688</v>
      </c>
      <c r="SA4" s="43">
        <v>44689</v>
      </c>
      <c r="SB4" s="43">
        <v>44690</v>
      </c>
      <c r="SC4" s="43">
        <v>44691</v>
      </c>
      <c r="SD4" s="43">
        <v>44692</v>
      </c>
      <c r="SE4" s="43">
        <v>44693</v>
      </c>
      <c r="SF4" s="43">
        <v>44694</v>
      </c>
      <c r="SG4" s="43">
        <v>44695</v>
      </c>
      <c r="SH4" s="43">
        <v>44696</v>
      </c>
      <c r="SI4" s="43">
        <v>44697</v>
      </c>
      <c r="SJ4" s="43">
        <v>44698</v>
      </c>
      <c r="SK4" s="43">
        <v>44699</v>
      </c>
      <c r="SL4" s="43">
        <v>44700</v>
      </c>
      <c r="SM4" s="43">
        <v>44701</v>
      </c>
      <c r="SN4" s="43">
        <v>44702</v>
      </c>
      <c r="SO4" s="43">
        <v>44703</v>
      </c>
      <c r="SP4" s="43">
        <v>44704</v>
      </c>
      <c r="SQ4" s="43">
        <v>44705</v>
      </c>
      <c r="SR4" s="43">
        <v>44706</v>
      </c>
      <c r="SS4" s="43">
        <v>44707</v>
      </c>
      <c r="ST4" s="43">
        <v>44708</v>
      </c>
      <c r="SU4" s="43">
        <v>44709</v>
      </c>
      <c r="SV4" s="43">
        <v>44710</v>
      </c>
      <c r="SW4" s="43">
        <v>44711</v>
      </c>
      <c r="SX4" s="43">
        <v>44712</v>
      </c>
      <c r="SY4" s="43">
        <v>44713</v>
      </c>
      <c r="SZ4" s="43">
        <v>44714</v>
      </c>
      <c r="TA4" s="43">
        <v>44715</v>
      </c>
      <c r="TB4" s="43">
        <v>44716</v>
      </c>
      <c r="TC4" s="43">
        <v>44717</v>
      </c>
      <c r="TD4" s="43">
        <v>44718</v>
      </c>
      <c r="TE4" s="43">
        <v>44719</v>
      </c>
      <c r="TF4" s="43">
        <v>44720</v>
      </c>
      <c r="TG4" s="43">
        <v>44721</v>
      </c>
      <c r="TH4" s="43">
        <v>44722</v>
      </c>
      <c r="TI4" s="43">
        <v>44723</v>
      </c>
      <c r="TJ4" s="43">
        <v>44724</v>
      </c>
      <c r="TK4" s="43">
        <v>44725</v>
      </c>
      <c r="TL4" s="43">
        <v>44726</v>
      </c>
      <c r="TM4" s="43">
        <v>44727</v>
      </c>
      <c r="TN4" s="43">
        <v>44728</v>
      </c>
      <c r="TO4" s="43">
        <v>44729</v>
      </c>
      <c r="TP4" s="43">
        <v>44730</v>
      </c>
      <c r="TQ4" s="43">
        <v>44731</v>
      </c>
      <c r="TR4" s="43">
        <v>44732</v>
      </c>
      <c r="TS4" s="43">
        <v>44733</v>
      </c>
      <c r="TT4" s="43">
        <v>44734</v>
      </c>
      <c r="TU4" s="43">
        <v>44735</v>
      </c>
      <c r="TV4" s="43">
        <v>44736</v>
      </c>
      <c r="TW4" s="43">
        <v>44737</v>
      </c>
      <c r="TX4" s="43">
        <v>44738</v>
      </c>
      <c r="TY4" s="43">
        <v>44739</v>
      </c>
      <c r="TZ4" s="43">
        <v>44740</v>
      </c>
      <c r="UA4" s="43">
        <v>44741</v>
      </c>
      <c r="UB4" s="43">
        <v>44742</v>
      </c>
      <c r="UC4" s="43">
        <v>44743</v>
      </c>
      <c r="UD4" s="43">
        <v>44744</v>
      </c>
      <c r="UE4" s="43">
        <v>44745</v>
      </c>
      <c r="UF4" s="43">
        <v>44746</v>
      </c>
      <c r="UG4" s="43">
        <v>44747</v>
      </c>
      <c r="UH4" s="43">
        <v>44748</v>
      </c>
      <c r="UI4" s="43">
        <v>44749</v>
      </c>
      <c r="UJ4" s="43">
        <v>44750</v>
      </c>
      <c r="UK4" s="43">
        <v>44751</v>
      </c>
      <c r="UL4" s="43">
        <v>44752</v>
      </c>
      <c r="UM4" s="43">
        <v>44753</v>
      </c>
      <c r="UN4" s="43">
        <v>44754</v>
      </c>
      <c r="UO4" s="43">
        <v>44755</v>
      </c>
      <c r="UP4" s="43">
        <v>44756</v>
      </c>
      <c r="UQ4" s="43">
        <v>44757</v>
      </c>
      <c r="UR4" s="43">
        <v>44758</v>
      </c>
      <c r="US4" s="43">
        <v>44759</v>
      </c>
      <c r="UT4" s="43">
        <v>44760</v>
      </c>
      <c r="UU4" s="43">
        <v>44761</v>
      </c>
      <c r="UV4" s="43">
        <v>44762</v>
      </c>
      <c r="UW4" s="43">
        <v>44763</v>
      </c>
      <c r="UX4" s="43">
        <v>44764</v>
      </c>
      <c r="UY4" s="43">
        <v>44765</v>
      </c>
      <c r="UZ4" s="43">
        <v>44766</v>
      </c>
      <c r="VA4" s="43">
        <v>44767</v>
      </c>
      <c r="VB4" s="43">
        <v>44768</v>
      </c>
      <c r="VC4" s="43">
        <v>44769</v>
      </c>
      <c r="VD4" s="43">
        <v>44770</v>
      </c>
      <c r="VE4" s="43">
        <v>44771</v>
      </c>
      <c r="VF4" s="43">
        <v>44772</v>
      </c>
      <c r="VG4" s="43">
        <v>44773</v>
      </c>
      <c r="VH4" s="43">
        <v>44774</v>
      </c>
      <c r="VI4" s="43">
        <v>44775</v>
      </c>
      <c r="VJ4" s="43">
        <v>44776</v>
      </c>
      <c r="VK4" s="43">
        <v>44777</v>
      </c>
      <c r="VL4" s="43">
        <v>44778</v>
      </c>
      <c r="VM4" s="43">
        <v>44779</v>
      </c>
      <c r="VN4" s="43">
        <v>44780</v>
      </c>
      <c r="VO4" s="43">
        <v>44781</v>
      </c>
      <c r="VP4" s="43">
        <v>44782</v>
      </c>
      <c r="VQ4" s="43">
        <v>44783</v>
      </c>
      <c r="VR4" s="43">
        <v>44784</v>
      </c>
      <c r="VS4" s="43">
        <v>44785</v>
      </c>
      <c r="VT4" s="43">
        <v>44786</v>
      </c>
      <c r="VU4" s="43">
        <v>44787</v>
      </c>
      <c r="VV4" s="43">
        <v>44788</v>
      </c>
      <c r="VW4" s="43">
        <v>44789</v>
      </c>
      <c r="VX4" s="43">
        <v>44790</v>
      </c>
      <c r="VY4" s="43">
        <v>44791</v>
      </c>
      <c r="VZ4" s="43">
        <v>44792</v>
      </c>
      <c r="WA4" s="43">
        <v>44793</v>
      </c>
      <c r="WB4" s="43">
        <v>44794</v>
      </c>
      <c r="WC4" s="43">
        <v>44795</v>
      </c>
      <c r="WD4" s="43">
        <v>44796</v>
      </c>
      <c r="WE4" s="43">
        <v>44797</v>
      </c>
      <c r="WF4" s="43">
        <v>44798</v>
      </c>
      <c r="WG4" s="43">
        <v>44799</v>
      </c>
      <c r="WH4" s="43">
        <v>44800</v>
      </c>
      <c r="WI4" s="43">
        <v>44801</v>
      </c>
      <c r="WJ4" s="43">
        <v>44802</v>
      </c>
      <c r="WK4" s="43">
        <v>44803</v>
      </c>
      <c r="WL4" s="43">
        <v>44804</v>
      </c>
      <c r="WM4" s="43">
        <v>44805</v>
      </c>
      <c r="WN4" s="43">
        <v>44806</v>
      </c>
      <c r="WO4" s="43">
        <v>44807</v>
      </c>
      <c r="WP4" s="43">
        <v>44808</v>
      </c>
      <c r="WQ4" s="43">
        <v>44809</v>
      </c>
      <c r="WR4" s="43">
        <v>44810</v>
      </c>
      <c r="WS4" s="43">
        <v>44811</v>
      </c>
      <c r="WT4" s="43">
        <v>44812</v>
      </c>
      <c r="WU4" s="43">
        <v>44813</v>
      </c>
      <c r="WV4" s="43">
        <v>44814</v>
      </c>
      <c r="WW4" s="43">
        <v>44815</v>
      </c>
      <c r="WX4" s="43">
        <v>44816</v>
      </c>
      <c r="WY4" s="43">
        <v>44817</v>
      </c>
      <c r="WZ4" s="43">
        <v>44818</v>
      </c>
      <c r="XA4" s="43">
        <v>44819</v>
      </c>
      <c r="XB4" s="43">
        <v>44820</v>
      </c>
      <c r="XC4" s="43">
        <v>44821</v>
      </c>
      <c r="XD4" s="43">
        <v>44822</v>
      </c>
      <c r="XE4" s="43">
        <v>44823</v>
      </c>
      <c r="XF4" s="43">
        <v>44824</v>
      </c>
      <c r="XG4" s="43">
        <v>44825</v>
      </c>
      <c r="XH4" s="43">
        <v>44826</v>
      </c>
      <c r="XI4" s="43">
        <v>44827</v>
      </c>
      <c r="XJ4" s="43">
        <v>44828</v>
      </c>
      <c r="XK4" s="43">
        <v>44829</v>
      </c>
      <c r="XL4" s="43">
        <v>44830</v>
      </c>
      <c r="XM4" s="43">
        <v>44831</v>
      </c>
      <c r="XN4" s="43">
        <v>44832</v>
      </c>
      <c r="XO4" s="43">
        <v>44833</v>
      </c>
      <c r="XP4" s="43">
        <v>44834</v>
      </c>
      <c r="XQ4" s="43">
        <v>44835</v>
      </c>
      <c r="XR4" s="43">
        <v>44836</v>
      </c>
      <c r="XS4" s="43">
        <v>44837</v>
      </c>
      <c r="XT4" s="43">
        <v>44838</v>
      </c>
      <c r="XU4" s="43">
        <v>44839</v>
      </c>
      <c r="XV4" s="43">
        <v>44840</v>
      </c>
      <c r="XW4" s="43">
        <v>44841</v>
      </c>
      <c r="XX4" s="43">
        <v>44842</v>
      </c>
      <c r="XY4" s="43">
        <v>44843</v>
      </c>
      <c r="XZ4" s="43">
        <v>44844</v>
      </c>
      <c r="YA4" s="43">
        <v>44845</v>
      </c>
      <c r="YB4" s="43">
        <v>44846</v>
      </c>
      <c r="YC4" s="43">
        <v>44847</v>
      </c>
      <c r="YD4" s="43">
        <v>44848</v>
      </c>
      <c r="YE4" s="43">
        <v>44849</v>
      </c>
      <c r="YF4" s="43">
        <v>44850</v>
      </c>
      <c r="YG4" s="43">
        <v>44851</v>
      </c>
      <c r="YH4" s="43">
        <v>44852</v>
      </c>
      <c r="YI4" s="43">
        <v>44853</v>
      </c>
      <c r="YJ4" s="43">
        <v>44854</v>
      </c>
      <c r="YK4" s="43">
        <v>44855</v>
      </c>
      <c r="YL4" s="43">
        <v>44856</v>
      </c>
      <c r="YM4" s="43">
        <v>44857</v>
      </c>
      <c r="YN4" s="43">
        <v>44858</v>
      </c>
      <c r="YO4" s="43">
        <v>44859</v>
      </c>
      <c r="YP4" s="43">
        <v>44860</v>
      </c>
      <c r="YQ4" s="43">
        <v>44861</v>
      </c>
      <c r="YR4" s="43">
        <v>44862</v>
      </c>
      <c r="YS4" s="43">
        <v>44863</v>
      </c>
      <c r="YT4" s="43">
        <v>44864</v>
      </c>
      <c r="YU4" s="43">
        <v>44865</v>
      </c>
      <c r="YV4" s="43">
        <v>44866</v>
      </c>
      <c r="YW4" s="43">
        <v>44867</v>
      </c>
      <c r="YX4" s="43">
        <v>44868</v>
      </c>
      <c r="YY4" s="43">
        <v>44869</v>
      </c>
      <c r="YZ4" s="43">
        <v>44870</v>
      </c>
      <c r="ZA4" s="43">
        <v>44871</v>
      </c>
      <c r="ZB4" s="43">
        <v>44872</v>
      </c>
      <c r="ZC4" s="43">
        <v>44873</v>
      </c>
      <c r="ZD4" s="43">
        <v>44874</v>
      </c>
      <c r="ZE4" s="43">
        <v>44875</v>
      </c>
      <c r="ZF4" s="43">
        <v>44876</v>
      </c>
      <c r="ZG4" s="43">
        <v>44877</v>
      </c>
      <c r="ZH4" s="43">
        <v>44878</v>
      </c>
      <c r="ZI4" s="43">
        <v>44879</v>
      </c>
      <c r="ZJ4" s="43">
        <v>44880</v>
      </c>
      <c r="ZK4" s="43">
        <v>44881</v>
      </c>
      <c r="ZL4" s="43">
        <v>44882</v>
      </c>
      <c r="ZM4" s="43">
        <v>44883</v>
      </c>
      <c r="ZN4" s="43">
        <v>44884</v>
      </c>
      <c r="ZO4" s="43">
        <v>44885</v>
      </c>
      <c r="ZP4" s="43">
        <v>44886</v>
      </c>
      <c r="ZQ4" s="43">
        <v>44887</v>
      </c>
      <c r="ZR4" s="43">
        <v>44888</v>
      </c>
      <c r="ZS4" s="43">
        <v>44889</v>
      </c>
      <c r="ZT4" s="43">
        <v>44890</v>
      </c>
      <c r="ZU4" s="43">
        <v>44891</v>
      </c>
      <c r="ZV4" s="43">
        <v>44892</v>
      </c>
      <c r="ZW4" s="43">
        <v>44893</v>
      </c>
      <c r="ZX4" s="43">
        <v>44894</v>
      </c>
      <c r="ZY4" s="43">
        <v>44895</v>
      </c>
      <c r="ZZ4" s="43">
        <v>44896</v>
      </c>
      <c r="AAA4" s="43">
        <v>44897</v>
      </c>
      <c r="AAB4" s="43">
        <v>44898</v>
      </c>
      <c r="AAC4" s="43">
        <v>44899</v>
      </c>
      <c r="AAD4" s="43">
        <v>44900</v>
      </c>
      <c r="AAE4" s="43">
        <v>44901</v>
      </c>
      <c r="AAF4" s="43">
        <v>44902</v>
      </c>
      <c r="AAG4" s="43">
        <v>44903</v>
      </c>
      <c r="AAH4" s="43">
        <v>44904</v>
      </c>
      <c r="AAI4" s="43">
        <v>44905</v>
      </c>
      <c r="AAJ4" s="43">
        <v>44906</v>
      </c>
      <c r="AAK4" s="43">
        <v>44907</v>
      </c>
      <c r="AAL4" s="43">
        <v>44908</v>
      </c>
      <c r="AAM4" s="43">
        <v>44909</v>
      </c>
      <c r="AAN4" s="43">
        <v>44910</v>
      </c>
      <c r="AAO4" s="43">
        <v>44911</v>
      </c>
      <c r="AAP4" s="43">
        <v>44912</v>
      </c>
      <c r="AAQ4" s="43">
        <v>44913</v>
      </c>
      <c r="AAR4" s="43">
        <v>44914</v>
      </c>
      <c r="AAS4" s="43">
        <v>44915</v>
      </c>
      <c r="AAT4" s="43">
        <v>44916</v>
      </c>
      <c r="AAU4" s="43">
        <v>44917</v>
      </c>
      <c r="AAV4" s="43">
        <v>44918</v>
      </c>
      <c r="AAW4" s="43">
        <v>44919</v>
      </c>
      <c r="AAX4" s="43">
        <v>44920</v>
      </c>
      <c r="AAY4" s="43">
        <v>44921</v>
      </c>
      <c r="AAZ4" s="43">
        <v>44922</v>
      </c>
      <c r="ABA4" s="43">
        <v>44923</v>
      </c>
      <c r="ABB4" s="43">
        <v>44924</v>
      </c>
      <c r="ABC4" s="43">
        <v>44925</v>
      </c>
      <c r="ABD4" s="43">
        <v>44926</v>
      </c>
      <c r="ABE4" s="43">
        <v>44927</v>
      </c>
      <c r="ABF4" s="43">
        <v>44928</v>
      </c>
      <c r="ABG4" s="43">
        <v>44929</v>
      </c>
      <c r="ABH4" s="43">
        <v>44930</v>
      </c>
      <c r="ABI4" s="43">
        <v>44931</v>
      </c>
      <c r="ABJ4" s="43">
        <v>44932</v>
      </c>
      <c r="ABK4" s="43">
        <v>44933</v>
      </c>
      <c r="ABL4" s="43">
        <v>44934</v>
      </c>
      <c r="ABM4" s="43">
        <v>44935</v>
      </c>
      <c r="ABN4" s="43">
        <v>44936</v>
      </c>
      <c r="ABO4" s="43">
        <v>44937</v>
      </c>
      <c r="ABP4" s="43">
        <v>44938</v>
      </c>
      <c r="ABQ4" s="43">
        <v>44939</v>
      </c>
      <c r="ABR4" s="43">
        <v>44940</v>
      </c>
      <c r="ABS4" s="43">
        <v>44941</v>
      </c>
      <c r="ABT4" s="43">
        <v>44942</v>
      </c>
      <c r="ABU4" s="43">
        <v>44943</v>
      </c>
      <c r="ABV4" s="43">
        <v>44944</v>
      </c>
      <c r="ABW4" s="43">
        <v>44945</v>
      </c>
      <c r="ABX4" s="43">
        <v>44946</v>
      </c>
      <c r="ABY4" s="43">
        <v>44947</v>
      </c>
      <c r="ABZ4" s="43">
        <v>44948</v>
      </c>
      <c r="ACA4" s="43">
        <v>44949</v>
      </c>
      <c r="ACB4" s="43">
        <v>44950</v>
      </c>
      <c r="ACC4" s="43">
        <v>44951</v>
      </c>
      <c r="ACD4" s="43">
        <v>44952</v>
      </c>
      <c r="ACE4" s="43">
        <v>44953</v>
      </c>
      <c r="ACF4" s="43">
        <v>44954</v>
      </c>
      <c r="ACG4" s="43">
        <v>44955</v>
      </c>
      <c r="ACH4" s="43">
        <v>44956</v>
      </c>
      <c r="ACI4" s="43">
        <v>44957</v>
      </c>
      <c r="ACJ4" s="43">
        <v>44958</v>
      </c>
      <c r="ACK4" s="43">
        <v>44959</v>
      </c>
      <c r="ACL4" s="43">
        <v>44960</v>
      </c>
      <c r="ACM4" s="43">
        <v>44961</v>
      </c>
      <c r="ACN4" s="43">
        <v>44962</v>
      </c>
      <c r="ACO4" s="43">
        <v>44963</v>
      </c>
      <c r="ACP4" s="43">
        <v>44964</v>
      </c>
      <c r="ACQ4" s="43">
        <v>44965</v>
      </c>
      <c r="ACR4" s="43">
        <v>44966</v>
      </c>
      <c r="ACS4" s="43">
        <v>44967</v>
      </c>
      <c r="ACT4" s="43">
        <v>44968</v>
      </c>
      <c r="ACU4" s="43">
        <v>44969</v>
      </c>
      <c r="ACV4" s="43">
        <v>44970</v>
      </c>
      <c r="ACW4" s="43">
        <v>44971</v>
      </c>
      <c r="ACX4" s="43">
        <v>44972</v>
      </c>
      <c r="ACY4" s="43">
        <v>44973</v>
      </c>
      <c r="ACZ4" s="43">
        <v>44974</v>
      </c>
      <c r="ADA4" s="43">
        <v>44975</v>
      </c>
      <c r="ADB4" s="43">
        <v>44976</v>
      </c>
      <c r="ADC4" s="43">
        <v>44977</v>
      </c>
      <c r="ADD4" s="43">
        <v>44978</v>
      </c>
      <c r="ADE4" s="43">
        <v>44979</v>
      </c>
      <c r="ADF4" s="43">
        <v>44980</v>
      </c>
      <c r="ADG4" s="43">
        <v>44981</v>
      </c>
      <c r="ADH4" s="43">
        <v>44982</v>
      </c>
      <c r="ADI4" s="43">
        <v>44983</v>
      </c>
      <c r="ADJ4" s="43">
        <v>44984</v>
      </c>
      <c r="ADK4" s="43">
        <v>44985</v>
      </c>
      <c r="ADL4" s="43">
        <v>44986</v>
      </c>
      <c r="ADM4" s="43">
        <v>44987</v>
      </c>
      <c r="ADN4" s="43">
        <v>44988</v>
      </c>
      <c r="ADO4" s="43">
        <v>44989</v>
      </c>
      <c r="ADP4" s="43">
        <v>44990</v>
      </c>
      <c r="ADQ4" s="43">
        <v>44991</v>
      </c>
      <c r="ADR4" s="43">
        <v>44992</v>
      </c>
      <c r="ADS4" s="43">
        <v>44993</v>
      </c>
      <c r="ADT4" s="43">
        <v>44994</v>
      </c>
      <c r="ADU4" s="43">
        <v>44995</v>
      </c>
      <c r="ADV4" s="43">
        <v>44996</v>
      </c>
      <c r="ADW4" s="43">
        <v>44997</v>
      </c>
      <c r="ADX4" s="43">
        <v>44998</v>
      </c>
      <c r="ADY4" s="43">
        <v>44999</v>
      </c>
      <c r="ADZ4" s="43">
        <v>45000</v>
      </c>
      <c r="AEA4" s="43">
        <v>45001</v>
      </c>
      <c r="AEB4" s="43">
        <v>45002</v>
      </c>
      <c r="AEC4" s="43">
        <v>45003</v>
      </c>
      <c r="AED4" s="43">
        <v>45004</v>
      </c>
      <c r="AEE4" s="43">
        <v>45005</v>
      </c>
      <c r="AEF4" s="43">
        <v>45006</v>
      </c>
      <c r="AEG4" s="43">
        <v>45007</v>
      </c>
      <c r="AEH4" s="43">
        <v>45008</v>
      </c>
      <c r="AEI4" s="43">
        <v>45009</v>
      </c>
      <c r="AEJ4" s="43">
        <v>45010</v>
      </c>
      <c r="AEK4" s="43">
        <v>45011</v>
      </c>
      <c r="AEL4" s="43">
        <v>45012</v>
      </c>
      <c r="AEM4" s="43">
        <v>45013</v>
      </c>
      <c r="AEN4" s="43">
        <v>45014</v>
      </c>
      <c r="AEO4" s="43">
        <v>45015</v>
      </c>
      <c r="AEP4" s="43">
        <v>45016</v>
      </c>
      <c r="AEQ4" s="43">
        <v>45017</v>
      </c>
      <c r="AER4" s="43">
        <v>45018</v>
      </c>
      <c r="AES4" s="43">
        <v>45019</v>
      </c>
      <c r="AET4" s="43">
        <v>45020</v>
      </c>
      <c r="AEU4" s="43">
        <v>45021</v>
      </c>
      <c r="AEV4" s="43">
        <v>45022</v>
      </c>
      <c r="AEW4" s="43">
        <v>45023</v>
      </c>
      <c r="AEX4" s="43">
        <v>45024</v>
      </c>
      <c r="AEY4" s="43">
        <v>45025</v>
      </c>
      <c r="AEZ4" s="43">
        <v>45026</v>
      </c>
      <c r="AFA4" s="43">
        <v>45027</v>
      </c>
      <c r="AFB4" s="43">
        <v>45028</v>
      </c>
      <c r="AFC4" s="43">
        <v>45029</v>
      </c>
      <c r="AFD4" s="43">
        <v>45030</v>
      </c>
      <c r="AFE4" s="43">
        <v>45031</v>
      </c>
      <c r="AFF4" s="43">
        <v>45032</v>
      </c>
      <c r="AFG4" s="43">
        <v>45033</v>
      </c>
      <c r="AFH4" s="43">
        <v>45034</v>
      </c>
      <c r="AFI4" s="43">
        <v>45035</v>
      </c>
      <c r="AFJ4" s="43">
        <v>45036</v>
      </c>
      <c r="AFK4" s="43">
        <v>45037</v>
      </c>
      <c r="AFL4" s="43">
        <v>45038</v>
      </c>
      <c r="AFM4" s="43">
        <v>45039</v>
      </c>
      <c r="AFN4" s="43">
        <v>45040</v>
      </c>
      <c r="AFO4" s="43">
        <v>45041</v>
      </c>
      <c r="AFP4" s="43">
        <v>45042</v>
      </c>
      <c r="AFQ4" s="43">
        <v>45043</v>
      </c>
      <c r="AFR4" s="43">
        <v>45044</v>
      </c>
      <c r="AFS4" s="43">
        <v>45045</v>
      </c>
      <c r="AFT4" s="43">
        <v>45046</v>
      </c>
      <c r="AFU4" s="43">
        <v>45047</v>
      </c>
      <c r="AFV4" s="43">
        <v>45048</v>
      </c>
      <c r="AFW4" s="43">
        <v>45049</v>
      </c>
      <c r="AFX4" s="43">
        <v>45050</v>
      </c>
      <c r="AFY4" s="43">
        <v>45051</v>
      </c>
      <c r="AFZ4" s="43">
        <v>45052</v>
      </c>
      <c r="AGA4" s="43">
        <v>45053</v>
      </c>
      <c r="AGB4" s="43">
        <v>45054</v>
      </c>
      <c r="AGC4" s="43">
        <v>45055</v>
      </c>
      <c r="AGD4" s="43">
        <v>45056</v>
      </c>
      <c r="AGE4" s="43">
        <v>45057</v>
      </c>
      <c r="AGF4" s="43">
        <v>45058</v>
      </c>
      <c r="AGG4" s="43">
        <v>45059</v>
      </c>
      <c r="AGH4" s="43">
        <v>45060</v>
      </c>
      <c r="AGI4" s="43">
        <v>45061</v>
      </c>
      <c r="AGJ4" s="43">
        <v>45062</v>
      </c>
      <c r="AGK4" s="43">
        <v>45063</v>
      </c>
      <c r="AGL4" s="43">
        <v>45064</v>
      </c>
      <c r="AGM4" s="43">
        <v>45065</v>
      </c>
      <c r="AGN4" s="43">
        <v>45066</v>
      </c>
      <c r="AGO4" s="43">
        <v>45067</v>
      </c>
      <c r="AGP4" s="43">
        <v>45068</v>
      </c>
      <c r="AGQ4" s="43">
        <v>45069</v>
      </c>
      <c r="AGR4" s="43">
        <v>45070</v>
      </c>
      <c r="AGS4" s="43">
        <v>45071</v>
      </c>
      <c r="AGT4" s="43">
        <v>45072</v>
      </c>
      <c r="AGU4" s="43">
        <v>45073</v>
      </c>
      <c r="AGV4" s="43">
        <v>45074</v>
      </c>
      <c r="AGW4" s="43">
        <v>45075</v>
      </c>
      <c r="AGX4" s="43">
        <v>45076</v>
      </c>
      <c r="AGY4" s="43">
        <v>45077</v>
      </c>
      <c r="AGZ4" s="43">
        <v>45078</v>
      </c>
      <c r="AHA4" s="43">
        <v>45079</v>
      </c>
      <c r="AHB4" s="43">
        <v>45080</v>
      </c>
      <c r="AHC4" s="43">
        <v>45081</v>
      </c>
      <c r="AHD4" s="43">
        <v>45082</v>
      </c>
      <c r="AHE4" s="43">
        <v>45083</v>
      </c>
      <c r="AHF4" s="43">
        <v>45084</v>
      </c>
      <c r="AHG4" s="43">
        <v>45085</v>
      </c>
      <c r="AHH4" s="43">
        <v>45086</v>
      </c>
      <c r="AHI4" s="43">
        <v>45087</v>
      </c>
      <c r="AHJ4" s="43">
        <v>45088</v>
      </c>
      <c r="AHK4" s="43">
        <v>45089</v>
      </c>
      <c r="AHL4" s="43">
        <v>45090</v>
      </c>
      <c r="AHM4" s="43">
        <v>45091</v>
      </c>
      <c r="AHN4" s="43">
        <v>45092</v>
      </c>
      <c r="AHO4" s="43">
        <v>45093</v>
      </c>
      <c r="AHP4" s="43">
        <v>45094</v>
      </c>
      <c r="AHQ4" s="43">
        <v>45095</v>
      </c>
      <c r="AHR4" s="43">
        <v>45096</v>
      </c>
      <c r="AHS4" s="43">
        <v>45097</v>
      </c>
      <c r="AHT4" s="43">
        <v>45098</v>
      </c>
      <c r="AHU4" s="43">
        <v>45099</v>
      </c>
      <c r="AHV4" s="43">
        <v>45100</v>
      </c>
      <c r="AHW4" s="43">
        <v>45101</v>
      </c>
      <c r="AHX4" s="43">
        <v>45102</v>
      </c>
      <c r="AHY4" s="43">
        <v>45103</v>
      </c>
      <c r="AHZ4" s="43">
        <v>45104</v>
      </c>
      <c r="AIA4" s="43">
        <v>45105</v>
      </c>
      <c r="AIB4" s="43">
        <v>45106</v>
      </c>
      <c r="AIC4" s="43">
        <v>45107</v>
      </c>
      <c r="AID4" s="43">
        <v>45108</v>
      </c>
      <c r="AIE4" s="43">
        <v>45109</v>
      </c>
      <c r="AIF4" s="43">
        <v>45110</v>
      </c>
      <c r="AIG4" s="43">
        <v>45111</v>
      </c>
      <c r="AIH4" s="43">
        <v>45112</v>
      </c>
      <c r="AII4" s="43">
        <v>45113</v>
      </c>
      <c r="AIJ4" s="43">
        <v>45114</v>
      </c>
      <c r="AIK4" s="43">
        <v>45115</v>
      </c>
      <c r="AIL4" s="43">
        <v>45116</v>
      </c>
      <c r="AIM4" s="43">
        <v>45117</v>
      </c>
      <c r="AIN4" s="43">
        <v>45118</v>
      </c>
      <c r="AIO4" s="43">
        <v>45119</v>
      </c>
      <c r="AIP4" s="43">
        <v>45120</v>
      </c>
      <c r="AIQ4" s="43">
        <v>45121</v>
      </c>
      <c r="AIR4" s="43">
        <v>45122</v>
      </c>
      <c r="AIS4" s="43">
        <v>45123</v>
      </c>
      <c r="AIT4" s="43">
        <v>45124</v>
      </c>
      <c r="AIU4" s="43">
        <v>45125</v>
      </c>
      <c r="AIV4" s="43">
        <v>45126</v>
      </c>
      <c r="AIW4" s="43">
        <v>45127</v>
      </c>
      <c r="AIX4" s="43">
        <v>45128</v>
      </c>
      <c r="AIY4" s="43">
        <v>45129</v>
      </c>
      <c r="AIZ4" s="43">
        <v>45130</v>
      </c>
      <c r="AJA4" s="43">
        <v>45131</v>
      </c>
      <c r="AJB4" s="43">
        <v>45132</v>
      </c>
      <c r="AJC4" s="43">
        <v>45133</v>
      </c>
      <c r="AJD4" s="43">
        <v>45134</v>
      </c>
      <c r="AJE4" s="43">
        <v>45135</v>
      </c>
      <c r="AJF4" s="43">
        <v>45136</v>
      </c>
      <c r="AJG4" s="43">
        <v>45137</v>
      </c>
      <c r="AJH4" s="43">
        <v>45138</v>
      </c>
      <c r="AJI4" s="43">
        <v>45139</v>
      </c>
      <c r="AJJ4" s="43">
        <v>45140</v>
      </c>
      <c r="AJK4" s="43">
        <v>45141</v>
      </c>
      <c r="AJL4" s="43">
        <v>45142</v>
      </c>
      <c r="AJM4" s="43">
        <v>45143</v>
      </c>
      <c r="AJN4" s="43">
        <v>45144</v>
      </c>
      <c r="AJO4" s="43">
        <v>45145</v>
      </c>
      <c r="AJP4" s="43">
        <v>45146</v>
      </c>
      <c r="AJQ4" s="43">
        <v>45147</v>
      </c>
      <c r="AJR4" s="43">
        <v>45148</v>
      </c>
      <c r="AJS4" s="43">
        <v>45149</v>
      </c>
      <c r="AJT4" s="43">
        <v>45150</v>
      </c>
      <c r="AJU4" s="43">
        <v>45151</v>
      </c>
      <c r="AJV4" s="43">
        <v>45152</v>
      </c>
      <c r="AJW4" s="43">
        <v>45153</v>
      </c>
      <c r="AJX4" s="43">
        <v>45154</v>
      </c>
      <c r="AJY4" s="43">
        <v>45155</v>
      </c>
      <c r="AJZ4" s="43">
        <v>45156</v>
      </c>
      <c r="AKA4" s="43">
        <v>45157</v>
      </c>
      <c r="AKB4" s="43">
        <v>45158</v>
      </c>
      <c r="AKC4" s="43">
        <v>45159</v>
      </c>
      <c r="AKD4" s="43">
        <v>45160</v>
      </c>
      <c r="AKE4" s="43">
        <v>45161</v>
      </c>
      <c r="AKF4" s="43">
        <v>45162</v>
      </c>
      <c r="AKG4" s="43">
        <v>45163</v>
      </c>
      <c r="AKH4" s="43">
        <v>45164</v>
      </c>
      <c r="AKI4" s="43">
        <v>45165</v>
      </c>
      <c r="AKJ4" s="43">
        <v>45166</v>
      </c>
      <c r="AKK4" s="43">
        <v>45167</v>
      </c>
      <c r="AKL4" s="43">
        <v>45168</v>
      </c>
      <c r="AKM4" s="43">
        <v>45169</v>
      </c>
      <c r="AKN4" s="43">
        <v>45170</v>
      </c>
      <c r="AKO4" s="43">
        <v>45171</v>
      </c>
      <c r="AKP4" s="43">
        <v>45172</v>
      </c>
      <c r="AKQ4" s="43">
        <v>45173</v>
      </c>
      <c r="AKR4" s="43">
        <v>45174</v>
      </c>
      <c r="AKS4" s="43">
        <v>45175</v>
      </c>
      <c r="AKT4" s="43">
        <v>45176</v>
      </c>
      <c r="AKU4" s="43">
        <v>45177</v>
      </c>
      <c r="AKV4" s="43">
        <v>45178</v>
      </c>
      <c r="AKW4" s="43">
        <v>45179</v>
      </c>
      <c r="AKX4" s="43">
        <v>45180</v>
      </c>
      <c r="AKY4" s="43">
        <v>45181</v>
      </c>
      <c r="AKZ4" s="43">
        <v>45182</v>
      </c>
      <c r="ALA4" s="43">
        <v>45183</v>
      </c>
      <c r="ALB4" s="43">
        <v>45184</v>
      </c>
      <c r="ALC4" s="43">
        <v>45185</v>
      </c>
      <c r="ALD4" s="43">
        <v>45186</v>
      </c>
      <c r="ALE4" s="43">
        <v>45187</v>
      </c>
      <c r="ALF4" s="43">
        <v>45188</v>
      </c>
      <c r="ALG4" s="43">
        <v>45189</v>
      </c>
      <c r="ALH4" s="43">
        <v>45190</v>
      </c>
      <c r="ALI4" s="43">
        <v>45191</v>
      </c>
      <c r="ALJ4" s="43">
        <v>45192</v>
      </c>
      <c r="ALK4" s="43">
        <v>45193</v>
      </c>
      <c r="ALL4" s="43">
        <v>45194</v>
      </c>
      <c r="ALM4" s="43">
        <v>45195</v>
      </c>
      <c r="ALN4" s="43">
        <v>45196</v>
      </c>
      <c r="ALO4" s="43">
        <v>45197</v>
      </c>
      <c r="ALP4" s="43">
        <v>45198</v>
      </c>
      <c r="ALQ4" s="43">
        <v>45199</v>
      </c>
      <c r="ALR4" s="43">
        <v>45200</v>
      </c>
      <c r="ALS4" s="43">
        <v>45201</v>
      </c>
      <c r="ALT4" s="43">
        <v>45202</v>
      </c>
      <c r="ALU4" s="43">
        <v>45203</v>
      </c>
      <c r="ALV4" s="43">
        <v>45204</v>
      </c>
      <c r="ALW4" s="43">
        <v>45205</v>
      </c>
      <c r="ALX4" s="43">
        <v>45206</v>
      </c>
      <c r="ALY4" s="43">
        <v>45207</v>
      </c>
      <c r="ALZ4" s="43">
        <v>45208</v>
      </c>
      <c r="AMA4" s="43">
        <v>45209</v>
      </c>
      <c r="AMB4" s="43">
        <v>45210</v>
      </c>
      <c r="AMC4" s="43">
        <v>45211</v>
      </c>
      <c r="AMD4" s="43">
        <v>45212</v>
      </c>
      <c r="AME4" s="43">
        <v>45213</v>
      </c>
      <c r="AMF4" s="43">
        <v>45214</v>
      </c>
      <c r="AMG4" s="43">
        <v>45215</v>
      </c>
      <c r="AMH4" s="43">
        <v>45216</v>
      </c>
      <c r="AMI4" s="43">
        <v>45217</v>
      </c>
      <c r="AMJ4" s="43">
        <v>45218</v>
      </c>
      <c r="AMK4" s="43">
        <v>45219</v>
      </c>
      <c r="AML4" s="43">
        <v>45220</v>
      </c>
      <c r="AMM4" s="43">
        <v>45221</v>
      </c>
      <c r="AMN4" s="43">
        <v>45222</v>
      </c>
      <c r="AMO4" s="43">
        <v>45223</v>
      </c>
      <c r="AMP4" s="43">
        <v>45224</v>
      </c>
      <c r="AMQ4" s="43">
        <v>45225</v>
      </c>
      <c r="AMR4" s="43">
        <v>45226</v>
      </c>
      <c r="AMS4" s="43">
        <v>45227</v>
      </c>
      <c r="AMT4" s="43">
        <v>45228</v>
      </c>
      <c r="AMU4" s="43">
        <v>45229</v>
      </c>
      <c r="AMV4" s="43">
        <v>45230</v>
      </c>
      <c r="AMW4" s="43">
        <v>45231</v>
      </c>
      <c r="AMX4" s="43">
        <v>45232</v>
      </c>
      <c r="AMY4" s="43">
        <v>45233</v>
      </c>
      <c r="AMZ4" s="43">
        <v>45234</v>
      </c>
      <c r="ANA4" s="43">
        <v>45235</v>
      </c>
      <c r="ANB4" s="43">
        <v>45236</v>
      </c>
      <c r="ANC4" s="43">
        <v>45237</v>
      </c>
      <c r="AND4" s="43">
        <v>45238</v>
      </c>
      <c r="ANE4" s="43">
        <v>45239</v>
      </c>
      <c r="ANF4" s="43">
        <v>45240</v>
      </c>
      <c r="ANG4" s="43">
        <v>45241</v>
      </c>
      <c r="ANH4" s="43">
        <v>45242</v>
      </c>
      <c r="ANI4" s="43">
        <v>45243</v>
      </c>
      <c r="ANJ4" s="43">
        <v>45244</v>
      </c>
      <c r="ANK4" s="43">
        <v>45245</v>
      </c>
      <c r="ANL4" s="43">
        <v>45246</v>
      </c>
      <c r="ANM4" s="43">
        <v>45247</v>
      </c>
      <c r="ANN4" s="43">
        <v>45248</v>
      </c>
      <c r="ANO4" s="43">
        <v>45249</v>
      </c>
      <c r="ANP4" s="43">
        <v>45250</v>
      </c>
      <c r="ANQ4" s="43">
        <v>45251</v>
      </c>
      <c r="ANR4" s="43">
        <v>45252</v>
      </c>
      <c r="ANS4" s="43">
        <v>45253</v>
      </c>
      <c r="ANT4" s="43">
        <v>45254</v>
      </c>
      <c r="ANU4" s="43">
        <v>45255</v>
      </c>
      <c r="ANV4" s="43">
        <v>45256</v>
      </c>
      <c r="ANW4" s="43">
        <v>45257</v>
      </c>
      <c r="ANX4" s="43">
        <v>45258</v>
      </c>
      <c r="ANY4" s="43">
        <v>45259</v>
      </c>
      <c r="ANZ4" s="43">
        <v>45260</v>
      </c>
      <c r="AOA4" s="43">
        <v>45261</v>
      </c>
      <c r="AOB4" s="43">
        <v>45262</v>
      </c>
      <c r="AOC4" s="43">
        <v>45263</v>
      </c>
      <c r="AOD4" s="43">
        <v>45264</v>
      </c>
      <c r="AOE4" s="43">
        <v>45265</v>
      </c>
      <c r="AOF4" s="43">
        <v>45266</v>
      </c>
      <c r="AOG4" s="43">
        <v>45267</v>
      </c>
      <c r="AOH4" s="43">
        <v>45268</v>
      </c>
      <c r="AOI4" s="43">
        <v>45269</v>
      </c>
      <c r="AOJ4" s="43">
        <v>45270</v>
      </c>
      <c r="AOK4" s="43">
        <v>45271</v>
      </c>
      <c r="AOL4" s="43">
        <v>45272</v>
      </c>
      <c r="AOM4" s="43">
        <v>45273</v>
      </c>
      <c r="AON4" s="43">
        <v>45274</v>
      </c>
      <c r="AOO4" s="43">
        <v>45275</v>
      </c>
      <c r="AOP4" s="43">
        <v>45276</v>
      </c>
      <c r="AOQ4" s="43">
        <v>45277</v>
      </c>
      <c r="AOR4" s="43">
        <v>45278</v>
      </c>
      <c r="AOS4" s="43">
        <v>45279</v>
      </c>
      <c r="AOT4" s="43">
        <v>45280</v>
      </c>
      <c r="AOU4" s="43">
        <v>45281</v>
      </c>
      <c r="AOV4" s="43">
        <v>45282</v>
      </c>
      <c r="AOW4" s="43">
        <v>45283</v>
      </c>
      <c r="AOX4" s="43">
        <v>45284</v>
      </c>
      <c r="AOY4" s="43">
        <v>45285</v>
      </c>
      <c r="AOZ4" s="43">
        <v>45286</v>
      </c>
      <c r="APA4" s="43">
        <v>45287</v>
      </c>
      <c r="APB4" s="43">
        <v>45288</v>
      </c>
      <c r="APC4" s="43">
        <v>45289</v>
      </c>
      <c r="APD4" s="43">
        <v>45290</v>
      </c>
      <c r="APE4" s="43">
        <v>45291</v>
      </c>
      <c r="APF4" s="43">
        <v>45292</v>
      </c>
      <c r="APG4" s="43">
        <v>45293</v>
      </c>
      <c r="APH4" s="43">
        <v>45294</v>
      </c>
      <c r="API4" s="43">
        <v>45295</v>
      </c>
      <c r="APJ4" s="43">
        <v>45296</v>
      </c>
      <c r="APK4" s="43">
        <v>45297</v>
      </c>
      <c r="APL4" s="43">
        <v>45298</v>
      </c>
      <c r="APM4" s="43">
        <v>45299</v>
      </c>
      <c r="APN4" s="43">
        <v>45300</v>
      </c>
      <c r="APO4" s="43">
        <v>45301</v>
      </c>
      <c r="APP4" s="43">
        <v>45302</v>
      </c>
      <c r="APQ4" s="43">
        <v>45303</v>
      </c>
      <c r="APR4" s="43">
        <v>45304</v>
      </c>
      <c r="APS4" s="43">
        <v>45305</v>
      </c>
      <c r="APT4" s="43">
        <v>45306</v>
      </c>
      <c r="APU4" s="43">
        <v>45307</v>
      </c>
      <c r="APV4" s="43">
        <v>45308</v>
      </c>
      <c r="APW4" s="43">
        <v>45309</v>
      </c>
      <c r="APX4" s="43">
        <v>45310</v>
      </c>
      <c r="APY4" s="43">
        <v>45311</v>
      </c>
      <c r="APZ4" s="43">
        <v>45312</v>
      </c>
      <c r="AQA4" s="43">
        <v>45313</v>
      </c>
      <c r="AQB4" s="43">
        <v>45314</v>
      </c>
      <c r="AQC4" s="43">
        <v>45315</v>
      </c>
      <c r="AQD4" s="43">
        <v>45316</v>
      </c>
      <c r="AQE4" s="43">
        <v>45317</v>
      </c>
      <c r="AQF4" s="43">
        <v>45318</v>
      </c>
      <c r="AQG4" s="43">
        <v>45319</v>
      </c>
      <c r="AQH4" s="43">
        <v>45320</v>
      </c>
      <c r="AQI4" s="43">
        <v>45321</v>
      </c>
      <c r="AQJ4" s="43">
        <v>45322</v>
      </c>
      <c r="AQK4" s="43">
        <v>45323</v>
      </c>
      <c r="AQL4" s="43">
        <v>45324</v>
      </c>
      <c r="AQM4" s="43">
        <v>45325</v>
      </c>
      <c r="AQN4" s="43">
        <v>45326</v>
      </c>
      <c r="AQO4" s="43">
        <v>45327</v>
      </c>
      <c r="AQP4" s="43">
        <v>45328</v>
      </c>
      <c r="AQQ4" s="43">
        <v>45329</v>
      </c>
      <c r="AQR4" s="43">
        <v>45330</v>
      </c>
      <c r="AQS4" s="43">
        <v>45331</v>
      </c>
      <c r="AQT4" s="43">
        <v>45332</v>
      </c>
      <c r="AQU4" s="43">
        <v>45333</v>
      </c>
      <c r="AQV4" s="43">
        <v>45334</v>
      </c>
      <c r="AQW4" s="43">
        <v>45335</v>
      </c>
      <c r="AQX4" s="43">
        <v>45336</v>
      </c>
      <c r="AQY4" s="43">
        <v>45337</v>
      </c>
      <c r="AQZ4" s="43">
        <v>45338</v>
      </c>
      <c r="ARA4" s="43">
        <v>45339</v>
      </c>
      <c r="ARB4" s="43">
        <v>45340</v>
      </c>
      <c r="ARC4" s="43">
        <v>45341</v>
      </c>
      <c r="ARD4" s="43">
        <v>45342</v>
      </c>
      <c r="ARE4" s="43">
        <v>45343</v>
      </c>
      <c r="ARF4" s="43">
        <v>45344</v>
      </c>
      <c r="ARG4" s="43">
        <v>45345</v>
      </c>
      <c r="ARH4" s="43">
        <v>45346</v>
      </c>
      <c r="ARI4" s="43">
        <v>45347</v>
      </c>
      <c r="ARJ4" s="43">
        <v>45348</v>
      </c>
      <c r="ARK4" s="43">
        <v>45349</v>
      </c>
      <c r="ARL4" s="43">
        <v>45350</v>
      </c>
      <c r="ARM4" s="43">
        <v>45351</v>
      </c>
      <c r="ARN4" s="43">
        <v>45352</v>
      </c>
      <c r="ARO4" s="43">
        <v>45353</v>
      </c>
      <c r="ARP4" s="43">
        <v>45354</v>
      </c>
      <c r="ARQ4" s="43">
        <v>45355</v>
      </c>
      <c r="ARR4" s="43">
        <v>45356</v>
      </c>
      <c r="ARS4" s="43">
        <v>45357</v>
      </c>
      <c r="ART4" s="43">
        <v>45358</v>
      </c>
      <c r="ARU4" s="43">
        <v>45359</v>
      </c>
      <c r="ARV4" s="43">
        <v>45360</v>
      </c>
      <c r="ARW4" s="43">
        <v>45361</v>
      </c>
      <c r="ARX4" s="43">
        <v>45362</v>
      </c>
      <c r="ARY4" s="43">
        <v>45363</v>
      </c>
      <c r="ARZ4" s="43">
        <v>45364</v>
      </c>
      <c r="ASA4" s="43">
        <v>45365</v>
      </c>
      <c r="ASB4" s="43">
        <v>45366</v>
      </c>
      <c r="ASC4" s="43">
        <v>45367</v>
      </c>
      <c r="ASD4" s="43">
        <v>45368</v>
      </c>
      <c r="ASE4" s="43">
        <v>45369</v>
      </c>
      <c r="ASF4" s="43">
        <v>45370</v>
      </c>
      <c r="ASG4" s="43">
        <v>45371</v>
      </c>
      <c r="ASH4" s="43">
        <v>45372</v>
      </c>
      <c r="ASI4" s="43">
        <v>45373</v>
      </c>
      <c r="ASJ4" s="43">
        <v>45374</v>
      </c>
      <c r="ASK4" s="43">
        <v>45375</v>
      </c>
      <c r="ASL4" s="43">
        <v>45376</v>
      </c>
      <c r="ASM4" s="43">
        <v>45377</v>
      </c>
      <c r="ASN4" s="43">
        <v>45378</v>
      </c>
      <c r="ASO4" s="43">
        <v>45379</v>
      </c>
      <c r="ASP4" s="43">
        <v>45380</v>
      </c>
      <c r="ASQ4" s="43">
        <v>45381</v>
      </c>
      <c r="ASR4" s="43">
        <v>45382</v>
      </c>
      <c r="ASS4" s="43"/>
      <c r="AST4" s="43"/>
      <c r="ASU4" s="43"/>
      <c r="ASV4" s="43"/>
      <c r="ASW4" s="43"/>
      <c r="ASX4" s="43"/>
      <c r="ASY4" s="43"/>
      <c r="ASZ4" s="43"/>
      <c r="ATA4" s="43"/>
      <c r="ATB4" s="43"/>
    </row>
    <row r="5" spans="1:1198">
      <c r="B5" s="6"/>
      <c r="C5" s="44" t="s">
        <v>90</v>
      </c>
      <c r="D5" s="44" t="s">
        <v>25</v>
      </c>
      <c r="E5" s="44" t="s">
        <v>27</v>
      </c>
      <c r="F5" s="44" t="s">
        <v>28</v>
      </c>
      <c r="G5" s="44" t="s">
        <v>29</v>
      </c>
      <c r="H5" s="44" t="s">
        <v>30</v>
      </c>
      <c r="I5" s="44" t="s">
        <v>31</v>
      </c>
      <c r="J5" s="44" t="s">
        <v>90</v>
      </c>
      <c r="K5" s="44" t="s">
        <v>25</v>
      </c>
      <c r="L5" s="44" t="s">
        <v>27</v>
      </c>
      <c r="M5" s="44" t="s">
        <v>28</v>
      </c>
      <c r="N5" s="44" t="s">
        <v>29</v>
      </c>
      <c r="O5" s="44" t="s">
        <v>30</v>
      </c>
      <c r="P5" s="44" t="s">
        <v>31</v>
      </c>
      <c r="Q5" s="44" t="s">
        <v>90</v>
      </c>
      <c r="R5" s="44" t="s">
        <v>25</v>
      </c>
      <c r="S5" s="44" t="s">
        <v>27</v>
      </c>
      <c r="T5" s="44" t="s">
        <v>28</v>
      </c>
      <c r="U5" s="44" t="s">
        <v>29</v>
      </c>
      <c r="V5" s="44" t="s">
        <v>30</v>
      </c>
      <c r="W5" s="44" t="s">
        <v>31</v>
      </c>
      <c r="X5" s="44" t="s">
        <v>90</v>
      </c>
      <c r="Y5" s="44" t="s">
        <v>25</v>
      </c>
      <c r="Z5" s="44" t="s">
        <v>27</v>
      </c>
      <c r="AA5" s="44" t="s">
        <v>28</v>
      </c>
      <c r="AB5" s="44" t="s">
        <v>29</v>
      </c>
      <c r="AC5" s="44" t="s">
        <v>30</v>
      </c>
      <c r="AD5" s="44" t="s">
        <v>31</v>
      </c>
      <c r="AE5" s="44" t="s">
        <v>90</v>
      </c>
      <c r="AF5" s="44" t="s">
        <v>25</v>
      </c>
      <c r="AG5" s="44" t="s">
        <v>27</v>
      </c>
      <c r="AH5" s="44" t="s">
        <v>28</v>
      </c>
      <c r="AI5" s="44" t="s">
        <v>29</v>
      </c>
      <c r="AJ5" s="44" t="s">
        <v>30</v>
      </c>
      <c r="AK5" s="44" t="s">
        <v>31</v>
      </c>
      <c r="AL5" s="44" t="s">
        <v>90</v>
      </c>
      <c r="AM5" s="44" t="s">
        <v>25</v>
      </c>
      <c r="AN5" s="44" t="s">
        <v>27</v>
      </c>
      <c r="AO5" s="44" t="s">
        <v>28</v>
      </c>
      <c r="AP5" s="44" t="s">
        <v>29</v>
      </c>
      <c r="AQ5" s="44" t="s">
        <v>30</v>
      </c>
      <c r="AR5" s="44" t="s">
        <v>31</v>
      </c>
      <c r="AS5" s="44" t="s">
        <v>90</v>
      </c>
      <c r="AT5" s="44" t="s">
        <v>25</v>
      </c>
      <c r="AU5" s="44" t="s">
        <v>27</v>
      </c>
      <c r="AV5" s="44" t="s">
        <v>28</v>
      </c>
      <c r="AW5" s="44" t="s">
        <v>29</v>
      </c>
      <c r="AX5" s="44" t="s">
        <v>30</v>
      </c>
      <c r="AY5" s="44" t="s">
        <v>31</v>
      </c>
      <c r="AZ5" s="44" t="s">
        <v>90</v>
      </c>
      <c r="BA5" s="44" t="s">
        <v>25</v>
      </c>
      <c r="BB5" s="44" t="s">
        <v>27</v>
      </c>
      <c r="BC5" s="44" t="s">
        <v>28</v>
      </c>
      <c r="BD5" s="44" t="s">
        <v>29</v>
      </c>
      <c r="BE5" s="44" t="s">
        <v>30</v>
      </c>
      <c r="BF5" s="44" t="s">
        <v>31</v>
      </c>
      <c r="BG5" s="44" t="s">
        <v>90</v>
      </c>
      <c r="BH5" s="44" t="s">
        <v>25</v>
      </c>
      <c r="BI5" s="44" t="s">
        <v>27</v>
      </c>
      <c r="BJ5" s="44" t="s">
        <v>28</v>
      </c>
      <c r="BK5" s="44" t="s">
        <v>29</v>
      </c>
      <c r="BL5" s="44" t="s">
        <v>30</v>
      </c>
      <c r="BM5" s="44" t="s">
        <v>31</v>
      </c>
      <c r="BN5" s="44" t="s">
        <v>90</v>
      </c>
      <c r="BO5" s="44" t="s">
        <v>25</v>
      </c>
      <c r="BP5" s="44" t="s">
        <v>27</v>
      </c>
      <c r="BQ5" s="44" t="s">
        <v>28</v>
      </c>
      <c r="BR5" s="44" t="s">
        <v>29</v>
      </c>
      <c r="BS5" s="44" t="s">
        <v>30</v>
      </c>
      <c r="BT5" s="44" t="s">
        <v>31</v>
      </c>
      <c r="BU5" s="44" t="s">
        <v>90</v>
      </c>
      <c r="BV5" s="44" t="s">
        <v>25</v>
      </c>
      <c r="BW5" s="44" t="s">
        <v>27</v>
      </c>
      <c r="BX5" s="44" t="s">
        <v>28</v>
      </c>
      <c r="BY5" s="44" t="s">
        <v>29</v>
      </c>
      <c r="BZ5" s="44" t="s">
        <v>30</v>
      </c>
      <c r="CA5" s="44" t="s">
        <v>31</v>
      </c>
      <c r="CB5" s="44" t="s">
        <v>90</v>
      </c>
      <c r="CC5" s="44" t="s">
        <v>25</v>
      </c>
      <c r="CD5" s="44" t="s">
        <v>27</v>
      </c>
      <c r="CE5" s="44" t="s">
        <v>28</v>
      </c>
      <c r="CF5" s="44" t="s">
        <v>29</v>
      </c>
      <c r="CG5" s="44" t="s">
        <v>30</v>
      </c>
      <c r="CH5" s="44" t="s">
        <v>31</v>
      </c>
      <c r="CI5" s="44" t="s">
        <v>90</v>
      </c>
      <c r="CJ5" s="44" t="s">
        <v>25</v>
      </c>
      <c r="CK5" s="44" t="s">
        <v>27</v>
      </c>
      <c r="CL5" s="44" t="s">
        <v>28</v>
      </c>
      <c r="CM5" s="44" t="s">
        <v>29</v>
      </c>
      <c r="CN5" s="44" t="s">
        <v>30</v>
      </c>
      <c r="CO5" s="44" t="s">
        <v>31</v>
      </c>
      <c r="CP5" s="44" t="s">
        <v>90</v>
      </c>
      <c r="CQ5" s="44" t="s">
        <v>25</v>
      </c>
      <c r="CR5" s="44" t="s">
        <v>27</v>
      </c>
      <c r="CS5" s="44" t="s">
        <v>28</v>
      </c>
      <c r="CT5" s="44" t="s">
        <v>29</v>
      </c>
      <c r="CU5" s="44" t="s">
        <v>30</v>
      </c>
      <c r="CV5" s="44" t="s">
        <v>31</v>
      </c>
      <c r="CW5" s="44" t="s">
        <v>90</v>
      </c>
      <c r="CX5" s="44" t="s">
        <v>25</v>
      </c>
      <c r="CY5" s="44" t="s">
        <v>27</v>
      </c>
      <c r="CZ5" s="44" t="s">
        <v>28</v>
      </c>
      <c r="DA5" s="44" t="s">
        <v>29</v>
      </c>
      <c r="DB5" s="44" t="s">
        <v>30</v>
      </c>
      <c r="DC5" s="44" t="s">
        <v>31</v>
      </c>
      <c r="DD5" s="44" t="s">
        <v>90</v>
      </c>
      <c r="DE5" s="44" t="s">
        <v>25</v>
      </c>
      <c r="DF5" s="44" t="s">
        <v>27</v>
      </c>
      <c r="DG5" s="44" t="s">
        <v>28</v>
      </c>
      <c r="DH5" s="44" t="s">
        <v>29</v>
      </c>
      <c r="DI5" s="44" t="s">
        <v>30</v>
      </c>
      <c r="DJ5" s="44" t="s">
        <v>31</v>
      </c>
      <c r="DK5" s="44" t="s">
        <v>90</v>
      </c>
      <c r="DL5" s="44" t="s">
        <v>25</v>
      </c>
      <c r="DM5" s="44" t="s">
        <v>27</v>
      </c>
      <c r="DN5" s="44" t="s">
        <v>28</v>
      </c>
      <c r="DO5" s="44" t="s">
        <v>29</v>
      </c>
      <c r="DP5" s="44" t="s">
        <v>30</v>
      </c>
      <c r="DQ5" s="44" t="s">
        <v>31</v>
      </c>
      <c r="DR5" s="44" t="s">
        <v>90</v>
      </c>
      <c r="DS5" s="44" t="s">
        <v>25</v>
      </c>
      <c r="DT5" s="44" t="s">
        <v>27</v>
      </c>
      <c r="DU5" s="44" t="s">
        <v>28</v>
      </c>
      <c r="DV5" s="44" t="s">
        <v>29</v>
      </c>
      <c r="DW5" s="44" t="s">
        <v>30</v>
      </c>
      <c r="DX5" s="44" t="s">
        <v>31</v>
      </c>
      <c r="DY5" s="44" t="s">
        <v>90</v>
      </c>
      <c r="DZ5" s="44" t="s">
        <v>25</v>
      </c>
      <c r="EA5" s="44" t="s">
        <v>27</v>
      </c>
      <c r="EB5" s="44" t="s">
        <v>28</v>
      </c>
      <c r="EC5" s="44" t="s">
        <v>29</v>
      </c>
      <c r="ED5" s="44" t="s">
        <v>30</v>
      </c>
      <c r="EE5" s="44" t="s">
        <v>31</v>
      </c>
      <c r="EF5" s="44" t="s">
        <v>90</v>
      </c>
      <c r="EG5" s="44" t="s">
        <v>25</v>
      </c>
      <c r="EH5" s="44" t="s">
        <v>27</v>
      </c>
      <c r="EI5" s="44" t="s">
        <v>28</v>
      </c>
      <c r="EJ5" s="44" t="s">
        <v>29</v>
      </c>
      <c r="EK5" s="44" t="s">
        <v>30</v>
      </c>
      <c r="EL5" s="44" t="s">
        <v>31</v>
      </c>
      <c r="EM5" s="44" t="s">
        <v>90</v>
      </c>
      <c r="EN5" s="44" t="s">
        <v>25</v>
      </c>
      <c r="EO5" s="44" t="s">
        <v>27</v>
      </c>
      <c r="EP5" s="44" t="s">
        <v>28</v>
      </c>
      <c r="EQ5" s="44" t="s">
        <v>29</v>
      </c>
      <c r="ER5" s="44" t="s">
        <v>30</v>
      </c>
      <c r="ES5" s="44" t="s">
        <v>31</v>
      </c>
      <c r="ET5" s="44" t="s">
        <v>90</v>
      </c>
      <c r="EU5" s="44" t="s">
        <v>25</v>
      </c>
      <c r="EV5" s="44" t="s">
        <v>27</v>
      </c>
      <c r="EW5" s="44" t="s">
        <v>28</v>
      </c>
      <c r="EX5" s="44" t="s">
        <v>29</v>
      </c>
      <c r="EY5" s="44" t="s">
        <v>30</v>
      </c>
      <c r="EZ5" s="44" t="s">
        <v>31</v>
      </c>
      <c r="FA5" s="44" t="s">
        <v>90</v>
      </c>
      <c r="FB5" s="44" t="s">
        <v>25</v>
      </c>
      <c r="FC5" s="44" t="s">
        <v>27</v>
      </c>
      <c r="FD5" s="44" t="s">
        <v>28</v>
      </c>
      <c r="FE5" s="44" t="s">
        <v>29</v>
      </c>
      <c r="FF5" s="44" t="s">
        <v>30</v>
      </c>
      <c r="FG5" s="44" t="s">
        <v>31</v>
      </c>
      <c r="FH5" s="44" t="s">
        <v>90</v>
      </c>
      <c r="FI5" s="44" t="s">
        <v>25</v>
      </c>
      <c r="FJ5" s="44" t="s">
        <v>27</v>
      </c>
      <c r="FK5" s="44" t="s">
        <v>28</v>
      </c>
      <c r="FL5" s="44" t="s">
        <v>29</v>
      </c>
      <c r="FM5" s="44" t="s">
        <v>30</v>
      </c>
      <c r="FN5" s="44" t="s">
        <v>31</v>
      </c>
      <c r="FO5" s="44" t="s">
        <v>90</v>
      </c>
      <c r="FP5" s="44" t="s">
        <v>25</v>
      </c>
      <c r="FQ5" s="44" t="s">
        <v>27</v>
      </c>
      <c r="FR5" s="44" t="s">
        <v>28</v>
      </c>
      <c r="FS5" s="44" t="s">
        <v>29</v>
      </c>
      <c r="FT5" s="44" t="s">
        <v>30</v>
      </c>
      <c r="FU5" s="44" t="s">
        <v>31</v>
      </c>
      <c r="FV5" s="44" t="s">
        <v>90</v>
      </c>
      <c r="FW5" s="44" t="s">
        <v>25</v>
      </c>
      <c r="FX5" s="44" t="s">
        <v>27</v>
      </c>
      <c r="FY5" s="44" t="s">
        <v>28</v>
      </c>
      <c r="FZ5" s="44" t="s">
        <v>29</v>
      </c>
      <c r="GA5" s="44" t="s">
        <v>30</v>
      </c>
      <c r="GB5" s="44" t="s">
        <v>31</v>
      </c>
      <c r="GC5" s="44" t="s">
        <v>90</v>
      </c>
      <c r="GD5" s="44" t="s">
        <v>25</v>
      </c>
      <c r="GE5" s="44" t="s">
        <v>27</v>
      </c>
      <c r="GF5" s="44" t="s">
        <v>28</v>
      </c>
      <c r="GG5" s="44" t="s">
        <v>29</v>
      </c>
      <c r="GH5" s="44" t="s">
        <v>30</v>
      </c>
      <c r="GI5" s="44" t="s">
        <v>31</v>
      </c>
      <c r="GJ5" s="44" t="s">
        <v>90</v>
      </c>
      <c r="GK5" s="44" t="s">
        <v>25</v>
      </c>
      <c r="GL5" s="44" t="s">
        <v>27</v>
      </c>
      <c r="GM5" s="44" t="s">
        <v>28</v>
      </c>
      <c r="GN5" s="44" t="s">
        <v>29</v>
      </c>
      <c r="GO5" s="44" t="s">
        <v>30</v>
      </c>
      <c r="GP5" s="44" t="s">
        <v>31</v>
      </c>
      <c r="GQ5" s="44" t="s">
        <v>90</v>
      </c>
      <c r="GR5" s="44" t="s">
        <v>25</v>
      </c>
      <c r="GS5" s="44" t="s">
        <v>27</v>
      </c>
      <c r="GT5" s="44" t="s">
        <v>28</v>
      </c>
      <c r="GU5" s="44" t="s">
        <v>29</v>
      </c>
      <c r="GV5" s="44" t="s">
        <v>30</v>
      </c>
      <c r="GW5" s="44" t="s">
        <v>31</v>
      </c>
      <c r="GX5" s="44" t="s">
        <v>90</v>
      </c>
      <c r="GY5" s="44" t="s">
        <v>25</v>
      </c>
      <c r="GZ5" s="44" t="s">
        <v>27</v>
      </c>
      <c r="HA5" s="44" t="s">
        <v>28</v>
      </c>
      <c r="HB5" s="44" t="s">
        <v>29</v>
      </c>
      <c r="HC5" s="44" t="s">
        <v>30</v>
      </c>
      <c r="HD5" s="44" t="s">
        <v>31</v>
      </c>
      <c r="HE5" s="44" t="s">
        <v>90</v>
      </c>
      <c r="HF5" s="44" t="s">
        <v>25</v>
      </c>
      <c r="HG5" s="44" t="s">
        <v>27</v>
      </c>
      <c r="HH5" s="44" t="s">
        <v>28</v>
      </c>
      <c r="HI5" s="44" t="s">
        <v>29</v>
      </c>
      <c r="HJ5" s="44" t="s">
        <v>30</v>
      </c>
      <c r="HK5" s="44" t="s">
        <v>31</v>
      </c>
      <c r="HL5" s="44" t="s">
        <v>90</v>
      </c>
      <c r="HM5" s="44" t="s">
        <v>25</v>
      </c>
      <c r="HN5" s="44" t="s">
        <v>27</v>
      </c>
      <c r="HO5" s="44" t="s">
        <v>28</v>
      </c>
      <c r="HP5" s="44" t="s">
        <v>29</v>
      </c>
      <c r="HQ5" s="44" t="s">
        <v>30</v>
      </c>
      <c r="HR5" s="44" t="s">
        <v>31</v>
      </c>
      <c r="HS5" s="44" t="s">
        <v>90</v>
      </c>
      <c r="HT5" s="44" t="s">
        <v>25</v>
      </c>
      <c r="HU5" s="44" t="s">
        <v>27</v>
      </c>
      <c r="HV5" s="44" t="s">
        <v>28</v>
      </c>
      <c r="HW5" s="44" t="s">
        <v>29</v>
      </c>
      <c r="HX5" s="44" t="s">
        <v>30</v>
      </c>
      <c r="HY5" s="44" t="s">
        <v>31</v>
      </c>
      <c r="HZ5" s="44" t="s">
        <v>90</v>
      </c>
      <c r="IA5" s="44" t="s">
        <v>25</v>
      </c>
      <c r="IB5" s="44" t="s">
        <v>27</v>
      </c>
      <c r="IC5" s="44" t="s">
        <v>28</v>
      </c>
      <c r="ID5" s="44" t="s">
        <v>29</v>
      </c>
      <c r="IE5" s="44" t="s">
        <v>30</v>
      </c>
      <c r="IF5" s="44" t="s">
        <v>31</v>
      </c>
      <c r="IG5" s="44" t="s">
        <v>90</v>
      </c>
      <c r="IH5" s="44" t="s">
        <v>25</v>
      </c>
      <c r="II5" s="44" t="s">
        <v>27</v>
      </c>
      <c r="IJ5" s="44" t="s">
        <v>28</v>
      </c>
      <c r="IK5" s="44" t="s">
        <v>29</v>
      </c>
      <c r="IL5" s="44" t="s">
        <v>30</v>
      </c>
      <c r="IM5" s="44" t="s">
        <v>31</v>
      </c>
      <c r="IN5" s="44" t="s">
        <v>90</v>
      </c>
      <c r="IO5" s="44" t="s">
        <v>25</v>
      </c>
      <c r="IP5" s="44" t="s">
        <v>27</v>
      </c>
      <c r="IQ5" s="44" t="s">
        <v>28</v>
      </c>
      <c r="IR5" s="44" t="s">
        <v>29</v>
      </c>
      <c r="IS5" s="44" t="s">
        <v>30</v>
      </c>
      <c r="IT5" s="44" t="s">
        <v>31</v>
      </c>
      <c r="IU5" s="44" t="s">
        <v>90</v>
      </c>
      <c r="IV5" s="44" t="s">
        <v>25</v>
      </c>
      <c r="IW5" s="44" t="s">
        <v>27</v>
      </c>
      <c r="IX5" s="44" t="s">
        <v>28</v>
      </c>
      <c r="IY5" s="44" t="s">
        <v>29</v>
      </c>
      <c r="IZ5" s="44" t="s">
        <v>30</v>
      </c>
      <c r="JA5" s="44" t="s">
        <v>31</v>
      </c>
      <c r="JB5" s="44" t="s">
        <v>90</v>
      </c>
      <c r="JC5" s="44" t="s">
        <v>25</v>
      </c>
      <c r="JD5" s="44" t="s">
        <v>27</v>
      </c>
      <c r="JE5" s="44" t="s">
        <v>28</v>
      </c>
      <c r="JF5" s="44" t="s">
        <v>29</v>
      </c>
      <c r="JG5" s="44" t="s">
        <v>30</v>
      </c>
      <c r="JH5" s="44" t="s">
        <v>31</v>
      </c>
      <c r="JI5" s="44" t="s">
        <v>90</v>
      </c>
      <c r="JJ5" s="44" t="s">
        <v>25</v>
      </c>
      <c r="JK5" s="44" t="s">
        <v>27</v>
      </c>
      <c r="JL5" s="44" t="s">
        <v>28</v>
      </c>
      <c r="JM5" s="44" t="s">
        <v>29</v>
      </c>
      <c r="JN5" s="44" t="s">
        <v>30</v>
      </c>
      <c r="JO5" s="44" t="s">
        <v>31</v>
      </c>
      <c r="JP5" s="44" t="s">
        <v>90</v>
      </c>
      <c r="JQ5" s="44" t="s">
        <v>25</v>
      </c>
      <c r="JR5" s="44" t="s">
        <v>27</v>
      </c>
      <c r="JS5" s="44" t="s">
        <v>28</v>
      </c>
      <c r="JT5" s="44" t="s">
        <v>29</v>
      </c>
      <c r="JU5" s="44" t="s">
        <v>30</v>
      </c>
      <c r="JV5" s="44" t="s">
        <v>31</v>
      </c>
      <c r="JW5" s="44" t="s">
        <v>90</v>
      </c>
      <c r="JX5" s="44" t="s">
        <v>25</v>
      </c>
      <c r="JY5" s="44" t="s">
        <v>27</v>
      </c>
      <c r="JZ5" s="44" t="s">
        <v>28</v>
      </c>
      <c r="KA5" s="44" t="s">
        <v>29</v>
      </c>
      <c r="KB5" s="44" t="s">
        <v>30</v>
      </c>
      <c r="KC5" s="44" t="s">
        <v>31</v>
      </c>
      <c r="KD5" s="44" t="s">
        <v>90</v>
      </c>
      <c r="KE5" s="44" t="s">
        <v>25</v>
      </c>
      <c r="KF5" s="44" t="s">
        <v>27</v>
      </c>
      <c r="KG5" s="44" t="s">
        <v>28</v>
      </c>
      <c r="KH5" s="44" t="s">
        <v>29</v>
      </c>
      <c r="KI5" s="44" t="s">
        <v>30</v>
      </c>
      <c r="KJ5" s="44" t="s">
        <v>31</v>
      </c>
      <c r="KK5" s="44" t="s">
        <v>90</v>
      </c>
      <c r="KL5" s="44" t="s">
        <v>25</v>
      </c>
      <c r="KM5" s="44" t="s">
        <v>27</v>
      </c>
      <c r="KN5" s="44" t="s">
        <v>28</v>
      </c>
      <c r="KO5" s="44" t="s">
        <v>29</v>
      </c>
      <c r="KP5" s="44" t="s">
        <v>30</v>
      </c>
      <c r="KQ5" s="44" t="s">
        <v>31</v>
      </c>
      <c r="KR5" s="44" t="s">
        <v>90</v>
      </c>
      <c r="KS5" s="44" t="s">
        <v>25</v>
      </c>
      <c r="KT5" s="44" t="s">
        <v>27</v>
      </c>
      <c r="KU5" s="44" t="s">
        <v>28</v>
      </c>
      <c r="KV5" s="44" t="s">
        <v>29</v>
      </c>
      <c r="KW5" s="44" t="s">
        <v>30</v>
      </c>
      <c r="KX5" s="44" t="s">
        <v>31</v>
      </c>
      <c r="KY5" s="44" t="s">
        <v>90</v>
      </c>
      <c r="KZ5" s="44" t="s">
        <v>25</v>
      </c>
      <c r="LA5" s="44" t="s">
        <v>27</v>
      </c>
      <c r="LB5" s="44" t="s">
        <v>28</v>
      </c>
      <c r="LC5" s="44" t="s">
        <v>29</v>
      </c>
      <c r="LD5" s="44" t="s">
        <v>30</v>
      </c>
      <c r="LE5" s="44" t="s">
        <v>31</v>
      </c>
      <c r="LF5" s="44" t="s">
        <v>90</v>
      </c>
      <c r="LG5" s="44" t="s">
        <v>25</v>
      </c>
      <c r="LH5" s="44" t="s">
        <v>27</v>
      </c>
      <c r="LI5" s="44" t="s">
        <v>28</v>
      </c>
      <c r="LJ5" s="44" t="s">
        <v>29</v>
      </c>
      <c r="LK5" s="44" t="s">
        <v>30</v>
      </c>
      <c r="LL5" s="44" t="s">
        <v>31</v>
      </c>
      <c r="LM5" s="44" t="s">
        <v>90</v>
      </c>
      <c r="LN5" s="44" t="s">
        <v>25</v>
      </c>
      <c r="LO5" s="44" t="s">
        <v>27</v>
      </c>
      <c r="LP5" s="44" t="s">
        <v>28</v>
      </c>
      <c r="LQ5" s="44" t="s">
        <v>29</v>
      </c>
      <c r="LR5" s="44" t="s">
        <v>30</v>
      </c>
      <c r="LS5" s="44" t="s">
        <v>31</v>
      </c>
      <c r="LT5" s="44" t="s">
        <v>90</v>
      </c>
      <c r="LU5" s="44" t="s">
        <v>25</v>
      </c>
      <c r="LV5" s="44" t="s">
        <v>27</v>
      </c>
      <c r="LW5" s="44" t="s">
        <v>28</v>
      </c>
      <c r="LX5" s="44" t="s">
        <v>29</v>
      </c>
      <c r="LY5" s="44" t="s">
        <v>30</v>
      </c>
      <c r="LZ5" s="44" t="s">
        <v>31</v>
      </c>
      <c r="MA5" s="44" t="s">
        <v>90</v>
      </c>
      <c r="MB5" s="44" t="s">
        <v>25</v>
      </c>
      <c r="MC5" s="44" t="s">
        <v>27</v>
      </c>
      <c r="MD5" s="44" t="s">
        <v>28</v>
      </c>
      <c r="ME5" s="44" t="s">
        <v>29</v>
      </c>
      <c r="MF5" s="44" t="s">
        <v>30</v>
      </c>
      <c r="MG5" s="44" t="s">
        <v>31</v>
      </c>
      <c r="MH5" s="44" t="s">
        <v>90</v>
      </c>
      <c r="MI5" s="44" t="s">
        <v>25</v>
      </c>
      <c r="MJ5" s="44" t="s">
        <v>27</v>
      </c>
      <c r="MK5" s="44" t="s">
        <v>28</v>
      </c>
      <c r="ML5" s="44" t="s">
        <v>29</v>
      </c>
      <c r="MM5" s="44" t="s">
        <v>30</v>
      </c>
      <c r="MN5" s="44" t="s">
        <v>31</v>
      </c>
      <c r="MO5" s="44" t="s">
        <v>90</v>
      </c>
      <c r="MP5" s="44" t="s">
        <v>25</v>
      </c>
      <c r="MQ5" s="44" t="s">
        <v>27</v>
      </c>
      <c r="MR5" s="44" t="s">
        <v>28</v>
      </c>
      <c r="MS5" s="44" t="s">
        <v>29</v>
      </c>
      <c r="MT5" s="44" t="s">
        <v>30</v>
      </c>
      <c r="MU5" s="44" t="s">
        <v>31</v>
      </c>
      <c r="MV5" s="44" t="s">
        <v>90</v>
      </c>
      <c r="MW5" s="44" t="s">
        <v>25</v>
      </c>
      <c r="MX5" s="44" t="s">
        <v>27</v>
      </c>
      <c r="MY5" s="44" t="s">
        <v>28</v>
      </c>
      <c r="MZ5" s="44" t="s">
        <v>29</v>
      </c>
      <c r="NA5" s="44" t="s">
        <v>30</v>
      </c>
      <c r="NB5" s="44" t="s">
        <v>31</v>
      </c>
      <c r="NC5" s="44" t="s">
        <v>90</v>
      </c>
      <c r="ND5" s="44" t="s">
        <v>25</v>
      </c>
      <c r="NE5" s="44" t="s">
        <v>27</v>
      </c>
      <c r="NF5" s="44" t="s">
        <v>28</v>
      </c>
      <c r="NG5" s="44" t="s">
        <v>29</v>
      </c>
      <c r="NH5" s="44" t="s">
        <v>30</v>
      </c>
      <c r="NI5" s="44" t="s">
        <v>31</v>
      </c>
      <c r="NJ5" s="44" t="s">
        <v>90</v>
      </c>
      <c r="NK5" s="44" t="s">
        <v>25</v>
      </c>
      <c r="NL5" s="44" t="s">
        <v>27</v>
      </c>
      <c r="NM5" s="44" t="s">
        <v>28</v>
      </c>
      <c r="NN5" s="44" t="s">
        <v>29</v>
      </c>
      <c r="NO5" s="44" t="s">
        <v>30</v>
      </c>
      <c r="NP5" s="44" t="s">
        <v>31</v>
      </c>
      <c r="NQ5" s="44" t="s">
        <v>90</v>
      </c>
      <c r="NR5" s="44" t="s">
        <v>25</v>
      </c>
      <c r="NS5" s="44" t="s">
        <v>27</v>
      </c>
      <c r="NT5" s="44" t="s">
        <v>28</v>
      </c>
      <c r="NU5" s="44" t="s">
        <v>29</v>
      </c>
      <c r="NV5" s="44" t="s">
        <v>30</v>
      </c>
      <c r="NW5" s="44" t="s">
        <v>31</v>
      </c>
      <c r="NX5" s="44" t="s">
        <v>90</v>
      </c>
      <c r="NY5" s="44" t="s">
        <v>25</v>
      </c>
      <c r="NZ5" s="44" t="s">
        <v>27</v>
      </c>
      <c r="OA5" s="44" t="s">
        <v>28</v>
      </c>
      <c r="OB5" s="44" t="s">
        <v>29</v>
      </c>
      <c r="OC5" s="44" t="s">
        <v>30</v>
      </c>
      <c r="OD5" s="44" t="s">
        <v>31</v>
      </c>
      <c r="OE5" s="44" t="s">
        <v>90</v>
      </c>
      <c r="OF5" s="44" t="s">
        <v>25</v>
      </c>
      <c r="OG5" s="44" t="s">
        <v>27</v>
      </c>
      <c r="OH5" s="44" t="s">
        <v>28</v>
      </c>
      <c r="OI5" s="44" t="s">
        <v>29</v>
      </c>
      <c r="OJ5" s="44" t="s">
        <v>30</v>
      </c>
      <c r="OK5" s="44" t="s">
        <v>31</v>
      </c>
      <c r="OL5" s="44" t="s">
        <v>90</v>
      </c>
      <c r="OM5" s="44" t="s">
        <v>25</v>
      </c>
      <c r="ON5" s="44" t="s">
        <v>27</v>
      </c>
      <c r="OO5" s="44" t="s">
        <v>28</v>
      </c>
      <c r="OP5" s="44" t="s">
        <v>29</v>
      </c>
      <c r="OQ5" s="44" t="s">
        <v>30</v>
      </c>
      <c r="OR5" s="44" t="s">
        <v>31</v>
      </c>
      <c r="OS5" s="44" t="s">
        <v>90</v>
      </c>
      <c r="OT5" s="44" t="s">
        <v>25</v>
      </c>
      <c r="OU5" s="44" t="s">
        <v>27</v>
      </c>
      <c r="OV5" s="44" t="s">
        <v>28</v>
      </c>
      <c r="OW5" s="44" t="s">
        <v>29</v>
      </c>
      <c r="OX5" s="44" t="s">
        <v>30</v>
      </c>
      <c r="OY5" s="44" t="s">
        <v>31</v>
      </c>
      <c r="OZ5" s="44" t="s">
        <v>90</v>
      </c>
      <c r="PA5" s="44" t="s">
        <v>25</v>
      </c>
      <c r="PB5" s="44" t="s">
        <v>27</v>
      </c>
      <c r="PC5" s="44" t="s">
        <v>28</v>
      </c>
      <c r="PD5" s="44" t="s">
        <v>29</v>
      </c>
      <c r="PE5" s="44" t="s">
        <v>30</v>
      </c>
      <c r="PF5" s="44" t="s">
        <v>31</v>
      </c>
      <c r="PG5" s="44" t="s">
        <v>90</v>
      </c>
      <c r="PH5" s="44" t="s">
        <v>25</v>
      </c>
      <c r="PI5" s="44" t="s">
        <v>27</v>
      </c>
      <c r="PJ5" s="44" t="s">
        <v>28</v>
      </c>
      <c r="PK5" s="44" t="s">
        <v>29</v>
      </c>
      <c r="PL5" s="44" t="s">
        <v>30</v>
      </c>
      <c r="PM5" s="44" t="s">
        <v>31</v>
      </c>
      <c r="PN5" s="44" t="s">
        <v>90</v>
      </c>
      <c r="PO5" s="44" t="s">
        <v>25</v>
      </c>
      <c r="PP5" s="44" t="s">
        <v>27</v>
      </c>
      <c r="PQ5" s="44" t="s">
        <v>28</v>
      </c>
      <c r="PR5" s="44" t="s">
        <v>29</v>
      </c>
      <c r="PS5" s="44" t="s">
        <v>30</v>
      </c>
      <c r="PT5" s="44" t="s">
        <v>31</v>
      </c>
      <c r="PU5" s="44" t="s">
        <v>90</v>
      </c>
      <c r="PV5" s="44" t="s">
        <v>25</v>
      </c>
      <c r="PW5" s="44" t="s">
        <v>27</v>
      </c>
      <c r="PX5" s="44" t="s">
        <v>28</v>
      </c>
      <c r="PY5" s="44" t="s">
        <v>29</v>
      </c>
      <c r="PZ5" s="44" t="s">
        <v>30</v>
      </c>
      <c r="QA5" s="44" t="s">
        <v>31</v>
      </c>
      <c r="QB5" s="44" t="s">
        <v>90</v>
      </c>
      <c r="QC5" s="44" t="s">
        <v>25</v>
      </c>
      <c r="QD5" s="44" t="s">
        <v>27</v>
      </c>
      <c r="QE5" s="44" t="s">
        <v>28</v>
      </c>
      <c r="QF5" s="44" t="s">
        <v>29</v>
      </c>
      <c r="QG5" s="44" t="s">
        <v>30</v>
      </c>
      <c r="QH5" s="44" t="s">
        <v>31</v>
      </c>
      <c r="QI5" s="44" t="s">
        <v>90</v>
      </c>
      <c r="QJ5" s="44" t="s">
        <v>25</v>
      </c>
      <c r="QK5" s="44" t="s">
        <v>27</v>
      </c>
      <c r="QL5" s="44" t="s">
        <v>28</v>
      </c>
      <c r="QM5" s="44" t="s">
        <v>29</v>
      </c>
      <c r="QN5" s="44" t="s">
        <v>30</v>
      </c>
      <c r="QO5" s="44" t="s">
        <v>31</v>
      </c>
      <c r="QP5" s="44" t="s">
        <v>90</v>
      </c>
      <c r="QQ5" s="44" t="s">
        <v>25</v>
      </c>
      <c r="QR5" s="44" t="s">
        <v>27</v>
      </c>
      <c r="QS5" s="44" t="s">
        <v>28</v>
      </c>
      <c r="QT5" s="44" t="s">
        <v>29</v>
      </c>
      <c r="QU5" s="44" t="s">
        <v>30</v>
      </c>
      <c r="QV5" s="44" t="s">
        <v>31</v>
      </c>
      <c r="QW5" s="44" t="s">
        <v>32</v>
      </c>
      <c r="QX5" s="44" t="s">
        <v>25</v>
      </c>
      <c r="QY5" s="44" t="s">
        <v>27</v>
      </c>
      <c r="QZ5" s="44" t="s">
        <v>28</v>
      </c>
      <c r="RA5" s="44" t="s">
        <v>29</v>
      </c>
      <c r="RB5" s="44" t="s">
        <v>30</v>
      </c>
      <c r="RC5" s="44" t="s">
        <v>31</v>
      </c>
      <c r="RD5" s="44" t="s">
        <v>32</v>
      </c>
      <c r="RE5" s="44" t="s">
        <v>25</v>
      </c>
      <c r="RF5" s="44" t="s">
        <v>27</v>
      </c>
      <c r="RG5" s="44" t="s">
        <v>28</v>
      </c>
      <c r="RH5" s="44" t="s">
        <v>29</v>
      </c>
      <c r="RI5" s="44" t="s">
        <v>30</v>
      </c>
      <c r="RJ5" s="44" t="s">
        <v>31</v>
      </c>
      <c r="RK5" s="44" t="s">
        <v>32</v>
      </c>
      <c r="RL5" s="44" t="s">
        <v>25</v>
      </c>
      <c r="RM5" s="44" t="s">
        <v>27</v>
      </c>
      <c r="RN5" s="44" t="s">
        <v>28</v>
      </c>
      <c r="RO5" s="44" t="s">
        <v>29</v>
      </c>
      <c r="RP5" s="44" t="s">
        <v>30</v>
      </c>
      <c r="RQ5" s="44" t="s">
        <v>31</v>
      </c>
      <c r="RR5" s="44" t="s">
        <v>32</v>
      </c>
      <c r="RS5" s="44" t="s">
        <v>25</v>
      </c>
      <c r="RT5" s="44" t="s">
        <v>27</v>
      </c>
      <c r="RU5" s="44" t="s">
        <v>28</v>
      </c>
      <c r="RV5" s="44" t="s">
        <v>29</v>
      </c>
      <c r="RW5" s="44" t="s">
        <v>30</v>
      </c>
      <c r="RX5" s="44" t="s">
        <v>31</v>
      </c>
      <c r="RY5" s="44" t="s">
        <v>32</v>
      </c>
      <c r="RZ5" s="44" t="s">
        <v>25</v>
      </c>
      <c r="SA5" s="44" t="s">
        <v>27</v>
      </c>
      <c r="SB5" s="44" t="s">
        <v>28</v>
      </c>
      <c r="SC5" s="44" t="s">
        <v>29</v>
      </c>
      <c r="SD5" s="44" t="s">
        <v>30</v>
      </c>
      <c r="SE5" s="44" t="s">
        <v>31</v>
      </c>
      <c r="SF5" s="44" t="s">
        <v>32</v>
      </c>
      <c r="SG5" s="44" t="s">
        <v>25</v>
      </c>
      <c r="SH5" s="44" t="s">
        <v>27</v>
      </c>
      <c r="SI5" s="44" t="s">
        <v>28</v>
      </c>
      <c r="SJ5" s="44" t="s">
        <v>29</v>
      </c>
      <c r="SK5" s="44" t="s">
        <v>30</v>
      </c>
      <c r="SL5" s="44" t="s">
        <v>31</v>
      </c>
      <c r="SM5" s="44" t="s">
        <v>32</v>
      </c>
      <c r="SN5" s="44" t="s">
        <v>25</v>
      </c>
      <c r="SO5" s="44" t="s">
        <v>27</v>
      </c>
      <c r="SP5" s="44" t="s">
        <v>28</v>
      </c>
      <c r="SQ5" s="44" t="s">
        <v>29</v>
      </c>
      <c r="SR5" s="44" t="s">
        <v>30</v>
      </c>
      <c r="SS5" s="44" t="s">
        <v>31</v>
      </c>
      <c r="ST5" s="44" t="s">
        <v>32</v>
      </c>
      <c r="SU5" s="44" t="s">
        <v>25</v>
      </c>
      <c r="SV5" s="44" t="s">
        <v>27</v>
      </c>
      <c r="SW5" s="44" t="s">
        <v>28</v>
      </c>
      <c r="SX5" s="44" t="s">
        <v>29</v>
      </c>
      <c r="SY5" s="44" t="s">
        <v>30</v>
      </c>
      <c r="SZ5" s="44" t="s">
        <v>31</v>
      </c>
      <c r="TA5" s="44" t="s">
        <v>32</v>
      </c>
      <c r="TB5" s="44" t="s">
        <v>25</v>
      </c>
      <c r="TC5" s="44" t="s">
        <v>27</v>
      </c>
      <c r="TD5" s="44" t="s">
        <v>28</v>
      </c>
      <c r="TE5" s="44" t="s">
        <v>29</v>
      </c>
      <c r="TF5" s="44" t="s">
        <v>30</v>
      </c>
      <c r="TG5" s="44" t="s">
        <v>31</v>
      </c>
      <c r="TH5" s="44" t="s">
        <v>32</v>
      </c>
      <c r="TI5" s="44" t="s">
        <v>25</v>
      </c>
      <c r="TJ5" s="44" t="s">
        <v>27</v>
      </c>
      <c r="TK5" s="44" t="s">
        <v>28</v>
      </c>
      <c r="TL5" s="44" t="s">
        <v>29</v>
      </c>
      <c r="TM5" s="44" t="s">
        <v>30</v>
      </c>
      <c r="TN5" s="44" t="s">
        <v>31</v>
      </c>
      <c r="TO5" s="44" t="s">
        <v>32</v>
      </c>
      <c r="TP5" s="44" t="s">
        <v>25</v>
      </c>
      <c r="TQ5" s="44" t="s">
        <v>27</v>
      </c>
      <c r="TR5" s="44" t="s">
        <v>28</v>
      </c>
      <c r="TS5" s="44" t="s">
        <v>29</v>
      </c>
      <c r="TT5" s="44" t="s">
        <v>30</v>
      </c>
      <c r="TU5" s="44" t="s">
        <v>31</v>
      </c>
      <c r="TV5" s="44" t="s">
        <v>32</v>
      </c>
      <c r="TW5" s="44" t="s">
        <v>25</v>
      </c>
      <c r="TX5" s="44" t="s">
        <v>27</v>
      </c>
      <c r="TY5" s="44" t="s">
        <v>28</v>
      </c>
      <c r="TZ5" s="44" t="s">
        <v>29</v>
      </c>
      <c r="UA5" s="44" t="s">
        <v>30</v>
      </c>
      <c r="UB5" s="44" t="s">
        <v>31</v>
      </c>
      <c r="UC5" s="44" t="s">
        <v>32</v>
      </c>
      <c r="UD5" s="44" t="s">
        <v>25</v>
      </c>
      <c r="UE5" s="44" t="s">
        <v>27</v>
      </c>
      <c r="UF5" s="44" t="s">
        <v>28</v>
      </c>
      <c r="UG5" s="44" t="s">
        <v>29</v>
      </c>
      <c r="UH5" s="44" t="s">
        <v>30</v>
      </c>
      <c r="UI5" s="44" t="s">
        <v>31</v>
      </c>
      <c r="UJ5" s="44" t="s">
        <v>32</v>
      </c>
      <c r="UK5" s="44" t="s">
        <v>25</v>
      </c>
      <c r="UL5" s="44" t="s">
        <v>27</v>
      </c>
      <c r="UM5" s="44" t="s">
        <v>28</v>
      </c>
      <c r="UN5" s="44" t="s">
        <v>29</v>
      </c>
      <c r="UO5" s="44" t="s">
        <v>30</v>
      </c>
      <c r="UP5" s="44" t="s">
        <v>31</v>
      </c>
      <c r="UQ5" s="44" t="s">
        <v>32</v>
      </c>
      <c r="UR5" s="44" t="s">
        <v>25</v>
      </c>
      <c r="US5" s="44" t="s">
        <v>27</v>
      </c>
      <c r="UT5" s="44" t="s">
        <v>28</v>
      </c>
      <c r="UU5" s="44" t="s">
        <v>29</v>
      </c>
      <c r="UV5" s="44" t="s">
        <v>30</v>
      </c>
      <c r="UW5" s="44" t="s">
        <v>31</v>
      </c>
      <c r="UX5" s="44" t="s">
        <v>32</v>
      </c>
      <c r="UY5" s="44" t="s">
        <v>25</v>
      </c>
      <c r="UZ5" s="44" t="s">
        <v>27</v>
      </c>
      <c r="VA5" s="44" t="s">
        <v>28</v>
      </c>
      <c r="VB5" s="44" t="s">
        <v>29</v>
      </c>
      <c r="VC5" s="44" t="s">
        <v>30</v>
      </c>
      <c r="VD5" s="44" t="s">
        <v>31</v>
      </c>
      <c r="VE5" s="44" t="s">
        <v>32</v>
      </c>
      <c r="VF5" s="44" t="s">
        <v>25</v>
      </c>
      <c r="VG5" s="44" t="s">
        <v>27</v>
      </c>
      <c r="VH5" s="44" t="s">
        <v>28</v>
      </c>
      <c r="VI5" s="44" t="s">
        <v>29</v>
      </c>
      <c r="VJ5" s="44" t="s">
        <v>30</v>
      </c>
      <c r="VK5" s="44" t="s">
        <v>31</v>
      </c>
      <c r="VL5" s="44" t="s">
        <v>32</v>
      </c>
      <c r="VM5" s="44" t="s">
        <v>25</v>
      </c>
      <c r="VN5" s="44" t="s">
        <v>27</v>
      </c>
      <c r="VO5" s="44" t="s">
        <v>28</v>
      </c>
      <c r="VP5" s="44" t="s">
        <v>29</v>
      </c>
      <c r="VQ5" s="44" t="s">
        <v>30</v>
      </c>
      <c r="VR5" s="44" t="s">
        <v>31</v>
      </c>
      <c r="VS5" s="44" t="s">
        <v>32</v>
      </c>
      <c r="VT5" s="44" t="s">
        <v>25</v>
      </c>
      <c r="VU5" s="44" t="s">
        <v>27</v>
      </c>
      <c r="VV5" s="44" t="s">
        <v>28</v>
      </c>
      <c r="VW5" s="44" t="s">
        <v>29</v>
      </c>
      <c r="VX5" s="44" t="s">
        <v>30</v>
      </c>
      <c r="VY5" s="44" t="s">
        <v>31</v>
      </c>
      <c r="VZ5" s="44" t="s">
        <v>32</v>
      </c>
      <c r="WA5" s="44" t="s">
        <v>25</v>
      </c>
      <c r="WB5" s="44" t="s">
        <v>27</v>
      </c>
      <c r="WC5" s="44" t="s">
        <v>28</v>
      </c>
      <c r="WD5" s="44" t="s">
        <v>29</v>
      </c>
      <c r="WE5" s="44" t="s">
        <v>30</v>
      </c>
      <c r="WF5" s="44" t="s">
        <v>31</v>
      </c>
      <c r="WG5" s="44" t="s">
        <v>32</v>
      </c>
      <c r="WH5" s="44" t="s">
        <v>25</v>
      </c>
      <c r="WI5" s="44" t="s">
        <v>27</v>
      </c>
      <c r="WJ5" s="44" t="s">
        <v>28</v>
      </c>
      <c r="WK5" s="44" t="s">
        <v>29</v>
      </c>
      <c r="WL5" s="44" t="s">
        <v>30</v>
      </c>
      <c r="WM5" s="44" t="s">
        <v>31</v>
      </c>
      <c r="WN5" s="44" t="s">
        <v>32</v>
      </c>
      <c r="WO5" s="44" t="s">
        <v>25</v>
      </c>
      <c r="WP5" s="44" t="s">
        <v>27</v>
      </c>
      <c r="WQ5" s="44" t="s">
        <v>28</v>
      </c>
      <c r="WR5" s="44" t="s">
        <v>29</v>
      </c>
      <c r="WS5" s="44" t="s">
        <v>30</v>
      </c>
      <c r="WT5" s="44" t="s">
        <v>31</v>
      </c>
      <c r="WU5" s="44" t="s">
        <v>32</v>
      </c>
      <c r="WV5" s="44" t="s">
        <v>25</v>
      </c>
      <c r="WW5" s="44" t="s">
        <v>27</v>
      </c>
      <c r="WX5" s="44" t="s">
        <v>28</v>
      </c>
      <c r="WY5" s="44" t="s">
        <v>29</v>
      </c>
      <c r="WZ5" s="44" t="s">
        <v>30</v>
      </c>
      <c r="XA5" s="44" t="s">
        <v>31</v>
      </c>
      <c r="XB5" s="44" t="s">
        <v>32</v>
      </c>
      <c r="XC5" s="44" t="s">
        <v>25</v>
      </c>
      <c r="XD5" s="44" t="s">
        <v>27</v>
      </c>
      <c r="XE5" s="44" t="s">
        <v>28</v>
      </c>
      <c r="XF5" s="44" t="s">
        <v>29</v>
      </c>
      <c r="XG5" s="44" t="s">
        <v>30</v>
      </c>
      <c r="XH5" s="44" t="s">
        <v>31</v>
      </c>
      <c r="XI5" s="44" t="s">
        <v>32</v>
      </c>
      <c r="XJ5" s="44" t="s">
        <v>25</v>
      </c>
      <c r="XK5" s="44" t="s">
        <v>27</v>
      </c>
      <c r="XL5" s="44" t="s">
        <v>28</v>
      </c>
      <c r="XM5" s="44" t="s">
        <v>29</v>
      </c>
      <c r="XN5" s="44" t="s">
        <v>30</v>
      </c>
      <c r="XO5" s="44" t="s">
        <v>31</v>
      </c>
      <c r="XP5" s="44" t="s">
        <v>32</v>
      </c>
      <c r="XQ5" s="44" t="s">
        <v>25</v>
      </c>
      <c r="XR5" s="44" t="s">
        <v>27</v>
      </c>
      <c r="XS5" s="44" t="s">
        <v>28</v>
      </c>
      <c r="XT5" s="44" t="s">
        <v>29</v>
      </c>
      <c r="XU5" s="44" t="s">
        <v>30</v>
      </c>
      <c r="XV5" s="44" t="s">
        <v>31</v>
      </c>
      <c r="XW5" s="44" t="s">
        <v>32</v>
      </c>
      <c r="XX5" s="44" t="s">
        <v>25</v>
      </c>
      <c r="XY5" s="44" t="s">
        <v>27</v>
      </c>
      <c r="XZ5" s="44" t="s">
        <v>28</v>
      </c>
      <c r="YA5" s="44" t="s">
        <v>29</v>
      </c>
      <c r="YB5" s="44" t="s">
        <v>30</v>
      </c>
      <c r="YC5" s="44" t="s">
        <v>31</v>
      </c>
      <c r="YD5" s="44" t="s">
        <v>32</v>
      </c>
      <c r="YE5" s="44" t="s">
        <v>25</v>
      </c>
      <c r="YF5" s="44" t="s">
        <v>27</v>
      </c>
      <c r="YG5" s="44" t="s">
        <v>28</v>
      </c>
      <c r="YH5" s="44" t="s">
        <v>29</v>
      </c>
      <c r="YI5" s="44" t="s">
        <v>30</v>
      </c>
      <c r="YJ5" s="44" t="s">
        <v>31</v>
      </c>
      <c r="YK5" s="44" t="s">
        <v>32</v>
      </c>
      <c r="YL5" s="44" t="s">
        <v>25</v>
      </c>
      <c r="YM5" s="44" t="s">
        <v>27</v>
      </c>
      <c r="YN5" s="44" t="s">
        <v>28</v>
      </c>
      <c r="YO5" s="44" t="s">
        <v>29</v>
      </c>
      <c r="YP5" s="44" t="s">
        <v>30</v>
      </c>
      <c r="YQ5" s="44" t="s">
        <v>31</v>
      </c>
      <c r="YR5" s="44" t="s">
        <v>32</v>
      </c>
      <c r="YS5" s="44" t="s">
        <v>25</v>
      </c>
      <c r="YT5" s="44" t="s">
        <v>27</v>
      </c>
      <c r="YU5" s="44" t="s">
        <v>28</v>
      </c>
      <c r="YV5" s="44" t="s">
        <v>29</v>
      </c>
      <c r="YW5" s="44" t="s">
        <v>30</v>
      </c>
      <c r="YX5" s="44" t="s">
        <v>31</v>
      </c>
      <c r="YY5" s="44" t="s">
        <v>32</v>
      </c>
      <c r="YZ5" s="44" t="s">
        <v>25</v>
      </c>
      <c r="ZA5" s="44" t="s">
        <v>27</v>
      </c>
      <c r="ZB5" s="44" t="s">
        <v>28</v>
      </c>
      <c r="ZC5" s="44" t="s">
        <v>29</v>
      </c>
      <c r="ZD5" s="44" t="s">
        <v>30</v>
      </c>
      <c r="ZE5" s="44" t="s">
        <v>31</v>
      </c>
      <c r="ZF5" s="44" t="s">
        <v>32</v>
      </c>
      <c r="ZG5" s="44" t="s">
        <v>25</v>
      </c>
      <c r="ZH5" s="44" t="s">
        <v>27</v>
      </c>
      <c r="ZI5" s="44" t="s">
        <v>28</v>
      </c>
      <c r="ZJ5" s="44" t="s">
        <v>29</v>
      </c>
      <c r="ZK5" s="44" t="s">
        <v>30</v>
      </c>
      <c r="ZL5" s="44" t="s">
        <v>31</v>
      </c>
      <c r="ZM5" s="44" t="s">
        <v>32</v>
      </c>
      <c r="ZN5" s="44" t="s">
        <v>25</v>
      </c>
      <c r="ZO5" s="44" t="s">
        <v>27</v>
      </c>
      <c r="ZP5" s="44" t="s">
        <v>28</v>
      </c>
      <c r="ZQ5" s="44" t="s">
        <v>29</v>
      </c>
      <c r="ZR5" s="44" t="s">
        <v>30</v>
      </c>
      <c r="ZS5" s="44" t="s">
        <v>31</v>
      </c>
      <c r="ZT5" s="44" t="s">
        <v>32</v>
      </c>
      <c r="ZU5" s="44" t="s">
        <v>25</v>
      </c>
      <c r="ZV5" s="44" t="s">
        <v>27</v>
      </c>
      <c r="ZW5" s="44" t="s">
        <v>28</v>
      </c>
      <c r="ZX5" s="44" t="s">
        <v>29</v>
      </c>
      <c r="ZY5" s="44" t="s">
        <v>30</v>
      </c>
      <c r="ZZ5" s="44" t="s">
        <v>31</v>
      </c>
      <c r="AAA5" s="44" t="s">
        <v>32</v>
      </c>
      <c r="AAB5" s="44" t="s">
        <v>25</v>
      </c>
      <c r="AAC5" s="44" t="s">
        <v>27</v>
      </c>
      <c r="AAD5" s="44" t="s">
        <v>28</v>
      </c>
      <c r="AAE5" s="44" t="s">
        <v>29</v>
      </c>
      <c r="AAF5" s="44" t="s">
        <v>30</v>
      </c>
      <c r="AAG5" s="44" t="s">
        <v>31</v>
      </c>
      <c r="AAH5" s="44" t="s">
        <v>32</v>
      </c>
      <c r="AAI5" s="44" t="s">
        <v>25</v>
      </c>
      <c r="AAJ5" s="44" t="s">
        <v>27</v>
      </c>
      <c r="AAK5" s="44" t="s">
        <v>28</v>
      </c>
      <c r="AAL5" s="44" t="s">
        <v>29</v>
      </c>
      <c r="AAM5" s="44" t="s">
        <v>30</v>
      </c>
      <c r="AAN5" s="44" t="s">
        <v>31</v>
      </c>
      <c r="AAO5" s="44" t="s">
        <v>32</v>
      </c>
      <c r="AAP5" s="44" t="s">
        <v>25</v>
      </c>
      <c r="AAQ5" s="44" t="s">
        <v>27</v>
      </c>
      <c r="AAR5" s="44" t="s">
        <v>28</v>
      </c>
      <c r="AAS5" s="44" t="s">
        <v>29</v>
      </c>
      <c r="AAT5" s="44" t="s">
        <v>30</v>
      </c>
      <c r="AAU5" s="44" t="s">
        <v>31</v>
      </c>
      <c r="AAV5" s="44" t="s">
        <v>32</v>
      </c>
      <c r="AAW5" s="44" t="s">
        <v>25</v>
      </c>
      <c r="AAX5" s="44" t="s">
        <v>27</v>
      </c>
      <c r="AAY5" s="44" t="s">
        <v>28</v>
      </c>
      <c r="AAZ5" s="44" t="s">
        <v>29</v>
      </c>
      <c r="ABA5" s="44" t="s">
        <v>30</v>
      </c>
      <c r="ABB5" s="44" t="s">
        <v>31</v>
      </c>
      <c r="ABC5" s="44" t="s">
        <v>32</v>
      </c>
      <c r="ABD5" s="44" t="s">
        <v>25</v>
      </c>
      <c r="ABE5" s="44" t="s">
        <v>27</v>
      </c>
      <c r="ABF5" s="44" t="s">
        <v>28</v>
      </c>
      <c r="ABG5" s="44" t="s">
        <v>29</v>
      </c>
      <c r="ABH5" s="44" t="s">
        <v>30</v>
      </c>
      <c r="ABI5" s="44" t="s">
        <v>31</v>
      </c>
      <c r="ABJ5" s="44" t="s">
        <v>32</v>
      </c>
      <c r="ABK5" s="44" t="s">
        <v>25</v>
      </c>
      <c r="ABL5" s="44" t="s">
        <v>27</v>
      </c>
      <c r="ABM5" s="44" t="s">
        <v>28</v>
      </c>
      <c r="ABN5" s="44" t="s">
        <v>29</v>
      </c>
      <c r="ABO5" s="44" t="s">
        <v>30</v>
      </c>
      <c r="ABP5" s="44" t="s">
        <v>31</v>
      </c>
      <c r="ABQ5" s="44" t="s">
        <v>32</v>
      </c>
      <c r="ABR5" s="44" t="s">
        <v>25</v>
      </c>
      <c r="ABS5" s="44" t="s">
        <v>27</v>
      </c>
      <c r="ABT5" s="44" t="s">
        <v>28</v>
      </c>
      <c r="ABU5" s="44" t="s">
        <v>29</v>
      </c>
      <c r="ABV5" s="44" t="s">
        <v>30</v>
      </c>
      <c r="ABW5" s="44" t="s">
        <v>31</v>
      </c>
      <c r="ABX5" s="44" t="s">
        <v>32</v>
      </c>
      <c r="ABY5" s="44" t="s">
        <v>25</v>
      </c>
      <c r="ABZ5" s="44" t="s">
        <v>27</v>
      </c>
      <c r="ACA5" s="44" t="s">
        <v>28</v>
      </c>
      <c r="ACB5" s="44" t="s">
        <v>29</v>
      </c>
      <c r="ACC5" s="44" t="s">
        <v>30</v>
      </c>
      <c r="ACD5" s="44" t="s">
        <v>31</v>
      </c>
      <c r="ACE5" s="44" t="s">
        <v>32</v>
      </c>
      <c r="ACF5" s="44" t="s">
        <v>25</v>
      </c>
      <c r="ACG5" s="44" t="s">
        <v>27</v>
      </c>
      <c r="ACH5" s="44" t="s">
        <v>28</v>
      </c>
      <c r="ACI5" s="44" t="s">
        <v>29</v>
      </c>
      <c r="ACJ5" s="44" t="s">
        <v>30</v>
      </c>
      <c r="ACK5" s="44" t="s">
        <v>31</v>
      </c>
      <c r="ACL5" s="44" t="s">
        <v>32</v>
      </c>
      <c r="ACM5" s="44" t="s">
        <v>25</v>
      </c>
      <c r="ACN5" s="44" t="s">
        <v>27</v>
      </c>
      <c r="ACO5" s="44" t="s">
        <v>28</v>
      </c>
      <c r="ACP5" s="44" t="s">
        <v>29</v>
      </c>
      <c r="ACQ5" s="44" t="s">
        <v>30</v>
      </c>
      <c r="ACR5" s="44" t="s">
        <v>31</v>
      </c>
      <c r="ACS5" s="44" t="s">
        <v>32</v>
      </c>
      <c r="ACT5" s="44" t="s">
        <v>25</v>
      </c>
      <c r="ACU5" s="44" t="s">
        <v>27</v>
      </c>
      <c r="ACV5" s="44" t="s">
        <v>28</v>
      </c>
      <c r="ACW5" s="44" t="s">
        <v>29</v>
      </c>
      <c r="ACX5" s="44" t="s">
        <v>30</v>
      </c>
      <c r="ACY5" s="44" t="s">
        <v>31</v>
      </c>
      <c r="ACZ5" s="44" t="s">
        <v>32</v>
      </c>
      <c r="ADA5" s="44" t="s">
        <v>25</v>
      </c>
      <c r="ADB5" s="44" t="s">
        <v>27</v>
      </c>
      <c r="ADC5" s="44" t="s">
        <v>28</v>
      </c>
      <c r="ADD5" s="44" t="s">
        <v>29</v>
      </c>
      <c r="ADE5" s="44" t="s">
        <v>30</v>
      </c>
      <c r="ADF5" s="44" t="s">
        <v>31</v>
      </c>
      <c r="ADG5" s="44" t="s">
        <v>32</v>
      </c>
      <c r="ADH5" s="44" t="s">
        <v>25</v>
      </c>
      <c r="ADI5" s="44" t="s">
        <v>27</v>
      </c>
      <c r="ADJ5" s="44" t="s">
        <v>28</v>
      </c>
      <c r="ADK5" s="44" t="s">
        <v>29</v>
      </c>
      <c r="ADL5" s="44" t="s">
        <v>30</v>
      </c>
      <c r="ADM5" s="44" t="s">
        <v>31</v>
      </c>
      <c r="ADN5" s="44" t="s">
        <v>32</v>
      </c>
      <c r="ADO5" s="44" t="s">
        <v>25</v>
      </c>
      <c r="ADP5" s="44" t="s">
        <v>27</v>
      </c>
      <c r="ADQ5" s="44" t="s">
        <v>28</v>
      </c>
      <c r="ADR5" s="44" t="s">
        <v>29</v>
      </c>
      <c r="ADS5" s="44" t="s">
        <v>30</v>
      </c>
      <c r="ADT5" s="44" t="s">
        <v>31</v>
      </c>
      <c r="ADU5" s="44" t="s">
        <v>32</v>
      </c>
      <c r="ADV5" s="44" t="s">
        <v>25</v>
      </c>
      <c r="ADW5" s="44" t="s">
        <v>27</v>
      </c>
      <c r="ADX5" s="44" t="s">
        <v>28</v>
      </c>
      <c r="ADY5" s="44" t="s">
        <v>29</v>
      </c>
      <c r="ADZ5" s="44" t="s">
        <v>30</v>
      </c>
      <c r="AEA5" s="44" t="s">
        <v>31</v>
      </c>
      <c r="AEB5" s="44" t="s">
        <v>32</v>
      </c>
      <c r="AEC5" s="44" t="s">
        <v>25</v>
      </c>
      <c r="AED5" s="44" t="s">
        <v>27</v>
      </c>
      <c r="AEE5" s="44" t="s">
        <v>28</v>
      </c>
      <c r="AEF5" s="44" t="s">
        <v>29</v>
      </c>
      <c r="AEG5" s="44" t="s">
        <v>30</v>
      </c>
      <c r="AEH5" s="44" t="s">
        <v>31</v>
      </c>
      <c r="AEI5" s="44" t="s">
        <v>32</v>
      </c>
      <c r="AEJ5" s="44" t="s">
        <v>25</v>
      </c>
      <c r="AEK5" s="44" t="s">
        <v>27</v>
      </c>
      <c r="AEL5" s="44" t="s">
        <v>28</v>
      </c>
      <c r="AEM5" s="44" t="s">
        <v>29</v>
      </c>
      <c r="AEN5" s="44" t="s">
        <v>30</v>
      </c>
      <c r="AEO5" s="44" t="s">
        <v>31</v>
      </c>
      <c r="AEP5" s="44" t="s">
        <v>32</v>
      </c>
      <c r="AEQ5" s="44" t="s">
        <v>25</v>
      </c>
      <c r="AER5" s="44" t="s">
        <v>27</v>
      </c>
      <c r="AES5" s="44" t="s">
        <v>28</v>
      </c>
      <c r="AET5" s="44" t="s">
        <v>29</v>
      </c>
      <c r="AEU5" s="44" t="s">
        <v>30</v>
      </c>
      <c r="AEV5" s="44" t="s">
        <v>31</v>
      </c>
      <c r="AEW5" s="44" t="s">
        <v>32</v>
      </c>
      <c r="AEX5" s="44" t="s">
        <v>25</v>
      </c>
      <c r="AEY5" s="44" t="s">
        <v>27</v>
      </c>
      <c r="AEZ5" s="44" t="s">
        <v>28</v>
      </c>
      <c r="AFA5" s="44" t="s">
        <v>29</v>
      </c>
      <c r="AFB5" s="44" t="s">
        <v>30</v>
      </c>
      <c r="AFC5" s="44" t="s">
        <v>31</v>
      </c>
      <c r="AFD5" s="44" t="s">
        <v>32</v>
      </c>
      <c r="AFE5" s="44" t="s">
        <v>25</v>
      </c>
      <c r="AFF5" s="44" t="s">
        <v>27</v>
      </c>
      <c r="AFG5" s="44" t="s">
        <v>28</v>
      </c>
      <c r="AFH5" s="44" t="s">
        <v>29</v>
      </c>
      <c r="AFI5" s="44" t="s">
        <v>30</v>
      </c>
      <c r="AFJ5" s="44" t="s">
        <v>31</v>
      </c>
      <c r="AFK5" s="44" t="s">
        <v>32</v>
      </c>
      <c r="AFL5" s="44" t="s">
        <v>25</v>
      </c>
      <c r="AFM5" s="44" t="s">
        <v>27</v>
      </c>
      <c r="AFN5" s="44" t="s">
        <v>28</v>
      </c>
      <c r="AFO5" s="44" t="s">
        <v>29</v>
      </c>
      <c r="AFP5" s="44" t="s">
        <v>30</v>
      </c>
      <c r="AFQ5" s="44" t="s">
        <v>31</v>
      </c>
      <c r="AFR5" s="44" t="s">
        <v>32</v>
      </c>
      <c r="AFS5" s="44" t="s">
        <v>25</v>
      </c>
      <c r="AFT5" s="44" t="s">
        <v>27</v>
      </c>
      <c r="AFU5" s="44" t="s">
        <v>28</v>
      </c>
      <c r="AFV5" s="44" t="s">
        <v>29</v>
      </c>
      <c r="AFW5" s="44" t="s">
        <v>30</v>
      </c>
      <c r="AFX5" s="44" t="s">
        <v>31</v>
      </c>
      <c r="AFY5" s="44" t="s">
        <v>32</v>
      </c>
      <c r="AFZ5" s="44" t="s">
        <v>25</v>
      </c>
      <c r="AGA5" s="44" t="s">
        <v>27</v>
      </c>
      <c r="AGB5" s="44" t="s">
        <v>28</v>
      </c>
      <c r="AGC5" s="44" t="s">
        <v>29</v>
      </c>
      <c r="AGD5" s="44" t="s">
        <v>30</v>
      </c>
      <c r="AGE5" s="44" t="s">
        <v>31</v>
      </c>
      <c r="AGF5" s="44" t="s">
        <v>32</v>
      </c>
      <c r="AGG5" s="44" t="s">
        <v>25</v>
      </c>
      <c r="AGH5" s="44" t="s">
        <v>27</v>
      </c>
      <c r="AGI5" s="44" t="s">
        <v>28</v>
      </c>
      <c r="AGJ5" s="44" t="s">
        <v>29</v>
      </c>
      <c r="AGK5" s="44" t="s">
        <v>30</v>
      </c>
      <c r="AGL5" s="44" t="s">
        <v>31</v>
      </c>
      <c r="AGM5" s="44" t="s">
        <v>32</v>
      </c>
      <c r="AGN5" s="44" t="s">
        <v>25</v>
      </c>
      <c r="AGO5" s="44" t="s">
        <v>27</v>
      </c>
      <c r="AGP5" s="44" t="s">
        <v>28</v>
      </c>
      <c r="AGQ5" s="44" t="s">
        <v>29</v>
      </c>
      <c r="AGR5" s="44" t="s">
        <v>30</v>
      </c>
      <c r="AGS5" s="44" t="s">
        <v>31</v>
      </c>
      <c r="AGT5" s="44" t="s">
        <v>32</v>
      </c>
      <c r="AGU5" s="44" t="s">
        <v>25</v>
      </c>
      <c r="AGV5" s="44" t="s">
        <v>27</v>
      </c>
      <c r="AGW5" s="44" t="s">
        <v>28</v>
      </c>
      <c r="AGX5" s="44" t="s">
        <v>29</v>
      </c>
      <c r="AGY5" s="44" t="s">
        <v>30</v>
      </c>
      <c r="AGZ5" s="44" t="s">
        <v>31</v>
      </c>
      <c r="AHA5" s="44" t="s">
        <v>32</v>
      </c>
      <c r="AHB5" s="44" t="s">
        <v>25</v>
      </c>
      <c r="AHC5" s="44" t="s">
        <v>27</v>
      </c>
      <c r="AHD5" s="44" t="s">
        <v>28</v>
      </c>
      <c r="AHE5" s="44" t="s">
        <v>29</v>
      </c>
      <c r="AHF5" s="44" t="s">
        <v>30</v>
      </c>
      <c r="AHG5" s="44" t="s">
        <v>31</v>
      </c>
      <c r="AHH5" s="44" t="s">
        <v>32</v>
      </c>
      <c r="AHI5" s="44" t="s">
        <v>25</v>
      </c>
      <c r="AHJ5" s="44" t="s">
        <v>27</v>
      </c>
      <c r="AHK5" s="44" t="s">
        <v>28</v>
      </c>
      <c r="AHL5" s="44" t="s">
        <v>29</v>
      </c>
      <c r="AHM5" s="44" t="s">
        <v>30</v>
      </c>
      <c r="AHN5" s="44" t="s">
        <v>31</v>
      </c>
      <c r="AHO5" s="44" t="s">
        <v>32</v>
      </c>
      <c r="AHP5" s="44" t="s">
        <v>25</v>
      </c>
      <c r="AHQ5" s="44" t="s">
        <v>27</v>
      </c>
      <c r="AHR5" s="44" t="s">
        <v>28</v>
      </c>
      <c r="AHS5" s="44" t="s">
        <v>29</v>
      </c>
      <c r="AHT5" s="44" t="s">
        <v>30</v>
      </c>
      <c r="AHU5" s="44" t="s">
        <v>31</v>
      </c>
      <c r="AHV5" s="44" t="s">
        <v>32</v>
      </c>
      <c r="AHW5" s="44" t="s">
        <v>25</v>
      </c>
      <c r="AHX5" s="44" t="s">
        <v>27</v>
      </c>
      <c r="AHY5" s="44" t="s">
        <v>28</v>
      </c>
      <c r="AHZ5" s="44" t="s">
        <v>29</v>
      </c>
      <c r="AIA5" s="44" t="s">
        <v>30</v>
      </c>
      <c r="AIB5" s="44" t="s">
        <v>31</v>
      </c>
      <c r="AIC5" s="44" t="s">
        <v>32</v>
      </c>
      <c r="AID5" s="44" t="s">
        <v>25</v>
      </c>
      <c r="AIE5" s="44" t="s">
        <v>27</v>
      </c>
      <c r="AIF5" s="44" t="s">
        <v>28</v>
      </c>
      <c r="AIG5" s="44" t="s">
        <v>29</v>
      </c>
      <c r="AIH5" s="44" t="s">
        <v>30</v>
      </c>
      <c r="AII5" s="44" t="s">
        <v>31</v>
      </c>
      <c r="AIJ5" s="44" t="s">
        <v>32</v>
      </c>
      <c r="AIK5" s="44" t="s">
        <v>25</v>
      </c>
      <c r="AIL5" s="44" t="s">
        <v>27</v>
      </c>
      <c r="AIM5" s="44" t="s">
        <v>28</v>
      </c>
      <c r="AIN5" s="44" t="s">
        <v>29</v>
      </c>
      <c r="AIO5" s="44" t="s">
        <v>30</v>
      </c>
      <c r="AIP5" s="44" t="s">
        <v>31</v>
      </c>
      <c r="AIQ5" s="44" t="s">
        <v>32</v>
      </c>
      <c r="AIR5" s="44" t="s">
        <v>25</v>
      </c>
      <c r="AIS5" s="44" t="s">
        <v>27</v>
      </c>
      <c r="AIT5" s="44" t="s">
        <v>28</v>
      </c>
      <c r="AIU5" s="44" t="s">
        <v>29</v>
      </c>
      <c r="AIV5" s="44" t="s">
        <v>30</v>
      </c>
      <c r="AIW5" s="44" t="s">
        <v>31</v>
      </c>
      <c r="AIX5" s="44" t="s">
        <v>32</v>
      </c>
      <c r="AIY5" s="44" t="s">
        <v>25</v>
      </c>
      <c r="AIZ5" s="44" t="s">
        <v>27</v>
      </c>
      <c r="AJA5" s="44" t="s">
        <v>28</v>
      </c>
      <c r="AJB5" s="44" t="s">
        <v>29</v>
      </c>
      <c r="AJC5" s="44" t="s">
        <v>30</v>
      </c>
      <c r="AJD5" s="44" t="s">
        <v>31</v>
      </c>
      <c r="AJE5" s="44" t="s">
        <v>32</v>
      </c>
      <c r="AJF5" s="44" t="s">
        <v>25</v>
      </c>
      <c r="AJG5" s="44" t="s">
        <v>27</v>
      </c>
      <c r="AJH5" s="44" t="s">
        <v>28</v>
      </c>
      <c r="AJI5" s="44" t="s">
        <v>29</v>
      </c>
      <c r="AJJ5" s="44" t="s">
        <v>30</v>
      </c>
      <c r="AJK5" s="44" t="s">
        <v>31</v>
      </c>
      <c r="AJL5" s="44" t="s">
        <v>32</v>
      </c>
      <c r="AJM5" s="44" t="s">
        <v>25</v>
      </c>
      <c r="AJN5" s="44" t="s">
        <v>27</v>
      </c>
      <c r="AJO5" s="44" t="s">
        <v>28</v>
      </c>
      <c r="AJP5" s="44" t="s">
        <v>29</v>
      </c>
      <c r="AJQ5" s="44" t="s">
        <v>30</v>
      </c>
      <c r="AJR5" s="44" t="s">
        <v>31</v>
      </c>
      <c r="AJS5" s="44" t="s">
        <v>32</v>
      </c>
      <c r="AJT5" s="44" t="s">
        <v>25</v>
      </c>
      <c r="AJU5" s="44" t="s">
        <v>27</v>
      </c>
      <c r="AJV5" s="44" t="s">
        <v>28</v>
      </c>
      <c r="AJW5" s="44" t="s">
        <v>29</v>
      </c>
      <c r="AJX5" s="44" t="s">
        <v>30</v>
      </c>
      <c r="AJY5" s="44" t="s">
        <v>31</v>
      </c>
      <c r="AJZ5" s="44" t="s">
        <v>32</v>
      </c>
      <c r="AKA5" s="44" t="s">
        <v>25</v>
      </c>
      <c r="AKB5" s="44" t="s">
        <v>27</v>
      </c>
      <c r="AKC5" s="44" t="s">
        <v>28</v>
      </c>
      <c r="AKD5" s="44" t="s">
        <v>29</v>
      </c>
      <c r="AKE5" s="44" t="s">
        <v>30</v>
      </c>
      <c r="AKF5" s="44" t="s">
        <v>31</v>
      </c>
      <c r="AKG5" s="44" t="s">
        <v>32</v>
      </c>
      <c r="AKH5" s="44" t="s">
        <v>25</v>
      </c>
      <c r="AKI5" s="44" t="s">
        <v>27</v>
      </c>
      <c r="AKJ5" s="44" t="s">
        <v>28</v>
      </c>
      <c r="AKK5" s="44" t="s">
        <v>29</v>
      </c>
      <c r="AKL5" s="44" t="s">
        <v>30</v>
      </c>
      <c r="AKM5" s="44" t="s">
        <v>31</v>
      </c>
      <c r="AKN5" s="44" t="s">
        <v>32</v>
      </c>
      <c r="AKO5" s="44" t="s">
        <v>25</v>
      </c>
      <c r="AKP5" s="44" t="s">
        <v>27</v>
      </c>
      <c r="AKQ5" s="44" t="s">
        <v>28</v>
      </c>
      <c r="AKR5" s="44" t="s">
        <v>29</v>
      </c>
      <c r="AKS5" s="44" t="s">
        <v>30</v>
      </c>
      <c r="AKT5" s="44" t="s">
        <v>31</v>
      </c>
      <c r="AKU5" s="44" t="s">
        <v>32</v>
      </c>
      <c r="AKV5" s="44" t="s">
        <v>25</v>
      </c>
      <c r="AKW5" s="44" t="s">
        <v>27</v>
      </c>
      <c r="AKX5" s="44" t="s">
        <v>28</v>
      </c>
      <c r="AKY5" s="44" t="s">
        <v>29</v>
      </c>
      <c r="AKZ5" s="44" t="s">
        <v>30</v>
      </c>
      <c r="ALA5" s="44" t="s">
        <v>31</v>
      </c>
      <c r="ALB5" s="44" t="s">
        <v>32</v>
      </c>
      <c r="ALC5" s="44" t="s">
        <v>25</v>
      </c>
      <c r="ALD5" s="44" t="s">
        <v>27</v>
      </c>
      <c r="ALE5" s="44" t="s">
        <v>28</v>
      </c>
      <c r="ALF5" s="44" t="s">
        <v>29</v>
      </c>
      <c r="ALG5" s="44" t="s">
        <v>30</v>
      </c>
      <c r="ALH5" s="44" t="s">
        <v>31</v>
      </c>
      <c r="ALI5" s="44" t="s">
        <v>32</v>
      </c>
      <c r="ALJ5" s="44" t="s">
        <v>25</v>
      </c>
      <c r="ALK5" s="44" t="s">
        <v>27</v>
      </c>
      <c r="ALL5" s="44" t="s">
        <v>28</v>
      </c>
      <c r="ALM5" s="44" t="s">
        <v>29</v>
      </c>
      <c r="ALN5" s="44" t="s">
        <v>30</v>
      </c>
      <c r="ALO5" s="44" t="s">
        <v>31</v>
      </c>
      <c r="ALP5" s="44" t="s">
        <v>32</v>
      </c>
      <c r="ALQ5" s="44" t="s">
        <v>25</v>
      </c>
      <c r="ALR5" s="44" t="s">
        <v>27</v>
      </c>
      <c r="ALS5" s="44" t="s">
        <v>28</v>
      </c>
      <c r="ALT5" s="44" t="s">
        <v>29</v>
      </c>
      <c r="ALU5" s="44" t="s">
        <v>30</v>
      </c>
      <c r="ALV5" s="44" t="s">
        <v>31</v>
      </c>
      <c r="ALW5" s="44" t="s">
        <v>32</v>
      </c>
      <c r="ALX5" s="44" t="s">
        <v>25</v>
      </c>
      <c r="ALY5" s="44" t="s">
        <v>27</v>
      </c>
      <c r="ALZ5" s="44" t="s">
        <v>28</v>
      </c>
      <c r="AMA5" s="44" t="s">
        <v>29</v>
      </c>
      <c r="AMB5" s="44" t="s">
        <v>30</v>
      </c>
      <c r="AMC5" s="44" t="s">
        <v>31</v>
      </c>
      <c r="AMD5" s="44" t="s">
        <v>32</v>
      </c>
      <c r="AME5" s="44" t="s">
        <v>25</v>
      </c>
      <c r="AMF5" s="44" t="s">
        <v>27</v>
      </c>
      <c r="AMG5" s="44" t="s">
        <v>28</v>
      </c>
      <c r="AMH5" s="44" t="s">
        <v>29</v>
      </c>
      <c r="AMI5" s="44" t="s">
        <v>30</v>
      </c>
      <c r="AMJ5" s="44" t="s">
        <v>31</v>
      </c>
      <c r="AMK5" s="44" t="s">
        <v>32</v>
      </c>
      <c r="AML5" s="44" t="s">
        <v>25</v>
      </c>
      <c r="AMM5" s="44" t="s">
        <v>27</v>
      </c>
      <c r="AMN5" s="44" t="s">
        <v>28</v>
      </c>
      <c r="AMO5" s="44" t="s">
        <v>29</v>
      </c>
      <c r="AMP5" s="44" t="s">
        <v>30</v>
      </c>
      <c r="AMQ5" s="44" t="s">
        <v>31</v>
      </c>
      <c r="AMR5" s="44" t="s">
        <v>32</v>
      </c>
      <c r="AMS5" s="44" t="s">
        <v>25</v>
      </c>
      <c r="AMT5" s="44" t="s">
        <v>27</v>
      </c>
      <c r="AMU5" s="44" t="s">
        <v>28</v>
      </c>
      <c r="AMV5" s="44" t="s">
        <v>29</v>
      </c>
      <c r="AMW5" s="44" t="s">
        <v>30</v>
      </c>
      <c r="AMX5" s="44" t="s">
        <v>31</v>
      </c>
      <c r="AMY5" s="44" t="s">
        <v>32</v>
      </c>
      <c r="AMZ5" s="44" t="s">
        <v>25</v>
      </c>
      <c r="ANA5" s="44" t="s">
        <v>27</v>
      </c>
      <c r="ANB5" s="44" t="s">
        <v>28</v>
      </c>
      <c r="ANC5" s="44" t="s">
        <v>29</v>
      </c>
      <c r="AND5" s="44" t="s">
        <v>30</v>
      </c>
      <c r="ANE5" s="44" t="s">
        <v>31</v>
      </c>
      <c r="ANF5" s="44" t="s">
        <v>32</v>
      </c>
      <c r="ANG5" s="44" t="s">
        <v>25</v>
      </c>
      <c r="ANH5" s="44" t="s">
        <v>27</v>
      </c>
      <c r="ANI5" s="44" t="s">
        <v>28</v>
      </c>
      <c r="ANJ5" s="44" t="s">
        <v>29</v>
      </c>
      <c r="ANK5" s="44" t="s">
        <v>30</v>
      </c>
      <c r="ANL5" s="44" t="s">
        <v>31</v>
      </c>
      <c r="ANM5" s="44" t="s">
        <v>32</v>
      </c>
      <c r="ANN5" s="44" t="s">
        <v>25</v>
      </c>
      <c r="ANO5" s="44" t="s">
        <v>27</v>
      </c>
      <c r="ANP5" s="44" t="s">
        <v>28</v>
      </c>
      <c r="ANQ5" s="44" t="s">
        <v>29</v>
      </c>
      <c r="ANR5" s="44" t="s">
        <v>30</v>
      </c>
      <c r="ANS5" s="44" t="s">
        <v>31</v>
      </c>
      <c r="ANT5" s="44" t="s">
        <v>32</v>
      </c>
      <c r="ANU5" s="44" t="s">
        <v>25</v>
      </c>
      <c r="ANV5" s="44" t="s">
        <v>27</v>
      </c>
      <c r="ANW5" s="44" t="s">
        <v>28</v>
      </c>
      <c r="ANX5" s="44" t="s">
        <v>29</v>
      </c>
      <c r="ANY5" s="44" t="s">
        <v>30</v>
      </c>
      <c r="ANZ5" s="44" t="s">
        <v>31</v>
      </c>
      <c r="AOA5" s="44" t="s">
        <v>32</v>
      </c>
      <c r="AOB5" s="44" t="s">
        <v>25</v>
      </c>
      <c r="AOC5" s="44" t="s">
        <v>27</v>
      </c>
      <c r="AOD5" s="44" t="s">
        <v>28</v>
      </c>
      <c r="AOE5" s="44" t="s">
        <v>29</v>
      </c>
      <c r="AOF5" s="44" t="s">
        <v>30</v>
      </c>
      <c r="AOG5" s="44" t="s">
        <v>31</v>
      </c>
      <c r="AOH5" s="44" t="s">
        <v>32</v>
      </c>
      <c r="AOI5" s="44" t="s">
        <v>25</v>
      </c>
      <c r="AOJ5" s="44" t="s">
        <v>27</v>
      </c>
      <c r="AOK5" s="44" t="s">
        <v>28</v>
      </c>
      <c r="AOL5" s="44" t="s">
        <v>29</v>
      </c>
      <c r="AOM5" s="44" t="s">
        <v>30</v>
      </c>
      <c r="AON5" s="44" t="s">
        <v>31</v>
      </c>
      <c r="AOO5" s="44" t="s">
        <v>32</v>
      </c>
      <c r="AOP5" s="44" t="s">
        <v>25</v>
      </c>
      <c r="AOQ5" s="44" t="s">
        <v>27</v>
      </c>
      <c r="AOR5" s="44" t="s">
        <v>28</v>
      </c>
      <c r="AOS5" s="44" t="s">
        <v>29</v>
      </c>
      <c r="AOT5" s="44" t="s">
        <v>30</v>
      </c>
      <c r="AOU5" s="44" t="s">
        <v>31</v>
      </c>
      <c r="AOV5" s="44" t="s">
        <v>32</v>
      </c>
      <c r="AOW5" s="44" t="s">
        <v>25</v>
      </c>
      <c r="AOX5" s="44" t="s">
        <v>27</v>
      </c>
      <c r="AOY5" s="44" t="s">
        <v>28</v>
      </c>
      <c r="AOZ5" s="44" t="s">
        <v>29</v>
      </c>
      <c r="APA5" s="44" t="s">
        <v>30</v>
      </c>
      <c r="APB5" s="44" t="s">
        <v>31</v>
      </c>
      <c r="APC5" s="44" t="s">
        <v>32</v>
      </c>
      <c r="APD5" s="44" t="s">
        <v>25</v>
      </c>
      <c r="APE5" s="44" t="s">
        <v>27</v>
      </c>
      <c r="APF5" s="44" t="s">
        <v>28</v>
      </c>
      <c r="APG5" s="44" t="s">
        <v>29</v>
      </c>
      <c r="APH5" s="44" t="s">
        <v>30</v>
      </c>
      <c r="API5" s="44" t="s">
        <v>31</v>
      </c>
      <c r="APJ5" s="44" t="s">
        <v>32</v>
      </c>
      <c r="APK5" s="44" t="s">
        <v>25</v>
      </c>
      <c r="APL5" s="44" t="s">
        <v>27</v>
      </c>
      <c r="APM5" s="44" t="s">
        <v>28</v>
      </c>
      <c r="APN5" s="44" t="s">
        <v>29</v>
      </c>
      <c r="APO5" s="44" t="s">
        <v>30</v>
      </c>
      <c r="APP5" s="44" t="s">
        <v>31</v>
      </c>
      <c r="APQ5" s="44" t="s">
        <v>32</v>
      </c>
      <c r="APR5" s="44" t="s">
        <v>25</v>
      </c>
      <c r="APS5" s="44" t="s">
        <v>27</v>
      </c>
      <c r="APT5" s="44" t="s">
        <v>28</v>
      </c>
      <c r="APU5" s="44" t="s">
        <v>29</v>
      </c>
      <c r="APV5" s="44" t="s">
        <v>30</v>
      </c>
      <c r="APW5" s="44" t="s">
        <v>31</v>
      </c>
      <c r="APX5" s="44" t="s">
        <v>32</v>
      </c>
      <c r="APY5" s="44" t="s">
        <v>25</v>
      </c>
      <c r="APZ5" s="44" t="s">
        <v>27</v>
      </c>
      <c r="AQA5" s="44" t="s">
        <v>28</v>
      </c>
      <c r="AQB5" s="44" t="s">
        <v>29</v>
      </c>
      <c r="AQC5" s="44" t="s">
        <v>30</v>
      </c>
      <c r="AQD5" s="44" t="s">
        <v>31</v>
      </c>
      <c r="AQE5" s="44" t="s">
        <v>32</v>
      </c>
      <c r="AQF5" s="44" t="s">
        <v>25</v>
      </c>
      <c r="AQG5" s="44" t="s">
        <v>27</v>
      </c>
      <c r="AQH5" s="44" t="s">
        <v>28</v>
      </c>
      <c r="AQI5" s="44" t="s">
        <v>29</v>
      </c>
      <c r="AQJ5" s="44" t="s">
        <v>30</v>
      </c>
      <c r="AQK5" s="44" t="s">
        <v>31</v>
      </c>
      <c r="AQL5" s="44" t="s">
        <v>32</v>
      </c>
      <c r="AQM5" s="44" t="s">
        <v>25</v>
      </c>
      <c r="AQN5" s="44" t="s">
        <v>27</v>
      </c>
      <c r="AQO5" s="44" t="s">
        <v>28</v>
      </c>
      <c r="AQP5" s="44" t="s">
        <v>29</v>
      </c>
      <c r="AQQ5" s="44" t="s">
        <v>30</v>
      </c>
      <c r="AQR5" s="44" t="s">
        <v>31</v>
      </c>
      <c r="AQS5" s="44" t="s">
        <v>32</v>
      </c>
      <c r="AQT5" s="44" t="s">
        <v>25</v>
      </c>
      <c r="AQU5" s="44" t="s">
        <v>27</v>
      </c>
      <c r="AQV5" s="44" t="s">
        <v>28</v>
      </c>
      <c r="AQW5" s="44" t="s">
        <v>29</v>
      </c>
      <c r="AQX5" s="44" t="s">
        <v>30</v>
      </c>
      <c r="AQY5" s="44" t="s">
        <v>31</v>
      </c>
      <c r="AQZ5" s="44" t="s">
        <v>32</v>
      </c>
      <c r="ARA5" s="44" t="s">
        <v>25</v>
      </c>
      <c r="ARB5" s="44" t="s">
        <v>27</v>
      </c>
      <c r="ARC5" s="44" t="s">
        <v>28</v>
      </c>
      <c r="ARD5" s="44" t="s">
        <v>29</v>
      </c>
      <c r="ARE5" s="44" t="s">
        <v>30</v>
      </c>
      <c r="ARF5" s="44" t="s">
        <v>31</v>
      </c>
      <c r="ARG5" s="44" t="s">
        <v>32</v>
      </c>
      <c r="ARH5" s="44" t="s">
        <v>25</v>
      </c>
      <c r="ARI5" s="44" t="s">
        <v>27</v>
      </c>
      <c r="ARJ5" s="44" t="s">
        <v>28</v>
      </c>
      <c r="ARK5" s="44" t="s">
        <v>29</v>
      </c>
      <c r="ARL5" s="44" t="s">
        <v>30</v>
      </c>
      <c r="ARM5" s="44" t="s">
        <v>31</v>
      </c>
      <c r="ARN5" s="44" t="s">
        <v>32</v>
      </c>
      <c r="ARO5" s="44" t="s">
        <v>25</v>
      </c>
      <c r="ARP5" s="44" t="s">
        <v>27</v>
      </c>
      <c r="ARQ5" s="44" t="s">
        <v>28</v>
      </c>
      <c r="ARR5" s="44" t="s">
        <v>29</v>
      </c>
      <c r="ARS5" s="44" t="s">
        <v>30</v>
      </c>
      <c r="ART5" s="44" t="s">
        <v>31</v>
      </c>
      <c r="ARU5" s="44" t="s">
        <v>32</v>
      </c>
      <c r="ARV5" s="44" t="s">
        <v>25</v>
      </c>
      <c r="ARW5" s="44" t="s">
        <v>27</v>
      </c>
      <c r="ARX5" s="44" t="s">
        <v>28</v>
      </c>
      <c r="ARY5" s="44" t="s">
        <v>29</v>
      </c>
      <c r="ARZ5" s="44" t="s">
        <v>30</v>
      </c>
      <c r="ASA5" s="44" t="s">
        <v>31</v>
      </c>
      <c r="ASB5" s="44" t="s">
        <v>32</v>
      </c>
      <c r="ASC5" s="44" t="s">
        <v>25</v>
      </c>
      <c r="ASD5" s="44" t="s">
        <v>27</v>
      </c>
      <c r="ASE5" s="44" t="s">
        <v>28</v>
      </c>
      <c r="ASF5" s="44" t="s">
        <v>29</v>
      </c>
      <c r="ASG5" s="44" t="s">
        <v>30</v>
      </c>
      <c r="ASH5" s="44" t="s">
        <v>31</v>
      </c>
      <c r="ASI5" s="44" t="s">
        <v>32</v>
      </c>
      <c r="ASJ5" s="44" t="s">
        <v>25</v>
      </c>
      <c r="ASK5" s="44" t="s">
        <v>27</v>
      </c>
      <c r="ASL5" s="44" t="s">
        <v>28</v>
      </c>
      <c r="ASM5" s="44" t="s">
        <v>29</v>
      </c>
      <c r="ASN5" s="44" t="s">
        <v>30</v>
      </c>
      <c r="ASO5" s="44" t="s">
        <v>31</v>
      </c>
      <c r="ASP5" s="44" t="s">
        <v>32</v>
      </c>
      <c r="ASQ5" s="44" t="s">
        <v>25</v>
      </c>
      <c r="ASR5" s="44" t="s">
        <v>27</v>
      </c>
    </row>
    <row r="6" spans="1:1198" s="141" customFormat="1" ht="32.4">
      <c r="A6"/>
      <c r="B6" s="16" t="s">
        <v>127</v>
      </c>
      <c r="C6" s="136"/>
      <c r="D6" s="136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8"/>
      <c r="AH6" s="136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8"/>
      <c r="BJ6" s="136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8"/>
      <c r="CO6" s="136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>
        <v>9.3899383308470359</v>
      </c>
      <c r="DC6" s="137"/>
      <c r="DD6" s="137"/>
      <c r="DE6" s="137"/>
      <c r="DF6" s="137"/>
      <c r="DG6" s="137"/>
      <c r="DH6" s="137">
        <v>1.7689084123569068</v>
      </c>
      <c r="DI6" s="137">
        <v>1.511213167669653</v>
      </c>
      <c r="DJ6" s="137">
        <v>1.4085378776839268</v>
      </c>
      <c r="DK6" s="137">
        <v>1.5970333498730458</v>
      </c>
      <c r="DL6" s="137">
        <v>1.5061140296207116</v>
      </c>
      <c r="DM6" s="137">
        <v>1.4520733272838138</v>
      </c>
      <c r="DN6" s="137">
        <v>1.4875111108523589</v>
      </c>
      <c r="DO6" s="137">
        <v>1.6552935381481568</v>
      </c>
      <c r="DP6" s="137">
        <v>1.8225155772803634</v>
      </c>
      <c r="DQ6" s="137">
        <v>1.9762453566474336</v>
      </c>
      <c r="DR6" s="139">
        <v>1.7298581220924616</v>
      </c>
      <c r="DS6" s="140">
        <v>1.8282423781077854</v>
      </c>
      <c r="DT6" s="137">
        <v>1.9008156249853387</v>
      </c>
      <c r="DU6" s="137">
        <v>1.7428178603337994</v>
      </c>
      <c r="DV6" s="137">
        <v>1.5157609084487014</v>
      </c>
      <c r="DW6" s="137">
        <v>1.2785003527762109</v>
      </c>
      <c r="DX6" s="137">
        <v>1.165097676350199</v>
      </c>
      <c r="DY6" s="137">
        <v>1.1427199735132278</v>
      </c>
      <c r="DZ6" s="137">
        <v>1.0111359673261664</v>
      </c>
      <c r="EA6" s="137">
        <v>0.93004155249746623</v>
      </c>
      <c r="EB6" s="137">
        <v>0.90149441138042308</v>
      </c>
      <c r="EC6" s="137">
        <v>0.94520559335061916</v>
      </c>
      <c r="ED6" s="137">
        <v>1.0890593173707837</v>
      </c>
      <c r="EE6" s="137">
        <v>1.0210755566764822</v>
      </c>
      <c r="EF6" s="137">
        <v>1.057546197561398</v>
      </c>
      <c r="EG6" s="137">
        <v>1.0381723050474621</v>
      </c>
      <c r="EH6" s="137">
        <v>0.95043053823791512</v>
      </c>
      <c r="EI6" s="137">
        <v>0.97757756327339085</v>
      </c>
      <c r="EJ6" s="137">
        <v>0.88536843030985546</v>
      </c>
      <c r="EK6" s="137">
        <v>0.7503191293722512</v>
      </c>
      <c r="EL6" s="137">
        <v>0.86250127384500741</v>
      </c>
      <c r="EM6" s="137">
        <v>0.7740126932205007</v>
      </c>
      <c r="EN6" s="137">
        <v>0.81566513338496671</v>
      </c>
      <c r="EO6" s="137">
        <v>0.90446137427133844</v>
      </c>
      <c r="EP6" s="137">
        <v>0.85757127364681773</v>
      </c>
      <c r="EQ6" s="137">
        <v>0.9098485513472695</v>
      </c>
      <c r="ER6" s="137">
        <v>0.95719758436278457</v>
      </c>
      <c r="ES6" s="137">
        <v>0.79528957958104163</v>
      </c>
      <c r="ET6" s="137">
        <v>0.81044560565683965</v>
      </c>
      <c r="EU6" s="137">
        <v>0.75114323712160358</v>
      </c>
      <c r="EV6" s="137">
        <v>0.69739929855763727</v>
      </c>
      <c r="EW6" s="138">
        <v>0.73513429444910994</v>
      </c>
      <c r="EX6" s="136">
        <v>0.76468263361235822</v>
      </c>
      <c r="EY6" s="137">
        <v>0.82036354065958006</v>
      </c>
      <c r="EZ6" s="137">
        <v>0.89313534576621822</v>
      </c>
      <c r="FA6" s="137">
        <v>0.97164276206872702</v>
      </c>
      <c r="FB6" s="137">
        <v>1.0308665142981632</v>
      </c>
      <c r="FC6" s="137">
        <v>1.0222230905715044</v>
      </c>
      <c r="FD6" s="137">
        <v>0.94443032625396395</v>
      </c>
      <c r="FE6" s="137">
        <v>0.80281423671534902</v>
      </c>
      <c r="FF6" s="137">
        <v>0.65714694969216747</v>
      </c>
      <c r="FG6" s="137">
        <v>0.65848751919083848</v>
      </c>
      <c r="FH6" s="137">
        <v>0.52983630144258964</v>
      </c>
      <c r="FI6" s="137">
        <v>0.52228064240092931</v>
      </c>
      <c r="FJ6" s="137">
        <v>0.48550189902745522</v>
      </c>
      <c r="FK6" s="137">
        <v>0.47242657258050985</v>
      </c>
      <c r="FL6" s="137">
        <v>0.46274537158707368</v>
      </c>
      <c r="FM6" s="137">
        <v>0.44806937130371916</v>
      </c>
      <c r="FN6" s="137">
        <v>0.32254443789337789</v>
      </c>
      <c r="FO6" s="137">
        <v>0.45624603554740056</v>
      </c>
      <c r="FP6" s="137">
        <v>0.43354261614037903</v>
      </c>
      <c r="FQ6" s="137">
        <v>0.49629125170217991</v>
      </c>
      <c r="FR6" s="137">
        <v>0.40867678512182437</v>
      </c>
      <c r="FS6" s="137">
        <v>0.58367647532318789</v>
      </c>
      <c r="FT6" s="137">
        <v>0.70695285605362357</v>
      </c>
      <c r="FU6" s="137">
        <v>1</v>
      </c>
      <c r="FV6" s="137">
        <v>0.92750461276241769</v>
      </c>
      <c r="FW6" s="137">
        <v>1.1541177635824627</v>
      </c>
      <c r="FX6" s="137">
        <v>1.3003852376630898</v>
      </c>
      <c r="FY6" s="137">
        <v>1.9241674485167519</v>
      </c>
      <c r="FZ6" s="137">
        <v>1.5667543480178068</v>
      </c>
      <c r="GA6" s="138">
        <v>1.7132778898554877</v>
      </c>
      <c r="GB6" s="136">
        <v>1.6406707120152757</v>
      </c>
      <c r="GC6" s="137">
        <v>1.3003852376630898</v>
      </c>
      <c r="GD6" s="137">
        <v>0.93418695030169641</v>
      </c>
      <c r="GE6" s="137">
        <v>0.70695285605362357</v>
      </c>
      <c r="GF6" s="137">
        <v>0.51970528904376379</v>
      </c>
      <c r="GG6" s="137">
        <v>0.31676392175331575</v>
      </c>
      <c r="GH6" s="137">
        <v>0.13216239899358989</v>
      </c>
      <c r="GI6" s="137">
        <v>0.22643091606597668</v>
      </c>
      <c r="GJ6" s="137">
        <v>0.43089259220410914</v>
      </c>
      <c r="GK6" s="137">
        <v>0.77509644121060139</v>
      </c>
      <c r="GL6" s="137">
        <v>1</v>
      </c>
      <c r="GM6" s="137">
        <v>1.3359169825354342</v>
      </c>
      <c r="GN6" s="137">
        <v>2.3631147886173847</v>
      </c>
      <c r="GO6" s="137">
        <v>5.1794746792312116</v>
      </c>
      <c r="GP6" s="137">
        <v>3.3793291340401033</v>
      </c>
      <c r="GQ6" s="137">
        <v>2.0597241782229356</v>
      </c>
      <c r="GR6" s="137">
        <v>1.100076327639671</v>
      </c>
      <c r="GS6" s="137">
        <v>1</v>
      </c>
      <c r="GT6" s="137">
        <v>0.91931105773589139</v>
      </c>
      <c r="GU6" s="137">
        <v>1.2061133063006686</v>
      </c>
      <c r="GV6" s="137">
        <v>1.6406707120152757</v>
      </c>
      <c r="GW6" s="137">
        <v>1.7458754362795732</v>
      </c>
      <c r="GX6" s="137">
        <v>1.8991128428057535</v>
      </c>
      <c r="GY6" s="137">
        <v>2.5705279717154044</v>
      </c>
      <c r="GZ6" s="137">
        <v>3.2130996340062925</v>
      </c>
      <c r="HA6" s="137">
        <v>3.434011971496973</v>
      </c>
      <c r="HB6" s="137">
        <v>2.542217916066098</v>
      </c>
      <c r="HC6" s="137">
        <v>1.9788347770194163</v>
      </c>
      <c r="HD6" s="137">
        <v>1.8781326010025219</v>
      </c>
      <c r="HE6" s="137">
        <v>1.893527212926317</v>
      </c>
      <c r="HF6" s="138">
        <v>1.9788347770194163</v>
      </c>
      <c r="HG6" s="136">
        <v>1.6691552594935368</v>
      </c>
      <c r="HH6" s="137">
        <v>1.9909008785136666</v>
      </c>
      <c r="HI6" s="137">
        <v>2.3207639632066615</v>
      </c>
      <c r="HJ6" s="137">
        <v>2.4947517195568549</v>
      </c>
      <c r="HK6" s="137">
        <v>2.6668915119384202</v>
      </c>
      <c r="HL6" s="137">
        <v>2.6332807486864542</v>
      </c>
      <c r="HM6" s="137">
        <v>2.6236656834856218</v>
      </c>
      <c r="HN6" s="137">
        <v>2.731738774611419</v>
      </c>
      <c r="HO6" s="137">
        <v>2.3229248236573965</v>
      </c>
      <c r="HP6" s="137">
        <v>2.0973113781489614</v>
      </c>
      <c r="HQ6" s="137">
        <v>2.0618694264768682</v>
      </c>
      <c r="HR6" s="137">
        <v>1.9540835612592178</v>
      </c>
      <c r="HS6" s="137">
        <v>1.9647992245553214</v>
      </c>
      <c r="HT6" s="137">
        <v>1.9086174303456336</v>
      </c>
      <c r="HU6" s="137">
        <v>1.8944233111558417</v>
      </c>
      <c r="HV6" s="137">
        <v>1.8433084092544554</v>
      </c>
      <c r="HW6" s="137">
        <v>1.7497707422384874</v>
      </c>
      <c r="HX6" s="137">
        <v>1.5752923024960301</v>
      </c>
      <c r="HY6" s="137">
        <v>1.4456066910974725</v>
      </c>
      <c r="HZ6" s="137">
        <v>1.3180102865429328</v>
      </c>
      <c r="IA6" s="137">
        <v>1.1889624643973973</v>
      </c>
      <c r="IB6" s="137">
        <v>1.0480693845748317</v>
      </c>
      <c r="IC6" s="137">
        <v>0.96338345567124961</v>
      </c>
      <c r="ID6" s="137">
        <v>0.85313952921878333</v>
      </c>
      <c r="IE6" s="137">
        <v>0.79844828380356003</v>
      </c>
      <c r="IF6" s="137">
        <v>0.72604416768608993</v>
      </c>
      <c r="IG6" s="137">
        <v>0.69768814584445693</v>
      </c>
      <c r="IH6" s="137">
        <v>0.66633091486357776</v>
      </c>
      <c r="II6" s="137">
        <v>0.65735648574058159</v>
      </c>
      <c r="IJ6" s="137">
        <v>0.6326731308433734</v>
      </c>
      <c r="IK6" s="138">
        <v>0.65239135724752484</v>
      </c>
      <c r="IL6" s="136">
        <v>0.66966063062496395</v>
      </c>
      <c r="IM6" s="137">
        <v>0.73526333782368181</v>
      </c>
      <c r="IN6" s="137">
        <v>0.73389316550786177</v>
      </c>
      <c r="IO6" s="137">
        <v>0.72752149003115596</v>
      </c>
      <c r="IP6" s="137">
        <v>0.72096660826443837</v>
      </c>
      <c r="IQ6" s="137">
        <v>0.72473872295508013</v>
      </c>
      <c r="IR6" s="137">
        <v>0.74349854818595651</v>
      </c>
      <c r="IS6" s="137">
        <v>0.75052875158668231</v>
      </c>
      <c r="IT6" s="137">
        <v>0.7060220832710099</v>
      </c>
      <c r="IU6" s="137">
        <v>0.7287454871864868</v>
      </c>
      <c r="IV6" s="137">
        <v>0.76171488540410037</v>
      </c>
      <c r="IW6" s="137">
        <v>0.74854950799570052</v>
      </c>
      <c r="IX6" s="137">
        <v>0.80074241580672578</v>
      </c>
      <c r="IY6" s="137">
        <v>0.73801717757504981</v>
      </c>
      <c r="IZ6" s="137">
        <v>0.68019610398099539</v>
      </c>
      <c r="JA6" s="137">
        <v>0.66762797388977646</v>
      </c>
      <c r="JB6" s="137">
        <v>0.59516484717459239</v>
      </c>
      <c r="JC6" s="137">
        <v>0.51178280390537212</v>
      </c>
      <c r="JD6" s="137">
        <v>0.51970528904376379</v>
      </c>
      <c r="JE6" s="137">
        <v>0.37776555877690143</v>
      </c>
      <c r="JF6" s="137">
        <v>0.36713821206412367</v>
      </c>
      <c r="JG6" s="137">
        <v>0.32672582734766703</v>
      </c>
      <c r="JH6" s="137">
        <v>0.27246700792281459</v>
      </c>
      <c r="JI6" s="137">
        <v>0.26104026305506312</v>
      </c>
      <c r="JJ6" s="137">
        <v>0.33620297243313413</v>
      </c>
      <c r="JK6" s="137">
        <v>0.35877480364912734</v>
      </c>
      <c r="JL6" s="137">
        <v>0.47421066287720787</v>
      </c>
      <c r="JM6" s="137">
        <v>0.51970528904376379</v>
      </c>
      <c r="JN6" s="137">
        <v>0.69928518202433876</v>
      </c>
      <c r="JO6" s="138">
        <v>0.87243421479922889</v>
      </c>
      <c r="JP6" s="136">
        <v>0.95999477383484844</v>
      </c>
      <c r="JQ6" s="137">
        <v>0.73513429444910994</v>
      </c>
      <c r="JR6" s="137">
        <v>0.69428312154705041</v>
      </c>
      <c r="JS6" s="137">
        <v>0.80402111341671834</v>
      </c>
      <c r="JT6" s="137">
        <v>0.91931105773589139</v>
      </c>
      <c r="JU6" s="137">
        <v>0.77509644121060139</v>
      </c>
      <c r="JV6" s="137">
        <v>0.80402111341671834</v>
      </c>
      <c r="JW6" s="137">
        <v>0.87050404985055652</v>
      </c>
      <c r="JX6" s="137">
        <v>1.0543603353336115</v>
      </c>
      <c r="JY6" s="137">
        <v>1.1727931963588538</v>
      </c>
      <c r="JZ6" s="137">
        <v>0.84176145539384106</v>
      </c>
      <c r="KA6" s="137">
        <v>0.86216049893998248</v>
      </c>
      <c r="KB6" s="137">
        <v>0.94844235550988232</v>
      </c>
      <c r="KC6" s="137">
        <v>0.89573772324727619</v>
      </c>
      <c r="KD6" s="137">
        <v>0.94844235550988232</v>
      </c>
      <c r="KE6" s="137">
        <v>0.94844235550988232</v>
      </c>
      <c r="KF6" s="137">
        <v>0.80128448353293302</v>
      </c>
      <c r="KG6" s="137">
        <v>0.86646270558727878</v>
      </c>
      <c r="KH6" s="137">
        <v>0.43089259220410914</v>
      </c>
      <c r="KI6" s="137">
        <v>0.26263197669618493</v>
      </c>
      <c r="KJ6" s="137">
        <v>0.37149857228423711</v>
      </c>
      <c r="KK6" s="137">
        <v>0.50534790049840927</v>
      </c>
      <c r="KL6" s="137">
        <v>0.43089259220410914</v>
      </c>
      <c r="KM6" s="137">
        <v>0.48550189902745533</v>
      </c>
      <c r="KN6" s="137">
        <v>0.56032636592060525</v>
      </c>
      <c r="KO6" s="137">
        <v>1</v>
      </c>
      <c r="KP6" s="137">
        <v>1.6406707120152757</v>
      </c>
      <c r="KQ6" s="137">
        <v>1</v>
      </c>
      <c r="KR6" s="137">
        <v>0</v>
      </c>
      <c r="KS6" s="137">
        <v>0</v>
      </c>
      <c r="KT6" s="138">
        <v>0</v>
      </c>
      <c r="KU6" s="136">
        <v>0.37149857228423711</v>
      </c>
      <c r="KV6" s="137">
        <v>0.37149857228423711</v>
      </c>
      <c r="KW6" s="137">
        <v>0.37149857228423711</v>
      </c>
      <c r="KX6" s="137">
        <v>0.45624603554740051</v>
      </c>
      <c r="KY6" s="137">
        <v>0</v>
      </c>
      <c r="KZ6" s="137">
        <v>0</v>
      </c>
      <c r="LA6" s="137">
        <v>0</v>
      </c>
      <c r="LB6" s="137">
        <v>0</v>
      </c>
      <c r="LC6" s="137">
        <v>0</v>
      </c>
      <c r="LD6" s="137">
        <v>0</v>
      </c>
      <c r="LE6" s="137">
        <v>0</v>
      </c>
      <c r="LF6" s="137">
        <v>0</v>
      </c>
      <c r="LG6" s="137">
        <v>0</v>
      </c>
      <c r="LH6" s="137">
        <v>0</v>
      </c>
      <c r="LI6" s="137">
        <v>0</v>
      </c>
      <c r="LJ6" s="137">
        <v>0</v>
      </c>
      <c r="LK6" s="137">
        <v>0</v>
      </c>
      <c r="LL6" s="137">
        <v>0</v>
      </c>
      <c r="LM6" s="137">
        <v>0</v>
      </c>
      <c r="LN6" s="137">
        <v>0</v>
      </c>
      <c r="LO6" s="137">
        <v>0</v>
      </c>
      <c r="LP6" s="137">
        <v>0</v>
      </c>
      <c r="LQ6" s="137">
        <v>0</v>
      </c>
      <c r="LR6" s="137">
        <v>0</v>
      </c>
      <c r="LS6" s="137">
        <v>0</v>
      </c>
      <c r="LT6" s="137">
        <v>0</v>
      </c>
      <c r="LU6" s="137">
        <v>0</v>
      </c>
      <c r="LV6" s="137">
        <v>0</v>
      </c>
      <c r="LW6" s="137">
        <v>0</v>
      </c>
      <c r="LX6" s="138">
        <v>0</v>
      </c>
      <c r="LY6" s="136">
        <v>0</v>
      </c>
      <c r="LZ6" s="136">
        <v>0</v>
      </c>
      <c r="MA6" s="136">
        <v>0</v>
      </c>
      <c r="MB6" s="136">
        <v>0</v>
      </c>
      <c r="MC6" s="136">
        <v>0</v>
      </c>
      <c r="MD6" s="136">
        <v>0</v>
      </c>
      <c r="ME6" s="136">
        <v>0</v>
      </c>
      <c r="MF6" s="136">
        <v>0</v>
      </c>
      <c r="MG6" s="136">
        <v>0</v>
      </c>
      <c r="MH6" s="136">
        <v>0</v>
      </c>
      <c r="MI6" s="136">
        <v>0</v>
      </c>
      <c r="MJ6" s="136">
        <v>0</v>
      </c>
      <c r="MK6" s="136">
        <v>0</v>
      </c>
      <c r="ML6" s="136">
        <v>0</v>
      </c>
      <c r="MM6" s="136">
        <v>0</v>
      </c>
      <c r="MN6" s="136">
        <v>0</v>
      </c>
      <c r="MO6" s="136">
        <v>0</v>
      </c>
      <c r="MP6" s="136">
        <v>0</v>
      </c>
      <c r="MQ6" s="136">
        <v>0</v>
      </c>
      <c r="MR6" s="141">
        <v>2.9280626645503038</v>
      </c>
      <c r="MS6" s="141">
        <v>1.6406707120152757</v>
      </c>
      <c r="MT6" s="141">
        <v>1.5217296534183684</v>
      </c>
      <c r="MU6" s="141">
        <v>1.5217296534183684</v>
      </c>
      <c r="MV6" s="141">
        <v>1.3359169825354342</v>
      </c>
      <c r="MW6" s="141">
        <v>0.90902783277375365</v>
      </c>
      <c r="MX6" s="141">
        <v>1</v>
      </c>
      <c r="MY6" s="141">
        <v>0.65714694969216747</v>
      </c>
      <c r="MZ6" s="141">
        <v>0.71482545995977664</v>
      </c>
      <c r="NA6" s="141">
        <v>0.56032636592060525</v>
      </c>
      <c r="NB6" s="141">
        <v>0.56032636592060525</v>
      </c>
      <c r="NC6" s="141">
        <v>0.74854950799570052</v>
      </c>
      <c r="ND6" s="141">
        <v>1.266419817374981</v>
      </c>
      <c r="NE6" s="141">
        <v>1.3687381066422017</v>
      </c>
      <c r="NF6" s="141">
        <v>1.7292575852171714</v>
      </c>
      <c r="NG6" s="141">
        <v>2.1079886080163912</v>
      </c>
      <c r="NH6" s="141">
        <v>2.8165873170719098</v>
      </c>
      <c r="NI6" s="141">
        <v>3.417010338152934</v>
      </c>
      <c r="NJ6" s="141">
        <v>3.326932132830851</v>
      </c>
      <c r="NK6" s="141">
        <v>2.6566826467666655</v>
      </c>
      <c r="NL6" s="141">
        <v>2.4456194884218192</v>
      </c>
      <c r="NM6" s="141">
        <v>2.2975102480237539</v>
      </c>
      <c r="NN6" s="141">
        <v>1.920079099924517</v>
      </c>
      <c r="NO6" s="141">
        <v>1.5322817518750271</v>
      </c>
      <c r="NP6" s="141">
        <v>1.2324061171223972</v>
      </c>
      <c r="NQ6" s="141">
        <v>1.1177540772838668</v>
      </c>
      <c r="NR6" s="141">
        <v>1.0726274386167858</v>
      </c>
      <c r="NS6" s="141">
        <v>1.0581071510783686</v>
      </c>
      <c r="NT6" s="141">
        <v>1.0649536275836082</v>
      </c>
      <c r="NU6" s="141">
        <v>1.0921298814849063</v>
      </c>
      <c r="NV6" s="141">
        <v>1.1459168044550536</v>
      </c>
      <c r="NW6" s="141">
        <v>1.231079337541602</v>
      </c>
      <c r="NX6" s="141">
        <v>1.3122031407026473</v>
      </c>
      <c r="NY6" s="141">
        <v>1.3472543653753686</v>
      </c>
      <c r="NZ6" s="141">
        <v>1.3708772965863141</v>
      </c>
      <c r="OA6" s="141">
        <v>1.3621726679842527</v>
      </c>
      <c r="OB6" s="141">
        <v>1.3428652949142925</v>
      </c>
      <c r="OC6" s="141">
        <v>1.3076138735844911</v>
      </c>
      <c r="OD6" s="141">
        <v>1.2607027830822195</v>
      </c>
      <c r="OE6" s="141">
        <v>1.1902438830146058</v>
      </c>
      <c r="OF6" s="141">
        <v>1.1425218418366987</v>
      </c>
      <c r="OG6" s="141">
        <v>1.099323783576216</v>
      </c>
      <c r="OH6" s="141">
        <v>1.05011921172</v>
      </c>
      <c r="OI6" s="141">
        <v>1.0207608520577551</v>
      </c>
      <c r="OJ6" s="141">
        <v>0.99739507054144561</v>
      </c>
      <c r="OK6" s="141">
        <v>0.99242287640789251</v>
      </c>
      <c r="OL6" s="141">
        <v>1.0014094458929768</v>
      </c>
      <c r="OM6" s="141">
        <v>1.0073082205288917</v>
      </c>
      <c r="ON6" s="141">
        <v>1.0188629201499195</v>
      </c>
      <c r="OO6" s="141">
        <v>1.0298798807793377</v>
      </c>
      <c r="OP6" s="141">
        <v>1.023411990825345</v>
      </c>
      <c r="OQ6" s="141">
        <v>1.0118758992749732</v>
      </c>
      <c r="OR6" s="141">
        <v>0.99032550254044549</v>
      </c>
      <c r="OS6" s="141">
        <v>0.96639787307686531</v>
      </c>
      <c r="OT6" s="141">
        <v>0.93570802676115938</v>
      </c>
      <c r="OU6" s="141">
        <v>0.92205581298801675</v>
      </c>
      <c r="OV6" s="141">
        <v>0.91721258743624645</v>
      </c>
      <c r="OW6" s="141">
        <v>0.91576524403118009</v>
      </c>
      <c r="OX6" s="141">
        <v>0.92309403784181754</v>
      </c>
      <c r="OY6" s="141">
        <v>0.93653471571044544</v>
      </c>
      <c r="OZ6" s="141">
        <v>0.95878426768649516</v>
      </c>
      <c r="PA6" s="141">
        <v>0.99348467378773153</v>
      </c>
      <c r="PB6" s="141">
        <v>0.98095879783294104</v>
      </c>
      <c r="PC6" s="141">
        <v>0.97369561188855025</v>
      </c>
      <c r="PD6" s="141">
        <v>0.96682850565763079</v>
      </c>
      <c r="PE6" s="137">
        <v>0.96524742843636191</v>
      </c>
      <c r="PF6" s="137">
        <v>0.97201489580837797</v>
      </c>
      <c r="PG6" s="137">
        <v>0.96321504071240127</v>
      </c>
      <c r="PH6" s="137">
        <v>0.95406308558032904</v>
      </c>
      <c r="PI6" s="137">
        <v>0.97817171244757561</v>
      </c>
      <c r="PJ6" s="138">
        <v>0.98715920087810416</v>
      </c>
      <c r="PK6" s="136">
        <v>1.0062450085016938</v>
      </c>
      <c r="PL6" s="137">
        <v>1.0218024292389767</v>
      </c>
      <c r="PM6" s="137">
        <v>1.01285257114508</v>
      </c>
      <c r="PN6" s="137">
        <v>1.0150117078020071</v>
      </c>
      <c r="PO6" s="137">
        <v>1.0169190533435863</v>
      </c>
      <c r="PP6" s="137">
        <v>1.0002901073626025</v>
      </c>
      <c r="PQ6" s="137">
        <v>0.9970708609976493</v>
      </c>
      <c r="PR6" s="137">
        <v>0.98615666563430493</v>
      </c>
      <c r="PS6" s="137">
        <v>0.96573413951003928</v>
      </c>
      <c r="PT6" s="137">
        <v>0.9681607201579101</v>
      </c>
      <c r="PU6" s="137">
        <v>0.96448089708494067</v>
      </c>
      <c r="PV6" s="137">
        <v>0.96090202763771948</v>
      </c>
      <c r="PW6" s="137">
        <v>0.96437645581996401</v>
      </c>
      <c r="PX6" s="137">
        <v>0.96903998940345082</v>
      </c>
      <c r="PY6" s="137">
        <v>0.97147883022396941</v>
      </c>
      <c r="PZ6" s="137">
        <v>0.98027250451342085</v>
      </c>
      <c r="QA6" s="137">
        <v>0.97368613703068618</v>
      </c>
      <c r="QB6" s="137">
        <v>0.97965081530921327</v>
      </c>
      <c r="QC6" s="137">
        <v>0.98619648259691239</v>
      </c>
      <c r="QD6" s="137">
        <v>0.99619656661803302</v>
      </c>
      <c r="QE6" s="137">
        <v>0.99735797476174726</v>
      </c>
      <c r="QF6" s="137">
        <v>1.0262509848136543</v>
      </c>
      <c r="QG6" s="137">
        <v>1.0524993181467321</v>
      </c>
      <c r="QH6" s="137">
        <v>1.0768685200611741</v>
      </c>
      <c r="QI6" s="137">
        <v>1.0891527957249028</v>
      </c>
      <c r="QJ6" s="137">
        <v>1.0786148835868277</v>
      </c>
      <c r="QK6" s="137">
        <v>1.0652267047901789</v>
      </c>
      <c r="QL6" s="137">
        <v>1.0407399843310496</v>
      </c>
      <c r="QM6" s="137">
        <v>0.96804480620926192</v>
      </c>
      <c r="QN6" s="137">
        <v>0.90816303778560936</v>
      </c>
      <c r="QO6" s="137">
        <v>0.88745514718971252</v>
      </c>
      <c r="QP6" s="137">
        <v>0.86482455127214708</v>
      </c>
      <c r="QQ6" s="137">
        <v>0.88746887511019312</v>
      </c>
      <c r="QR6" s="137">
        <v>0.94126424791726537</v>
      </c>
      <c r="QS6" s="137">
        <v>1.0172473650004041</v>
      </c>
      <c r="QT6" s="137">
        <v>1.1224417309027774</v>
      </c>
      <c r="QU6" s="137">
        <v>1.2034359152445377</v>
      </c>
      <c r="QV6" s="137">
        <v>1.2211043287958463</v>
      </c>
      <c r="QW6" s="137">
        <v>1.2370232343691538</v>
      </c>
      <c r="QX6" s="137">
        <v>1.197592045416968</v>
      </c>
      <c r="QY6" s="137">
        <v>1.1071525284186674</v>
      </c>
      <c r="QZ6" s="137">
        <v>0.98318703433132881</v>
      </c>
      <c r="RA6" s="137">
        <v>0.92546307812170825</v>
      </c>
      <c r="RB6" s="137">
        <v>0.91253680618681621</v>
      </c>
      <c r="RC6" s="137">
        <v>0.92093812929602958</v>
      </c>
      <c r="RD6" s="137">
        <v>0.93795108110327907</v>
      </c>
      <c r="RE6" s="137">
        <v>0.9699827349138922</v>
      </c>
      <c r="RF6" s="137">
        <v>1.0300953153341192</v>
      </c>
      <c r="RG6" s="137">
        <v>1.1582064849406513</v>
      </c>
      <c r="RH6" s="137">
        <v>1.1824137580813616</v>
      </c>
      <c r="RI6" s="137">
        <v>1.1707641358403984</v>
      </c>
      <c r="RJ6" s="137">
        <v>1.1593054691264895</v>
      </c>
      <c r="RK6" s="137">
        <v>1.1574882566930085</v>
      </c>
      <c r="RL6" s="137">
        <v>1.1441552517737896</v>
      </c>
      <c r="RM6" s="137">
        <v>1.1036388523059568</v>
      </c>
      <c r="RN6" s="137">
        <v>1.0481480332495627</v>
      </c>
      <c r="RO6" s="137">
        <v>1.0327933058404895</v>
      </c>
      <c r="RP6" s="137">
        <v>1.019885640966862</v>
      </c>
      <c r="RQ6" s="137">
        <v>1.0044507083369987</v>
      </c>
      <c r="RR6" s="137">
        <v>0.96956327781410512</v>
      </c>
      <c r="RS6" s="137">
        <v>0.95018286732841417</v>
      </c>
      <c r="RT6" s="137">
        <v>0.9437128719348733</v>
      </c>
      <c r="RU6" s="137">
        <v>0.92648778916694119</v>
      </c>
      <c r="RV6" s="137">
        <v>0.91821923812984974</v>
      </c>
      <c r="RW6" s="137">
        <v>0.92078893710811738</v>
      </c>
      <c r="RX6" s="137">
        <v>0.93387673233548707</v>
      </c>
      <c r="RY6" s="137">
        <v>0.96934767621415818</v>
      </c>
      <c r="RZ6" s="137">
        <v>0.98589003508664563</v>
      </c>
      <c r="SA6" s="137">
        <v>1.0059178840260756</v>
      </c>
      <c r="SB6" s="137">
        <v>1.0327508909080778</v>
      </c>
      <c r="SC6" s="137">
        <v>1.0570468327496987</v>
      </c>
      <c r="SD6" s="294">
        <v>1.0644451085106126</v>
      </c>
      <c r="SE6" s="294">
        <v>1.0566865420341529</v>
      </c>
      <c r="SF6" s="294">
        <v>1.0270011725150077</v>
      </c>
      <c r="SG6" s="294">
        <v>1.0254771826180324</v>
      </c>
      <c r="SH6" s="294">
        <v>1.0146823221704564</v>
      </c>
      <c r="SI6" s="294">
        <v>1.0039076331308103</v>
      </c>
      <c r="SJ6" s="294">
        <v>0.98867143165642535</v>
      </c>
      <c r="SK6" s="294">
        <v>0.99051094211482427</v>
      </c>
      <c r="SL6" s="294">
        <v>0.99859779100046342</v>
      </c>
      <c r="SM6" s="294">
        <v>1.0039076331308103</v>
      </c>
      <c r="SN6" s="294">
        <v>0.98902586753362676</v>
      </c>
      <c r="SO6" s="294">
        <v>0.98378218777390702</v>
      </c>
      <c r="SP6" s="294">
        <v>0.97326704366413053</v>
      </c>
      <c r="SQ6" s="294">
        <v>0.9745887239961819</v>
      </c>
      <c r="SR6" s="294">
        <v>0.96216082015206394</v>
      </c>
      <c r="SS6" s="294">
        <v>0.94013176718321467</v>
      </c>
      <c r="ST6" s="294">
        <v>0.93551879311929786</v>
      </c>
      <c r="SU6" s="294">
        <v>0.93651223028782471</v>
      </c>
      <c r="SV6" s="294">
        <v>0.93157636015461132</v>
      </c>
      <c r="SW6" s="294">
        <v>0.93289792464122379</v>
      </c>
      <c r="SX6" s="294">
        <v>0.91713735821941922</v>
      </c>
      <c r="SY6" s="294">
        <v>0.90944414226369108</v>
      </c>
      <c r="SZ6" s="294">
        <v>0.91925900520059856</v>
      </c>
      <c r="TA6" s="294">
        <v>0.92249360496994159</v>
      </c>
      <c r="TB6" s="294">
        <v>0.92068796485622584</v>
      </c>
      <c r="TC6" s="294">
        <v>0.92360624246230427</v>
      </c>
      <c r="TD6" s="294">
        <v>0.92983307608614674</v>
      </c>
      <c r="TE6" s="294">
        <v>0.93918352777445635</v>
      </c>
      <c r="TF6" s="294">
        <v>0.95577403080973533</v>
      </c>
      <c r="TG6" s="294">
        <v>0.95906192868491624</v>
      </c>
      <c r="TH6" s="294">
        <v>0.96538768775229755</v>
      </c>
      <c r="TI6" s="294">
        <v>0.98001873006490026</v>
      </c>
      <c r="TJ6" s="294">
        <v>0.99054582299183636</v>
      </c>
      <c r="TK6" s="294">
        <v>0.98903731622747715</v>
      </c>
      <c r="TL6" s="294">
        <v>1.003141225808307</v>
      </c>
      <c r="TM6" s="294">
        <v>1.0015728252867961</v>
      </c>
      <c r="TN6" s="294">
        <v>1.0004785644098066</v>
      </c>
      <c r="TO6" s="294">
        <v>0.99727878375634949</v>
      </c>
      <c r="TP6" s="294">
        <v>0.98640469687828469</v>
      </c>
      <c r="TQ6" s="294">
        <v>0.97690770560324403</v>
      </c>
      <c r="TR6" s="294">
        <v>0.97686122078640369</v>
      </c>
      <c r="TS6" s="294">
        <v>0.96632286526112166</v>
      </c>
      <c r="TT6" s="294">
        <v>0.95890721949690549</v>
      </c>
      <c r="TU6" s="294">
        <v>0.96468642192211962</v>
      </c>
      <c r="TV6" s="294">
        <v>0.96552309221164545</v>
      </c>
      <c r="TW6" s="294">
        <v>0.96984726247155362</v>
      </c>
      <c r="TX6" s="294">
        <v>0.97971040260823183</v>
      </c>
      <c r="TY6" s="294">
        <v>0.99254307019020982</v>
      </c>
      <c r="TZ6" s="294">
        <v>1.0073174391341502</v>
      </c>
      <c r="UA6" s="294">
        <v>1.0260085429191239</v>
      </c>
      <c r="UB6" s="294">
        <v>1.0413691674282357</v>
      </c>
      <c r="UC6" s="294">
        <v>1.06548205751576</v>
      </c>
      <c r="UD6" s="294">
        <v>1.1001271818727389</v>
      </c>
      <c r="UE6" s="294">
        <v>1.131642981814839</v>
      </c>
      <c r="UF6" s="294">
        <v>1.1575057357991405</v>
      </c>
      <c r="UG6" s="294">
        <v>1.1872815243092276</v>
      </c>
      <c r="UH6" s="294">
        <v>1.2137263216130036</v>
      </c>
      <c r="UI6" s="294">
        <v>1.2218726307114709</v>
      </c>
      <c r="UJ6" s="294">
        <v>1.2241425187971926</v>
      </c>
      <c r="UK6" s="294">
        <v>1.1996385252593402</v>
      </c>
      <c r="UL6" s="294">
        <v>1.161885845686776</v>
      </c>
      <c r="UM6" s="294">
        <v>1.1307067765174554</v>
      </c>
      <c r="UN6" s="294">
        <v>1.08</v>
      </c>
      <c r="UO6" s="294"/>
      <c r="UP6" s="294"/>
      <c r="UQ6" s="294"/>
      <c r="UR6" s="294"/>
      <c r="US6" s="294"/>
      <c r="UT6" s="294"/>
      <c r="UU6" s="294"/>
      <c r="UV6" s="294"/>
      <c r="UW6" s="294"/>
      <c r="UX6" s="294"/>
      <c r="UY6" s="294"/>
      <c r="UZ6" s="294"/>
      <c r="VA6" s="294"/>
      <c r="VB6" s="294"/>
      <c r="VC6" s="294"/>
      <c r="VD6" s="294"/>
      <c r="VE6" s="294"/>
      <c r="VF6" s="294"/>
      <c r="VG6" s="294"/>
    </row>
    <row r="7" spans="1:1198" ht="34.5" customHeight="1">
      <c r="A7" t="s">
        <v>109</v>
      </c>
      <c r="B7" s="17" t="s">
        <v>143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7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7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7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4">
        <v>8</v>
      </c>
      <c r="DI7" s="114">
        <v>7</v>
      </c>
      <c r="DJ7" s="114">
        <v>7</v>
      </c>
      <c r="DK7" s="114">
        <v>13</v>
      </c>
      <c r="DL7" s="114">
        <v>8</v>
      </c>
      <c r="DM7" s="114">
        <v>10</v>
      </c>
      <c r="DN7" s="114">
        <v>15</v>
      </c>
      <c r="DO7" s="114">
        <v>21</v>
      </c>
      <c r="DP7" s="114">
        <v>21</v>
      </c>
      <c r="DQ7" s="114">
        <v>21</v>
      </c>
      <c r="DR7" s="173">
        <v>16</v>
      </c>
      <c r="DS7" s="174">
        <v>24</v>
      </c>
      <c r="DT7" s="114">
        <v>27</v>
      </c>
      <c r="DU7" s="114">
        <v>18</v>
      </c>
      <c r="DV7" s="114">
        <v>18</v>
      </c>
      <c r="DW7" s="114">
        <v>10</v>
      </c>
      <c r="DX7" s="114">
        <v>22</v>
      </c>
      <c r="DY7" s="114">
        <v>16</v>
      </c>
      <c r="DZ7" s="114">
        <v>19</v>
      </c>
      <c r="EA7" s="114">
        <v>28</v>
      </c>
      <c r="EB7" s="114">
        <v>15</v>
      </c>
      <c r="EC7" s="114">
        <v>24</v>
      </c>
      <c r="ED7" s="114">
        <v>27</v>
      </c>
      <c r="EE7" s="114">
        <v>10</v>
      </c>
      <c r="EF7" s="114">
        <v>23</v>
      </c>
      <c r="EG7" s="114">
        <v>10</v>
      </c>
      <c r="EH7" s="114">
        <v>13</v>
      </c>
      <c r="EI7" s="114">
        <v>17</v>
      </c>
      <c r="EJ7" s="114">
        <v>13</v>
      </c>
      <c r="EK7" s="114">
        <v>15</v>
      </c>
      <c r="EL7" s="114">
        <v>22</v>
      </c>
      <c r="EM7" s="114">
        <v>12</v>
      </c>
      <c r="EN7" s="114">
        <v>11</v>
      </c>
      <c r="EO7" s="114">
        <v>16</v>
      </c>
      <c r="EP7" s="114">
        <v>11</v>
      </c>
      <c r="EQ7" s="114">
        <v>12</v>
      </c>
      <c r="ER7" s="114">
        <v>11</v>
      </c>
      <c r="ES7" s="114">
        <v>9</v>
      </c>
      <c r="ET7" s="114">
        <v>6</v>
      </c>
      <c r="EU7" s="114">
        <v>4</v>
      </c>
      <c r="EV7" s="114">
        <v>11</v>
      </c>
      <c r="EW7" s="115">
        <v>12</v>
      </c>
      <c r="EX7" s="114">
        <v>15</v>
      </c>
      <c r="EY7" s="114">
        <v>15</v>
      </c>
      <c r="EZ7" s="114">
        <v>7</v>
      </c>
      <c r="FA7" s="114">
        <v>9</v>
      </c>
      <c r="FB7" s="114">
        <v>3</v>
      </c>
      <c r="FC7" s="114">
        <v>5</v>
      </c>
      <c r="FD7" s="114">
        <v>6</v>
      </c>
      <c r="FE7" s="114">
        <v>5</v>
      </c>
      <c r="FF7" s="114">
        <v>5</v>
      </c>
      <c r="FG7" s="114">
        <v>6</v>
      </c>
      <c r="FH7" s="114">
        <v>0</v>
      </c>
      <c r="FI7" s="114">
        <v>2</v>
      </c>
      <c r="FJ7" s="114">
        <v>0</v>
      </c>
      <c r="FK7" s="114">
        <v>3</v>
      </c>
      <c r="FL7" s="114">
        <v>1</v>
      </c>
      <c r="FM7" s="114">
        <v>1</v>
      </c>
      <c r="FN7" s="114">
        <v>1</v>
      </c>
      <c r="FO7" s="114">
        <v>2</v>
      </c>
      <c r="FP7" s="114">
        <v>1</v>
      </c>
      <c r="FQ7" s="114">
        <v>0</v>
      </c>
      <c r="FR7" s="114">
        <v>0</v>
      </c>
      <c r="FS7" s="114">
        <v>3</v>
      </c>
      <c r="FT7" s="114">
        <v>1</v>
      </c>
      <c r="FU7" s="114">
        <v>1</v>
      </c>
      <c r="FV7" s="114">
        <v>3</v>
      </c>
      <c r="FW7" s="114">
        <v>3</v>
      </c>
      <c r="FX7" s="114">
        <v>2</v>
      </c>
      <c r="FY7" s="114">
        <v>2</v>
      </c>
      <c r="FZ7" s="114">
        <v>3</v>
      </c>
      <c r="GA7" s="115">
        <v>3</v>
      </c>
      <c r="GB7" s="114">
        <v>0</v>
      </c>
      <c r="GC7" s="114">
        <v>0</v>
      </c>
      <c r="GD7" s="114">
        <v>0</v>
      </c>
      <c r="GE7" s="114">
        <v>0</v>
      </c>
      <c r="GF7" s="114">
        <v>0</v>
      </c>
      <c r="GG7" s="114">
        <v>0</v>
      </c>
      <c r="GH7" s="114">
        <v>1</v>
      </c>
      <c r="GI7" s="114">
        <v>1</v>
      </c>
      <c r="GJ7" s="114">
        <v>2</v>
      </c>
      <c r="GK7" s="114">
        <v>3</v>
      </c>
      <c r="GL7" s="114">
        <v>1</v>
      </c>
      <c r="GM7" s="114">
        <v>1</v>
      </c>
      <c r="GN7" s="114">
        <v>1</v>
      </c>
      <c r="GO7" s="114">
        <v>1</v>
      </c>
      <c r="GP7" s="114">
        <v>2</v>
      </c>
      <c r="GQ7" s="114">
        <v>2</v>
      </c>
      <c r="GR7" s="114">
        <v>0</v>
      </c>
      <c r="GS7" s="114">
        <v>1</v>
      </c>
      <c r="GT7" s="114">
        <v>1</v>
      </c>
      <c r="GU7" s="114">
        <v>6</v>
      </c>
      <c r="GV7" s="114">
        <v>8</v>
      </c>
      <c r="GW7" s="114">
        <v>6</v>
      </c>
      <c r="GX7" s="114">
        <v>5</v>
      </c>
      <c r="GY7" s="114">
        <v>3</v>
      </c>
      <c r="GZ7" s="114">
        <v>12</v>
      </c>
      <c r="HA7" s="114">
        <v>5</v>
      </c>
      <c r="HB7" s="114">
        <v>9</v>
      </c>
      <c r="HC7" s="114">
        <v>12</v>
      </c>
      <c r="HD7" s="114">
        <v>12</v>
      </c>
      <c r="HE7" s="114">
        <v>13</v>
      </c>
      <c r="HF7" s="115">
        <v>15</v>
      </c>
      <c r="HG7" s="114">
        <v>18</v>
      </c>
      <c r="HH7" s="114">
        <v>39</v>
      </c>
      <c r="HI7" s="114">
        <v>47</v>
      </c>
      <c r="HJ7" s="114">
        <v>43</v>
      </c>
      <c r="HK7" s="114">
        <v>54</v>
      </c>
      <c r="HL7" s="114">
        <v>40</v>
      </c>
      <c r="HM7" s="114">
        <v>60</v>
      </c>
      <c r="HN7" s="114">
        <v>60</v>
      </c>
      <c r="HO7" s="114">
        <v>80</v>
      </c>
      <c r="HP7" s="114">
        <v>103</v>
      </c>
      <c r="HQ7" s="114">
        <v>118</v>
      </c>
      <c r="HR7" s="114">
        <v>124</v>
      </c>
      <c r="HS7" s="114">
        <v>114</v>
      </c>
      <c r="HT7" s="114">
        <v>145</v>
      </c>
      <c r="HU7" s="114">
        <v>155</v>
      </c>
      <c r="HV7" s="114">
        <v>145</v>
      </c>
      <c r="HW7" s="114">
        <v>162</v>
      </c>
      <c r="HX7" s="114">
        <v>128</v>
      </c>
      <c r="HY7" s="114">
        <v>131</v>
      </c>
      <c r="HZ7" s="114">
        <v>104</v>
      </c>
      <c r="IA7" s="114">
        <v>123</v>
      </c>
      <c r="IB7" s="114">
        <v>103</v>
      </c>
      <c r="IC7" s="114">
        <v>107</v>
      </c>
      <c r="ID7" s="114">
        <v>75</v>
      </c>
      <c r="IE7" s="114">
        <v>67</v>
      </c>
      <c r="IF7" s="114">
        <v>47</v>
      </c>
      <c r="IG7" s="114">
        <v>64</v>
      </c>
      <c r="IH7" s="114">
        <v>74</v>
      </c>
      <c r="II7" s="114">
        <v>64</v>
      </c>
      <c r="IJ7" s="114">
        <v>61</v>
      </c>
      <c r="IK7" s="115">
        <v>47</v>
      </c>
      <c r="IL7" s="114">
        <v>48</v>
      </c>
      <c r="IM7" s="114">
        <v>49</v>
      </c>
      <c r="IN7" s="114">
        <v>37</v>
      </c>
      <c r="IO7" s="114">
        <v>38</v>
      </c>
      <c r="IP7" s="114">
        <v>35</v>
      </c>
      <c r="IQ7" s="114">
        <v>34</v>
      </c>
      <c r="IR7" s="114">
        <v>39</v>
      </c>
      <c r="IS7" s="114">
        <v>39</v>
      </c>
      <c r="IT7" s="114">
        <v>28</v>
      </c>
      <c r="IU7" s="114">
        <v>31</v>
      </c>
      <c r="IV7" s="114">
        <v>29</v>
      </c>
      <c r="IW7" s="114">
        <v>10</v>
      </c>
      <c r="IX7" s="114">
        <v>35</v>
      </c>
      <c r="IY7" s="114">
        <v>11</v>
      </c>
      <c r="IZ7" s="114">
        <v>14</v>
      </c>
      <c r="JA7" s="114">
        <v>12</v>
      </c>
      <c r="JB7" s="114">
        <v>7</v>
      </c>
      <c r="JC7" s="114">
        <v>3</v>
      </c>
      <c r="JD7" s="114">
        <v>2</v>
      </c>
      <c r="JE7" s="114">
        <v>5</v>
      </c>
      <c r="JF7" s="114">
        <v>2</v>
      </c>
      <c r="JG7" s="114">
        <v>2</v>
      </c>
      <c r="JH7" s="114">
        <v>2</v>
      </c>
      <c r="JI7" s="114">
        <v>2</v>
      </c>
      <c r="JJ7" s="114">
        <v>5</v>
      </c>
      <c r="JK7" s="114">
        <v>2</v>
      </c>
      <c r="JL7" s="114">
        <v>4</v>
      </c>
      <c r="JM7" s="114">
        <v>1</v>
      </c>
      <c r="JN7" s="114">
        <v>4</v>
      </c>
      <c r="JO7" s="115">
        <v>1</v>
      </c>
      <c r="JP7" s="114">
        <v>0</v>
      </c>
      <c r="JQ7" s="114">
        <v>1</v>
      </c>
      <c r="JR7" s="114">
        <v>1</v>
      </c>
      <c r="JS7" s="114">
        <v>6</v>
      </c>
      <c r="JT7" s="114">
        <v>3</v>
      </c>
      <c r="JU7" s="114">
        <v>2</v>
      </c>
      <c r="JV7" s="114">
        <v>1</v>
      </c>
      <c r="JW7" s="114">
        <v>0</v>
      </c>
      <c r="JX7" s="114">
        <v>1</v>
      </c>
      <c r="JY7" s="114">
        <v>2</v>
      </c>
      <c r="JZ7" s="114">
        <v>2</v>
      </c>
      <c r="KA7" s="114">
        <v>5</v>
      </c>
      <c r="KB7" s="114">
        <v>2</v>
      </c>
      <c r="KC7" s="114">
        <v>0</v>
      </c>
      <c r="KD7" s="114">
        <v>1</v>
      </c>
      <c r="KE7" s="114">
        <v>1</v>
      </c>
      <c r="KF7" s="114">
        <v>0</v>
      </c>
      <c r="KG7" s="114">
        <v>0</v>
      </c>
      <c r="KH7" s="114">
        <v>0</v>
      </c>
      <c r="KI7" s="114">
        <v>0</v>
      </c>
      <c r="KJ7" s="114">
        <v>1</v>
      </c>
      <c r="KK7" s="114">
        <v>3</v>
      </c>
      <c r="KL7" s="114">
        <v>0</v>
      </c>
      <c r="KM7" s="114">
        <v>0</v>
      </c>
      <c r="KN7" s="114">
        <v>0</v>
      </c>
      <c r="KO7" s="114">
        <v>0</v>
      </c>
      <c r="KP7" s="114">
        <v>0</v>
      </c>
      <c r="KQ7" s="114">
        <v>0</v>
      </c>
      <c r="KR7" s="114">
        <v>0</v>
      </c>
      <c r="KS7" s="114">
        <v>0</v>
      </c>
      <c r="KT7" s="115">
        <v>0</v>
      </c>
      <c r="KU7" s="114">
        <v>1</v>
      </c>
      <c r="KV7" s="114">
        <v>0</v>
      </c>
      <c r="KW7" s="114">
        <v>0</v>
      </c>
      <c r="KX7" s="114">
        <v>0</v>
      </c>
      <c r="KY7" s="114">
        <v>0</v>
      </c>
      <c r="KZ7" s="114">
        <v>0</v>
      </c>
      <c r="LA7" s="114">
        <v>0</v>
      </c>
      <c r="LB7" s="114">
        <v>0</v>
      </c>
      <c r="LC7" s="114">
        <v>0</v>
      </c>
      <c r="LD7" s="114">
        <v>0</v>
      </c>
      <c r="LE7" s="114">
        <v>0</v>
      </c>
      <c r="LF7" s="114">
        <v>0</v>
      </c>
      <c r="LG7" s="114">
        <v>0</v>
      </c>
      <c r="LH7" s="114">
        <v>0</v>
      </c>
      <c r="LI7" s="114">
        <v>0</v>
      </c>
      <c r="LJ7" s="114">
        <v>0</v>
      </c>
      <c r="LK7" s="114">
        <v>0</v>
      </c>
      <c r="LL7" s="114">
        <v>1</v>
      </c>
      <c r="LM7" s="114">
        <v>0</v>
      </c>
      <c r="LN7" s="114">
        <v>0</v>
      </c>
      <c r="LO7" s="114">
        <v>0</v>
      </c>
      <c r="LP7" s="114">
        <v>0</v>
      </c>
      <c r="LQ7" s="114">
        <v>0</v>
      </c>
      <c r="LR7" s="114">
        <v>0</v>
      </c>
      <c r="LS7" s="114">
        <v>0</v>
      </c>
      <c r="LT7" s="114">
        <v>0</v>
      </c>
      <c r="LU7" s="114">
        <v>0</v>
      </c>
      <c r="LV7" s="114">
        <v>0</v>
      </c>
      <c r="LW7" s="114">
        <v>0</v>
      </c>
      <c r="LX7" s="115">
        <v>0</v>
      </c>
      <c r="LY7" s="114">
        <v>0</v>
      </c>
      <c r="LZ7" s="114">
        <v>0</v>
      </c>
      <c r="MA7" s="114">
        <v>0</v>
      </c>
      <c r="MB7" s="114">
        <v>0</v>
      </c>
      <c r="MC7" s="114">
        <v>0</v>
      </c>
      <c r="MD7" s="114">
        <v>0</v>
      </c>
      <c r="ME7" s="114">
        <v>0</v>
      </c>
      <c r="MF7" s="114">
        <v>0</v>
      </c>
      <c r="MG7" s="114">
        <v>0</v>
      </c>
      <c r="MH7" s="114">
        <v>0</v>
      </c>
      <c r="MI7" s="114">
        <v>0</v>
      </c>
      <c r="MJ7" s="114">
        <v>0</v>
      </c>
      <c r="MK7" s="114">
        <v>2</v>
      </c>
      <c r="ML7" s="114">
        <v>2</v>
      </c>
      <c r="MM7" s="114">
        <v>1</v>
      </c>
      <c r="MN7" s="114">
        <v>0</v>
      </c>
      <c r="MO7" s="114">
        <v>1</v>
      </c>
      <c r="MP7" s="114">
        <v>2</v>
      </c>
      <c r="MQ7" s="114">
        <v>0</v>
      </c>
      <c r="MR7" s="195">
        <v>3</v>
      </c>
      <c r="MS7" s="195">
        <v>1</v>
      </c>
      <c r="MT7" s="195">
        <v>2</v>
      </c>
      <c r="MU7" s="195">
        <v>0</v>
      </c>
      <c r="MV7" s="195">
        <v>1</v>
      </c>
      <c r="MW7" s="195">
        <v>0</v>
      </c>
      <c r="MX7" s="195">
        <v>1</v>
      </c>
      <c r="MY7" s="195">
        <v>0</v>
      </c>
      <c r="MZ7" s="195">
        <v>1</v>
      </c>
      <c r="NA7" s="195">
        <v>1</v>
      </c>
      <c r="NB7" s="195">
        <v>0</v>
      </c>
      <c r="NC7" s="195">
        <v>3</v>
      </c>
      <c r="ND7" s="195">
        <v>10</v>
      </c>
      <c r="NE7" s="195">
        <v>9</v>
      </c>
      <c r="NF7" s="195">
        <v>10</v>
      </c>
      <c r="NG7" s="195">
        <v>35</v>
      </c>
      <c r="NH7" s="195">
        <v>83</v>
      </c>
      <c r="NI7" s="195">
        <v>145</v>
      </c>
      <c r="NJ7" s="195">
        <v>111</v>
      </c>
      <c r="NK7" s="195">
        <v>96</v>
      </c>
      <c r="NL7" s="195">
        <v>69</v>
      </c>
      <c r="NM7" s="195">
        <v>86</v>
      </c>
      <c r="NN7" s="195">
        <v>77</v>
      </c>
      <c r="NO7" s="195">
        <v>84</v>
      </c>
      <c r="NP7" s="195">
        <v>90</v>
      </c>
      <c r="NQ7" s="195">
        <v>93</v>
      </c>
      <c r="NR7" s="195">
        <v>126</v>
      </c>
      <c r="NS7" s="195">
        <v>113</v>
      </c>
      <c r="NT7" s="195">
        <v>196</v>
      </c>
      <c r="NU7" s="195">
        <v>206</v>
      </c>
      <c r="NV7" s="195">
        <v>252</v>
      </c>
      <c r="NW7" s="195">
        <v>283</v>
      </c>
      <c r="NX7" s="195">
        <v>364</v>
      </c>
      <c r="NY7" s="195">
        <v>360</v>
      </c>
      <c r="NZ7" s="195">
        <v>357</v>
      </c>
      <c r="OA7" s="195">
        <v>476</v>
      </c>
      <c r="OB7" s="195">
        <v>456</v>
      </c>
      <c r="OC7" s="195">
        <v>455</v>
      </c>
      <c r="OD7" s="195">
        <v>387</v>
      </c>
      <c r="OE7" s="195">
        <v>342</v>
      </c>
      <c r="OF7" s="195">
        <v>355</v>
      </c>
      <c r="OG7" s="195">
        <v>340</v>
      </c>
      <c r="OH7" s="195">
        <v>392</v>
      </c>
      <c r="OI7" s="195">
        <v>467</v>
      </c>
      <c r="OJ7" s="195">
        <v>443</v>
      </c>
      <c r="OK7" s="195">
        <v>441</v>
      </c>
      <c r="OL7" s="195">
        <v>409</v>
      </c>
      <c r="OM7" s="195">
        <v>409</v>
      </c>
      <c r="ON7" s="195">
        <v>440</v>
      </c>
      <c r="OO7" s="195">
        <v>414</v>
      </c>
      <c r="OP7" s="195">
        <v>413</v>
      </c>
      <c r="OQ7" s="195">
        <v>315</v>
      </c>
      <c r="OR7" s="195">
        <v>287</v>
      </c>
      <c r="OS7" s="195">
        <v>248</v>
      </c>
      <c r="OT7" s="195">
        <v>182</v>
      </c>
      <c r="OU7" s="195">
        <v>400</v>
      </c>
      <c r="OV7" s="195">
        <v>389</v>
      </c>
      <c r="OW7" s="195">
        <v>361</v>
      </c>
      <c r="OX7" s="195">
        <v>280</v>
      </c>
      <c r="OY7" s="195">
        <v>276</v>
      </c>
      <c r="OZ7" s="195">
        <v>292</v>
      </c>
      <c r="PA7" s="195">
        <v>249</v>
      </c>
      <c r="PB7" s="195">
        <v>265</v>
      </c>
      <c r="PC7" s="195">
        <v>312</v>
      </c>
      <c r="PD7" s="195">
        <v>265</v>
      </c>
      <c r="PE7" s="234">
        <v>238</v>
      </c>
      <c r="PF7" s="234">
        <v>313</v>
      </c>
      <c r="PG7" s="234">
        <v>270</v>
      </c>
      <c r="PH7" s="234">
        <v>243</v>
      </c>
      <c r="PI7" s="234">
        <v>314</v>
      </c>
      <c r="PJ7" s="235">
        <v>302</v>
      </c>
      <c r="PK7" s="234">
        <v>307</v>
      </c>
      <c r="PL7" s="234">
        <v>311</v>
      </c>
      <c r="PM7" s="234">
        <v>284</v>
      </c>
      <c r="PN7" s="234">
        <v>262</v>
      </c>
      <c r="PO7" s="234">
        <v>250</v>
      </c>
      <c r="PP7" s="234">
        <v>253</v>
      </c>
      <c r="PQ7" s="234">
        <v>271</v>
      </c>
      <c r="PR7" s="234">
        <v>269</v>
      </c>
      <c r="PS7" s="234">
        <v>237</v>
      </c>
      <c r="PT7" s="234">
        <v>276</v>
      </c>
      <c r="PU7" s="234">
        <v>230</v>
      </c>
      <c r="PV7" s="234">
        <v>233</v>
      </c>
      <c r="PW7" s="234">
        <v>220</v>
      </c>
      <c r="PX7" s="234">
        <v>271</v>
      </c>
      <c r="PY7" s="234">
        <v>250</v>
      </c>
      <c r="PZ7" s="114">
        <v>223</v>
      </c>
      <c r="QA7" s="114">
        <v>229</v>
      </c>
      <c r="QB7" s="114">
        <v>236</v>
      </c>
      <c r="QC7" s="114">
        <v>256</v>
      </c>
      <c r="QD7" s="114">
        <v>248</v>
      </c>
      <c r="QE7" s="114">
        <v>278</v>
      </c>
      <c r="QF7" s="114">
        <v>410</v>
      </c>
      <c r="QG7" s="114">
        <v>380</v>
      </c>
      <c r="QH7" s="114">
        <v>338</v>
      </c>
      <c r="QI7" s="114">
        <v>331</v>
      </c>
      <c r="QJ7" s="114">
        <v>211</v>
      </c>
      <c r="QK7" s="114">
        <v>189</v>
      </c>
      <c r="QL7" s="114">
        <v>119</v>
      </c>
      <c r="QM7" s="114">
        <v>110</v>
      </c>
      <c r="QN7" s="114">
        <v>156</v>
      </c>
      <c r="QO7" s="114">
        <v>297</v>
      </c>
      <c r="QP7" s="114">
        <v>266</v>
      </c>
      <c r="QQ7" s="114">
        <v>309</v>
      </c>
      <c r="QR7" s="114">
        <v>472</v>
      </c>
      <c r="QS7" s="114">
        <v>490</v>
      </c>
      <c r="QT7" s="114">
        <v>524</v>
      </c>
      <c r="QU7" s="114">
        <v>422</v>
      </c>
      <c r="QV7" s="114">
        <v>360</v>
      </c>
      <c r="QW7" s="114">
        <v>261</v>
      </c>
      <c r="QX7" s="114">
        <v>189</v>
      </c>
      <c r="QY7" s="114">
        <v>223</v>
      </c>
      <c r="QZ7" s="114">
        <v>0</v>
      </c>
      <c r="RA7" s="114">
        <v>462</v>
      </c>
      <c r="RB7" s="114">
        <v>523</v>
      </c>
      <c r="RC7" s="114">
        <v>473</v>
      </c>
      <c r="RD7" s="114">
        <v>398</v>
      </c>
      <c r="RE7" s="114">
        <v>364</v>
      </c>
      <c r="RF7" s="114">
        <v>519</v>
      </c>
      <c r="RG7" s="114">
        <v>570</v>
      </c>
      <c r="RH7" s="114">
        <v>599</v>
      </c>
      <c r="RI7" s="114">
        <v>581</v>
      </c>
      <c r="RJ7" s="114">
        <v>544</v>
      </c>
      <c r="RK7" s="114">
        <v>607</v>
      </c>
      <c r="RL7" s="114">
        <v>494</v>
      </c>
      <c r="RM7" s="114">
        <v>473</v>
      </c>
      <c r="RN7" s="114">
        <v>603</v>
      </c>
      <c r="RO7" s="68">
        <v>556</v>
      </c>
      <c r="RP7" s="68">
        <v>477</v>
      </c>
      <c r="RQ7" s="68">
        <v>421</v>
      </c>
      <c r="RR7" s="68">
        <v>372</v>
      </c>
      <c r="RS7" s="68">
        <v>371</v>
      </c>
      <c r="RT7" s="68">
        <v>359</v>
      </c>
      <c r="RU7" s="68">
        <v>430</v>
      </c>
      <c r="RV7" s="68">
        <v>431</v>
      </c>
      <c r="RW7" s="68">
        <v>430</v>
      </c>
      <c r="RX7" s="68">
        <v>468</v>
      </c>
      <c r="RY7" s="68">
        <v>560</v>
      </c>
      <c r="RZ7" s="68">
        <v>440</v>
      </c>
      <c r="SA7" s="68">
        <v>470</v>
      </c>
      <c r="SB7" s="68">
        <v>548</v>
      </c>
      <c r="SC7" s="68">
        <v>563</v>
      </c>
      <c r="SD7" s="68">
        <v>455</v>
      </c>
      <c r="SE7" s="68">
        <v>434</v>
      </c>
      <c r="SF7" s="68">
        <v>437</v>
      </c>
      <c r="SG7" s="68">
        <v>498</v>
      </c>
      <c r="SH7" s="68">
        <v>463</v>
      </c>
      <c r="SI7" s="68">
        <v>543</v>
      </c>
      <c r="SJ7" s="68">
        <v>513</v>
      </c>
      <c r="SK7" s="68">
        <v>501</v>
      </c>
      <c r="SL7" s="68">
        <v>498</v>
      </c>
      <c r="SM7" s="68">
        <v>377</v>
      </c>
      <c r="SN7" s="68">
        <v>381</v>
      </c>
      <c r="SO7" s="68">
        <v>396</v>
      </c>
      <c r="SP7" s="68">
        <v>420</v>
      </c>
      <c r="SQ7" s="68">
        <v>482</v>
      </c>
      <c r="SR7" s="68">
        <v>407</v>
      </c>
      <c r="SS7" s="68">
        <v>319</v>
      </c>
      <c r="ST7" s="68">
        <v>282</v>
      </c>
      <c r="SU7" s="68">
        <v>298</v>
      </c>
      <c r="SV7" s="68">
        <v>296</v>
      </c>
      <c r="SW7" s="68">
        <v>336</v>
      </c>
      <c r="SX7" s="68">
        <v>319</v>
      </c>
      <c r="SY7" s="68">
        <v>274</v>
      </c>
      <c r="SZ7" s="68">
        <v>267</v>
      </c>
      <c r="TA7" s="68">
        <v>236</v>
      </c>
      <c r="TB7" s="68">
        <v>222</v>
      </c>
      <c r="TC7" s="68">
        <v>242</v>
      </c>
      <c r="TD7" s="68">
        <v>316</v>
      </c>
      <c r="TE7" s="68">
        <v>255</v>
      </c>
      <c r="TF7" s="68">
        <v>275</v>
      </c>
      <c r="TG7" s="68">
        <v>244</v>
      </c>
      <c r="TH7" s="68">
        <v>237</v>
      </c>
      <c r="TI7" s="68">
        <v>248</v>
      </c>
      <c r="TJ7" s="68">
        <v>259</v>
      </c>
      <c r="TK7" s="68">
        <v>287</v>
      </c>
      <c r="TL7" s="68">
        <v>282</v>
      </c>
      <c r="TM7" s="68">
        <v>266</v>
      </c>
      <c r="TN7" s="68">
        <v>214</v>
      </c>
      <c r="TO7" s="68">
        <v>218</v>
      </c>
      <c r="TP7" s="68">
        <v>206</v>
      </c>
      <c r="TQ7" s="68">
        <v>217</v>
      </c>
      <c r="TR7" s="68">
        <v>260</v>
      </c>
      <c r="TS7" s="68">
        <v>244</v>
      </c>
      <c r="TT7" s="68">
        <v>215</v>
      </c>
      <c r="TU7" s="68">
        <v>221</v>
      </c>
      <c r="TV7" s="68">
        <v>206</v>
      </c>
      <c r="TW7" s="68">
        <v>193</v>
      </c>
      <c r="TX7" s="68">
        <v>234</v>
      </c>
      <c r="TY7" s="68">
        <v>307</v>
      </c>
      <c r="TZ7" s="68">
        <v>291</v>
      </c>
      <c r="UA7" s="68">
        <v>270</v>
      </c>
      <c r="UB7" s="68">
        <v>321</v>
      </c>
      <c r="UC7" s="68">
        <v>343</v>
      </c>
      <c r="UD7" s="68">
        <v>407</v>
      </c>
      <c r="UE7" s="68">
        <v>486</v>
      </c>
      <c r="UF7" s="68">
        <v>585</v>
      </c>
      <c r="UG7" s="68">
        <v>628</v>
      </c>
      <c r="UH7" s="68">
        <v>622</v>
      </c>
      <c r="UI7" s="68">
        <v>603</v>
      </c>
      <c r="UJ7" s="68">
        <v>645</v>
      </c>
      <c r="UK7" s="68">
        <v>540</v>
      </c>
      <c r="UL7" s="68">
        <v>477</v>
      </c>
      <c r="UM7" s="68">
        <v>640</v>
      </c>
      <c r="UN7" s="68">
        <v>428</v>
      </c>
      <c r="UO7" s="68"/>
      <c r="UP7" s="68"/>
      <c r="UQ7" s="68"/>
      <c r="UR7" s="68"/>
      <c r="US7" s="68"/>
      <c r="UT7" s="68"/>
      <c r="UU7" s="68"/>
      <c r="UV7" s="68"/>
      <c r="UW7" s="68"/>
      <c r="UX7" s="68"/>
      <c r="UY7" s="68"/>
      <c r="UZ7" s="68"/>
      <c r="VA7" s="68"/>
      <c r="VB7" s="68"/>
      <c r="VC7" s="68"/>
      <c r="VD7" s="68"/>
      <c r="VE7" s="68"/>
      <c r="VF7" s="68"/>
      <c r="VG7" s="68"/>
    </row>
    <row r="8" spans="1:1198">
      <c r="PZ8" s="239"/>
      <c r="QA8" s="239"/>
      <c r="QB8" s="239"/>
      <c r="QC8" s="239"/>
      <c r="QD8" s="239"/>
      <c r="QE8" s="239"/>
    </row>
    <row r="9" spans="1:1198">
      <c r="MK9">
        <v>2</v>
      </c>
      <c r="MR9" s="195">
        <v>3</v>
      </c>
      <c r="MS9" s="141">
        <v>2.9280626645503038</v>
      </c>
    </row>
    <row r="10" spans="1:1198">
      <c r="MK10">
        <v>2</v>
      </c>
      <c r="MR10" s="195">
        <v>1</v>
      </c>
      <c r="MS10" s="141">
        <v>1.6406707120152757</v>
      </c>
    </row>
    <row r="11" spans="1:1198">
      <c r="MK11">
        <v>1</v>
      </c>
      <c r="MR11" s="195">
        <v>2</v>
      </c>
      <c r="MS11" s="141">
        <v>1.5217296534183684</v>
      </c>
    </row>
    <row r="12" spans="1:1198">
      <c r="MK12">
        <v>0</v>
      </c>
      <c r="MR12" s="195">
        <v>0</v>
      </c>
      <c r="MS12" s="141">
        <v>1.5217296534183684</v>
      </c>
    </row>
    <row r="13" spans="1:1198">
      <c r="MK13">
        <v>1</v>
      </c>
      <c r="MR13" s="195">
        <v>1</v>
      </c>
      <c r="MS13" s="141">
        <v>1.3359169825354342</v>
      </c>
    </row>
    <row r="14" spans="1:1198">
      <c r="MK14">
        <v>2</v>
      </c>
      <c r="MR14" s="195">
        <v>0</v>
      </c>
      <c r="MS14" s="141">
        <v>0.90902783277375365</v>
      </c>
    </row>
    <row r="15" spans="1:1198">
      <c r="MK15">
        <v>0</v>
      </c>
      <c r="MR15" s="195">
        <v>1</v>
      </c>
      <c r="MS15" s="141">
        <v>1</v>
      </c>
    </row>
    <row r="16" spans="1:1198">
      <c r="MK16">
        <v>3</v>
      </c>
      <c r="MR16" s="195">
        <v>0</v>
      </c>
      <c r="MS16" s="141">
        <v>0.65714694969216747</v>
      </c>
    </row>
    <row r="17" spans="349:357">
      <c r="MK17">
        <v>1</v>
      </c>
      <c r="MR17" s="195">
        <v>1</v>
      </c>
      <c r="MS17" s="141">
        <v>0.71482545995977664</v>
      </c>
    </row>
    <row r="18" spans="349:357">
      <c r="MK18">
        <v>2</v>
      </c>
      <c r="MR18" s="195">
        <v>1</v>
      </c>
      <c r="MS18" s="141">
        <v>0.56032636592060525</v>
      </c>
    </row>
    <row r="19" spans="349:357">
      <c r="MK19">
        <v>0</v>
      </c>
      <c r="MR19" s="195">
        <v>0</v>
      </c>
      <c r="MS19" s="141">
        <v>0.56032636592060525</v>
      </c>
    </row>
    <row r="20" spans="349:357">
      <c r="MK20">
        <v>1</v>
      </c>
      <c r="MR20" s="195">
        <v>3</v>
      </c>
      <c r="MS20" s="141">
        <v>0.74854950799570052</v>
      </c>
    </row>
    <row r="21" spans="349:357">
      <c r="MK21">
        <v>0</v>
      </c>
      <c r="MR21" s="195">
        <v>10</v>
      </c>
      <c r="MS21" s="141">
        <v>1.266419817374981</v>
      </c>
    </row>
    <row r="22" spans="349:357">
      <c r="MK22">
        <v>1</v>
      </c>
      <c r="MR22" s="195">
        <v>9</v>
      </c>
      <c r="MS22" s="141">
        <v>1.3687381066422017</v>
      </c>
    </row>
    <row r="23" spans="349:357">
      <c r="MK23">
        <v>0</v>
      </c>
      <c r="MR23" s="195">
        <v>10</v>
      </c>
      <c r="MS23" s="141">
        <v>1.7292575852171714</v>
      </c>
    </row>
    <row r="24" spans="349:357">
      <c r="MK24">
        <v>1</v>
      </c>
      <c r="MR24" s="195">
        <v>35</v>
      </c>
      <c r="MS24" s="141">
        <v>2.1079886080163912</v>
      </c>
    </row>
    <row r="25" spans="349:357">
      <c r="MK25">
        <v>1</v>
      </c>
      <c r="MR25" s="195">
        <v>83</v>
      </c>
      <c r="MS25" s="141">
        <v>2.8165873170719098</v>
      </c>
    </row>
    <row r="26" spans="349:357">
      <c r="MK26">
        <v>0</v>
      </c>
      <c r="MR26" s="195">
        <v>145</v>
      </c>
      <c r="MS26" s="141">
        <v>3.417010338152934</v>
      </c>
    </row>
    <row r="27" spans="349:357">
      <c r="MK27">
        <v>2</v>
      </c>
      <c r="MR27" s="195">
        <v>111</v>
      </c>
      <c r="MS27" s="141">
        <v>3.326932132830851</v>
      </c>
    </row>
    <row r="28" spans="349:357">
      <c r="MK28">
        <v>3</v>
      </c>
      <c r="MR28" s="195">
        <v>96</v>
      </c>
      <c r="MS28" s="141">
        <v>2.6566826467666655</v>
      </c>
    </row>
    <row r="29" spans="349:357">
      <c r="MK29">
        <v>2</v>
      </c>
      <c r="MR29" s="195">
        <v>69</v>
      </c>
      <c r="MS29" s="141">
        <v>2.4456194884218192</v>
      </c>
    </row>
    <row r="30" spans="349:357">
      <c r="MK30">
        <v>1</v>
      </c>
      <c r="MR30" s="195">
        <v>86</v>
      </c>
      <c r="MS30" s="141">
        <v>2.2975102480237539</v>
      </c>
    </row>
    <row r="31" spans="349:357">
      <c r="MK31">
        <v>1</v>
      </c>
      <c r="MR31" s="195">
        <v>77</v>
      </c>
      <c r="MS31" s="141">
        <v>1.920079099924517</v>
      </c>
    </row>
    <row r="32" spans="349:357">
      <c r="MK32">
        <v>1</v>
      </c>
      <c r="MR32" s="195">
        <v>84</v>
      </c>
      <c r="MS32" s="141">
        <v>1.5322817518750271</v>
      </c>
    </row>
    <row r="33" spans="356:357">
      <c r="MR33" s="195">
        <v>90</v>
      </c>
      <c r="MS33" s="141">
        <v>1.2324061171223972</v>
      </c>
    </row>
    <row r="34" spans="356:357">
      <c r="MR34" s="195">
        <v>93</v>
      </c>
      <c r="MS34" s="141">
        <v>1.1177540772838668</v>
      </c>
    </row>
    <row r="35" spans="356:357">
      <c r="MR35" s="195">
        <v>126</v>
      </c>
      <c r="MS35" s="141">
        <v>1.0726274386167858</v>
      </c>
    </row>
    <row r="36" spans="356:357">
      <c r="MR36" s="195">
        <v>113</v>
      </c>
      <c r="MS36" s="141">
        <v>1.0581071510783686</v>
      </c>
    </row>
    <row r="37" spans="356:357">
      <c r="MR37" s="195">
        <v>196</v>
      </c>
      <c r="MS37" s="141">
        <v>1.0649536275836082</v>
      </c>
    </row>
    <row r="38" spans="356:357">
      <c r="MR38" s="195">
        <v>206</v>
      </c>
      <c r="MS38" s="141">
        <v>1.0921298814849063</v>
      </c>
    </row>
    <row r="39" spans="356:357">
      <c r="MR39" s="195">
        <v>252</v>
      </c>
      <c r="MS39" s="141">
        <v>1.1459168044550536</v>
      </c>
    </row>
    <row r="40" spans="356:357">
      <c r="MR40" s="195">
        <v>283</v>
      </c>
      <c r="MS40" s="141">
        <v>1.231079337541602</v>
      </c>
    </row>
    <row r="41" spans="356:357">
      <c r="MR41" s="195">
        <v>364</v>
      </c>
      <c r="MS41" s="141">
        <v>1.3122031407026473</v>
      </c>
    </row>
    <row r="42" spans="356:357">
      <c r="MR42" s="195">
        <v>360</v>
      </c>
      <c r="MS42" s="141">
        <v>1.3472543653753686</v>
      </c>
    </row>
    <row r="43" spans="356:357">
      <c r="MR43" s="195">
        <v>357</v>
      </c>
      <c r="MS43" s="141">
        <v>1.3708772965863141</v>
      </c>
    </row>
    <row r="44" spans="356:357">
      <c r="MR44" s="195">
        <v>476</v>
      </c>
      <c r="MS44" s="141">
        <v>1.3621726679842527</v>
      </c>
    </row>
    <row r="45" spans="356:357">
      <c r="MR45" s="195">
        <v>456</v>
      </c>
      <c r="MS45" s="141">
        <v>1.3428652949142925</v>
      </c>
    </row>
    <row r="46" spans="356:357">
      <c r="MR46" s="195">
        <v>455</v>
      </c>
      <c r="MS46" s="141">
        <v>1.3076138735844911</v>
      </c>
    </row>
    <row r="47" spans="356:357">
      <c r="MR47" s="195">
        <v>387</v>
      </c>
      <c r="MS47" s="141">
        <v>1.2607027830822195</v>
      </c>
    </row>
    <row r="48" spans="356:357">
      <c r="MR48" s="195">
        <v>342</v>
      </c>
      <c r="MS48" s="141">
        <v>1.1902438830146058</v>
      </c>
    </row>
    <row r="49" spans="356:357">
      <c r="MR49" s="195">
        <v>355</v>
      </c>
      <c r="MS49" s="141">
        <v>1.1425218418366987</v>
      </c>
    </row>
    <row r="50" spans="356:357">
      <c r="MR50" s="195">
        <v>340</v>
      </c>
      <c r="MS50" s="141">
        <v>1.099323783576216</v>
      </c>
    </row>
    <row r="51" spans="356:357">
      <c r="MR51" s="195">
        <v>392</v>
      </c>
      <c r="MS51" s="141">
        <v>1.05011921172</v>
      </c>
    </row>
    <row r="52" spans="356:357">
      <c r="MR52" s="195">
        <v>467</v>
      </c>
      <c r="MS52" s="141">
        <v>1.0207608520577551</v>
      </c>
    </row>
    <row r="53" spans="356:357">
      <c r="MR53" s="195">
        <v>443</v>
      </c>
      <c r="MS53" s="141">
        <v>0.99739507054144561</v>
      </c>
    </row>
    <row r="54" spans="356:357">
      <c r="MR54" s="195">
        <v>441</v>
      </c>
      <c r="MS54" s="141">
        <v>0.99242287640789251</v>
      </c>
    </row>
    <row r="55" spans="356:357">
      <c r="MR55" s="195">
        <v>409</v>
      </c>
      <c r="MS55" s="141">
        <v>1.0014094458929768</v>
      </c>
    </row>
    <row r="56" spans="356:357">
      <c r="MR56" s="195">
        <v>409</v>
      </c>
      <c r="MS56" s="141">
        <v>1.0073082205288917</v>
      </c>
    </row>
    <row r="57" spans="356:357">
      <c r="MR57" s="195">
        <v>440</v>
      </c>
      <c r="MS57" s="141">
        <v>1.0188629201499195</v>
      </c>
    </row>
    <row r="58" spans="356:357">
      <c r="MR58" s="195">
        <v>414</v>
      </c>
      <c r="MS58" s="141">
        <v>1.0298798807793377</v>
      </c>
    </row>
    <row r="59" spans="356:357">
      <c r="MR59" s="195">
        <v>413</v>
      </c>
      <c r="MS59" s="141">
        <v>1.023411990825345</v>
      </c>
    </row>
    <row r="60" spans="356:357">
      <c r="MR60" s="195">
        <v>315</v>
      </c>
      <c r="MS60" s="141">
        <v>1.0118758992749732</v>
      </c>
    </row>
    <row r="61" spans="356:357">
      <c r="MR61" s="195">
        <v>287</v>
      </c>
      <c r="MS61" s="141">
        <v>0.99032550254044549</v>
      </c>
    </row>
    <row r="62" spans="356:357">
      <c r="MR62" s="195">
        <v>248</v>
      </c>
      <c r="MS62" s="141">
        <v>0.96639787307686531</v>
      </c>
    </row>
    <row r="63" spans="356:357">
      <c r="MR63" s="195">
        <v>182</v>
      </c>
      <c r="MS63" s="141">
        <v>0.93570802676115938</v>
      </c>
    </row>
    <row r="64" spans="356:357">
      <c r="MR64" s="195">
        <v>400</v>
      </c>
      <c r="MS64" s="141">
        <v>0.92205581298801675</v>
      </c>
    </row>
    <row r="65" spans="356:357">
      <c r="MR65" s="195">
        <v>389</v>
      </c>
      <c r="MS65" s="141">
        <v>0.91721258743624645</v>
      </c>
    </row>
    <row r="66" spans="356:357">
      <c r="MR66" s="195">
        <v>361</v>
      </c>
      <c r="MS66" s="141">
        <v>0.91576524403118009</v>
      </c>
    </row>
    <row r="67" spans="356:357">
      <c r="MR67" s="195">
        <v>280</v>
      </c>
      <c r="MS67" s="141">
        <v>0.92309403784181754</v>
      </c>
    </row>
    <row r="68" spans="356:357">
      <c r="MR68" s="195">
        <v>276</v>
      </c>
      <c r="MS68" s="141">
        <v>0.93653471571044544</v>
      </c>
    </row>
    <row r="69" spans="356:357">
      <c r="MR69" s="195">
        <v>292</v>
      </c>
      <c r="MS69" s="141">
        <v>0.95878426768649516</v>
      </c>
    </row>
    <row r="70" spans="356:357">
      <c r="MR70" s="195">
        <v>249</v>
      </c>
      <c r="MS70" s="141">
        <v>0.99348467378773153</v>
      </c>
    </row>
    <row r="71" spans="356:357">
      <c r="MR71" s="195">
        <v>265</v>
      </c>
      <c r="MS71" s="141">
        <v>0.98095879783294104</v>
      </c>
    </row>
    <row r="72" spans="356:357">
      <c r="MR72" s="195">
        <v>312</v>
      </c>
      <c r="MS72" s="141">
        <v>0.97369561188855025</v>
      </c>
    </row>
    <row r="73" spans="356:357">
      <c r="MR73" s="195">
        <v>265</v>
      </c>
      <c r="MS73" s="141">
        <v>0.96682850565763079</v>
      </c>
    </row>
    <row r="74" spans="356:357">
      <c r="MR74" s="195">
        <v>238</v>
      </c>
      <c r="MS74" s="141">
        <v>0.96524742843636191</v>
      </c>
    </row>
    <row r="75" spans="356:357">
      <c r="MR75" s="195">
        <v>313</v>
      </c>
      <c r="MS75" s="141">
        <v>0.97201489580837797</v>
      </c>
    </row>
    <row r="76" spans="356:357">
      <c r="MR76" s="195">
        <v>270</v>
      </c>
      <c r="MS76" s="141">
        <v>0.96321504071240127</v>
      </c>
    </row>
    <row r="77" spans="356:357">
      <c r="MR77" s="195">
        <v>243</v>
      </c>
      <c r="MS77" s="141">
        <v>0.95406308558032904</v>
      </c>
    </row>
    <row r="78" spans="356:357">
      <c r="MR78" s="195">
        <v>314</v>
      </c>
      <c r="MS78" s="141">
        <v>0.97817171244757561</v>
      </c>
    </row>
    <row r="79" spans="356:357">
      <c r="MR79" s="195">
        <v>302</v>
      </c>
      <c r="MS79" s="141">
        <v>0.98715920087810416</v>
      </c>
    </row>
    <row r="80" spans="356:357">
      <c r="MR80" s="195">
        <v>307</v>
      </c>
      <c r="MS80" s="141">
        <v>1.0070112034355498</v>
      </c>
    </row>
    <row r="81" spans="356:357">
      <c r="MR81" s="195">
        <v>311</v>
      </c>
      <c r="MS81" s="141">
        <v>1.0238316239749623</v>
      </c>
    </row>
    <row r="82" spans="356:357">
      <c r="MR82" s="195">
        <v>284</v>
      </c>
      <c r="MS82" s="141">
        <v>1.0140804619122932</v>
      </c>
    </row>
    <row r="83" spans="356:357">
      <c r="MR83" s="195">
        <v>260</v>
      </c>
      <c r="MS83" s="141">
        <v>1.0159668794464833</v>
      </c>
    </row>
    <row r="84" spans="356:357">
      <c r="MR84" s="195">
        <v>250</v>
      </c>
      <c r="MS84" s="141">
        <v>1.0178847011740533</v>
      </c>
    </row>
    <row r="85" spans="356:357">
      <c r="MR85" s="195">
        <v>253</v>
      </c>
      <c r="MS85" s="141">
        <v>1.0017499138781778</v>
      </c>
    </row>
    <row r="86" spans="356:357">
      <c r="MR86" s="195">
        <v>270</v>
      </c>
      <c r="MS86" s="141">
        <v>0.99852832666379243</v>
      </c>
    </row>
    <row r="87" spans="356:357">
      <c r="MR87" s="195">
        <v>269</v>
      </c>
      <c r="MS87" s="141">
        <v>0.98684380291732576</v>
      </c>
    </row>
    <row r="88" spans="356:357">
      <c r="MR88" s="195">
        <v>236</v>
      </c>
      <c r="MS88" s="141">
        <v>0.96553060295472126</v>
      </c>
    </row>
    <row r="89" spans="356:357">
      <c r="MR89" s="195">
        <v>276</v>
      </c>
      <c r="MS89" s="141">
        <v>0.96823158437831403</v>
      </c>
    </row>
    <row r="90" spans="356:357">
      <c r="MR90" s="195">
        <v>230</v>
      </c>
      <c r="MS90" s="141">
        <v>0.96498916931086676</v>
      </c>
    </row>
    <row r="91" spans="356:357">
      <c r="MR91" s="195">
        <v>232</v>
      </c>
      <c r="MS91" s="141">
        <v>0.96124716294919132</v>
      </c>
    </row>
    <row r="92" spans="356:357">
      <c r="MR92" s="195">
        <v>220</v>
      </c>
      <c r="MS92" s="141">
        <v>0.9644596391522513</v>
      </c>
    </row>
    <row r="93" spans="356:357">
      <c r="MR93" s="195">
        <v>271</v>
      </c>
      <c r="MS93" s="141">
        <v>0.96914975991695562</v>
      </c>
    </row>
    <row r="94" spans="356:357">
      <c r="MR94" s="195">
        <v>250</v>
      </c>
      <c r="MS94" s="141">
        <v>0.97159394171936175</v>
      </c>
    </row>
    <row r="95" spans="356:357">
      <c r="MR95">
        <v>223</v>
      </c>
      <c r="MS95" s="141">
        <v>0.98072230399343829</v>
      </c>
    </row>
    <row r="96" spans="356:357">
      <c r="MR96">
        <v>229</v>
      </c>
      <c r="MS96" s="141">
        <v>0.97413096194171145</v>
      </c>
    </row>
    <row r="97" spans="356:357">
      <c r="MR97">
        <v>236</v>
      </c>
      <c r="MS97" s="141">
        <v>0.97979597742400515</v>
      </c>
    </row>
    <row r="98" spans="356:357">
      <c r="MR98">
        <v>256</v>
      </c>
      <c r="MS98" s="141">
        <v>0.98667485118096898</v>
      </c>
    </row>
    <row r="99" spans="356:357">
      <c r="MR99">
        <v>247</v>
      </c>
      <c r="MS99" s="141">
        <v>0.99652270754367589</v>
      </c>
    </row>
    <row r="100" spans="356:357">
      <c r="MR100">
        <v>279</v>
      </c>
      <c r="MS100" s="141">
        <v>0.99768651238052486</v>
      </c>
    </row>
    <row r="101" spans="356:357">
      <c r="MR101">
        <v>408</v>
      </c>
      <c r="MS101" s="141">
        <v>1.0262806307715073</v>
      </c>
    </row>
    <row r="102" spans="356:357">
      <c r="MR102">
        <v>377</v>
      </c>
      <c r="MS102" s="141">
        <v>1.051937062063538</v>
      </c>
    </row>
    <row r="103" spans="356:357">
      <c r="MR103">
        <v>329</v>
      </c>
      <c r="MS103" s="141">
        <v>1.0750421352805435</v>
      </c>
    </row>
    <row r="104" spans="356:357">
      <c r="MR104">
        <v>301</v>
      </c>
      <c r="MS104" s="141">
        <v>1.0831858509179868</v>
      </c>
    </row>
    <row r="105" spans="356:357">
      <c r="MR105">
        <v>154</v>
      </c>
      <c r="MS105" s="141">
        <v>1.0642019120466086</v>
      </c>
    </row>
    <row r="106" spans="356:357">
      <c r="MR106">
        <v>90</v>
      </c>
      <c r="MS106" s="141">
        <v>1.0360619346175051</v>
      </c>
    </row>
    <row r="107" spans="356:357">
      <c r="MR107">
        <v>32</v>
      </c>
      <c r="MS107" s="141">
        <v>0.99515343385637134</v>
      </c>
    </row>
  </sheetData>
  <autoFilter ref="A4:ASR7" xr:uid="{00000000-0009-0000-0000-000036000000}"/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7">
    <tabColor rgb="FFFF0000"/>
  </sheetPr>
  <dimension ref="A2:ABD42"/>
  <sheetViews>
    <sheetView zoomScaleNormal="100" zoomScaleSheetLayoutView="100" workbookViewId="0">
      <pane xSplit="2" ySplit="5" topLeftCell="AAW6" activePane="bottomRight" state="frozen"/>
      <selection pane="topRight" activeCell="C1" sqref="C1"/>
      <selection pane="bottomLeft" activeCell="A6" sqref="A6"/>
      <selection pane="bottomRight" activeCell="ABD4" sqref="ABD4"/>
    </sheetView>
  </sheetViews>
  <sheetFormatPr defaultRowHeight="13.2"/>
  <cols>
    <col min="1" max="1" width="13.88671875" bestFit="1" customWidth="1"/>
    <col min="2" max="2" width="53.44140625" bestFit="1" customWidth="1"/>
    <col min="3" max="3" width="0" hidden="1" customWidth="1"/>
    <col min="4" max="276" width="9" hidden="1" customWidth="1"/>
    <col min="277" max="591" width="0" hidden="1" customWidth="1"/>
    <col min="592" max="592" width="9.6640625" bestFit="1" customWidth="1"/>
    <col min="593" max="634" width="9.109375" bestFit="1" customWidth="1"/>
    <col min="635" max="641" width="9.44140625" bestFit="1" customWidth="1"/>
    <col min="642" max="672" width="9.109375" bestFit="1" customWidth="1"/>
  </cols>
  <sheetData>
    <row r="2" spans="1:732">
      <c r="B2" t="s">
        <v>40</v>
      </c>
    </row>
    <row r="3" spans="1:732">
      <c r="B3" s="32" t="s">
        <v>190</v>
      </c>
      <c r="VT3" s="218">
        <v>560</v>
      </c>
      <c r="VU3" s="218">
        <v>560</v>
      </c>
      <c r="VV3" s="218">
        <v>560</v>
      </c>
      <c r="VW3" s="218">
        <v>560</v>
      </c>
      <c r="VX3" s="218">
        <v>560</v>
      </c>
      <c r="VY3" s="217">
        <v>567</v>
      </c>
      <c r="VZ3" s="218">
        <v>624</v>
      </c>
      <c r="WA3" s="218">
        <v>624</v>
      </c>
      <c r="WB3" s="218">
        <v>624</v>
      </c>
      <c r="WC3" s="218">
        <v>624</v>
      </c>
      <c r="WD3" s="218">
        <v>624</v>
      </c>
      <c r="WE3" s="217">
        <v>636</v>
      </c>
      <c r="WF3" s="218">
        <v>630</v>
      </c>
      <c r="WG3" s="218">
        <v>630</v>
      </c>
      <c r="WH3" s="218">
        <v>630</v>
      </c>
      <c r="WI3" s="218">
        <v>630</v>
      </c>
      <c r="WJ3" s="218">
        <v>630</v>
      </c>
      <c r="WK3" s="218">
        <v>630</v>
      </c>
      <c r="WL3" s="218">
        <v>633</v>
      </c>
      <c r="WM3" s="218">
        <v>633</v>
      </c>
      <c r="WN3" s="218">
        <v>633</v>
      </c>
      <c r="WO3" s="218">
        <v>550</v>
      </c>
      <c r="WP3" s="218">
        <v>550</v>
      </c>
      <c r="WQ3" s="218">
        <v>550</v>
      </c>
      <c r="WR3" s="218">
        <v>550</v>
      </c>
      <c r="WS3" s="218">
        <v>550</v>
      </c>
      <c r="WT3" s="218">
        <v>550</v>
      </c>
      <c r="WU3" s="218">
        <v>556</v>
      </c>
      <c r="WV3" s="218">
        <v>556</v>
      </c>
      <c r="WW3" s="218">
        <v>554</v>
      </c>
      <c r="WX3" s="218">
        <v>554</v>
      </c>
      <c r="WY3" s="218">
        <v>554</v>
      </c>
      <c r="WZ3" s="218">
        <v>554</v>
      </c>
      <c r="XA3" s="218">
        <v>554</v>
      </c>
      <c r="XB3" s="218">
        <v>554</v>
      </c>
      <c r="XC3" s="218">
        <v>554</v>
      </c>
      <c r="XD3" s="218">
        <v>554</v>
      </c>
      <c r="XE3" s="218">
        <v>554</v>
      </c>
      <c r="XF3" s="218">
        <v>554</v>
      </c>
      <c r="XG3" s="218">
        <v>554</v>
      </c>
      <c r="XH3" s="218">
        <v>554</v>
      </c>
      <c r="XI3" s="218">
        <v>554</v>
      </c>
      <c r="XJ3" s="218">
        <v>554</v>
      </c>
      <c r="XK3" s="218">
        <v>554</v>
      </c>
      <c r="XL3" s="218">
        <v>554</v>
      </c>
      <c r="XM3" s="218">
        <v>554</v>
      </c>
      <c r="XN3" s="218">
        <v>554</v>
      </c>
      <c r="XO3" s="218">
        <v>554</v>
      </c>
      <c r="XP3" s="218">
        <v>554</v>
      </c>
      <c r="XQ3" s="218">
        <v>554</v>
      </c>
      <c r="XR3" s="218">
        <v>554</v>
      </c>
      <c r="XS3" s="218">
        <v>554</v>
      </c>
      <c r="XT3" s="218">
        <v>554</v>
      </c>
      <c r="XU3" s="218">
        <v>554</v>
      </c>
    </row>
    <row r="4" spans="1:732">
      <c r="B4" s="3"/>
      <c r="C4" s="26">
        <f>'7月（入力用）'!F26</f>
        <v>44013</v>
      </c>
      <c r="D4" s="26">
        <f>'7月（入力用）'!G26</f>
        <v>44014</v>
      </c>
      <c r="E4" s="26">
        <f>'7月（入力用）'!H26</f>
        <v>44015</v>
      </c>
      <c r="F4" s="26">
        <f>'7月（入力用）'!I26</f>
        <v>44016</v>
      </c>
      <c r="G4" s="26">
        <f>'7月（入力用）'!J26</f>
        <v>44017</v>
      </c>
      <c r="H4" s="26">
        <f>'7月（入力用）'!K26</f>
        <v>44018</v>
      </c>
      <c r="I4" s="26">
        <f>'7月（入力用）'!L26</f>
        <v>44019</v>
      </c>
      <c r="J4" s="26">
        <f>'7月（入力用）'!M26</f>
        <v>44020</v>
      </c>
      <c r="K4" s="26">
        <f>'7月（入力用）'!N26</f>
        <v>44021</v>
      </c>
      <c r="L4" s="26">
        <f>'7月（入力用）'!O26</f>
        <v>44022</v>
      </c>
      <c r="M4" s="26">
        <f>'7月（入力用）'!P26</f>
        <v>44023</v>
      </c>
      <c r="N4" s="26">
        <f>'7月（入力用）'!Q26</f>
        <v>44024</v>
      </c>
      <c r="O4" s="26">
        <f>'7月（入力用）'!R26</f>
        <v>44025</v>
      </c>
      <c r="P4" s="26">
        <f>'7月（入力用）'!S26</f>
        <v>44026</v>
      </c>
      <c r="Q4" s="26">
        <f>'7月（入力用）'!T26</f>
        <v>44027</v>
      </c>
      <c r="R4" s="26">
        <f>'7月（入力用）'!U26</f>
        <v>44028</v>
      </c>
      <c r="S4" s="26">
        <f>'7月（入力用）'!V26</f>
        <v>44029</v>
      </c>
      <c r="T4" s="26">
        <f>'7月（入力用）'!W26</f>
        <v>44030</v>
      </c>
      <c r="U4" s="26">
        <f>'7月（入力用）'!X26</f>
        <v>44031</v>
      </c>
      <c r="V4" s="26">
        <f>'7月（入力用）'!Y26</f>
        <v>44032</v>
      </c>
      <c r="W4" s="26">
        <f>'7月（入力用）'!Z26</f>
        <v>44033</v>
      </c>
      <c r="X4" s="26">
        <f>'7月（入力用）'!AA26</f>
        <v>44034</v>
      </c>
      <c r="Y4" s="26">
        <f>'7月（入力用）'!AB26</f>
        <v>44035</v>
      </c>
      <c r="Z4" s="26">
        <f>'7月（入力用）'!AC26</f>
        <v>44036</v>
      </c>
      <c r="AA4" s="26">
        <f>'7月（入力用）'!AD26</f>
        <v>44037</v>
      </c>
      <c r="AB4" s="26">
        <f>'7月（入力用）'!AE26</f>
        <v>44038</v>
      </c>
      <c r="AC4" s="26">
        <f>'7月（入力用）'!AF26</f>
        <v>44039</v>
      </c>
      <c r="AD4" s="26">
        <f>'7月（入力用）'!AG26</f>
        <v>44040</v>
      </c>
      <c r="AE4" s="26">
        <f>'7月（入力用）'!AH26</f>
        <v>44041</v>
      </c>
      <c r="AF4" s="26">
        <f>'7月（入力用）'!AI26</f>
        <v>44042</v>
      </c>
      <c r="AG4" s="47">
        <f>'7月（入力用）'!AJ26</f>
        <v>44043</v>
      </c>
      <c r="AH4" s="43">
        <f>'8月（入力用）'!F26</f>
        <v>44044</v>
      </c>
      <c r="AI4" s="26">
        <f>'8月（入力用）'!G26</f>
        <v>44045</v>
      </c>
      <c r="AJ4" s="26">
        <f>'8月（入力用）'!H26</f>
        <v>44046</v>
      </c>
      <c r="AK4" s="26">
        <f>'8月（入力用）'!I26</f>
        <v>44047</v>
      </c>
      <c r="AL4" s="26">
        <f>'8月（入力用）'!J26</f>
        <v>44048</v>
      </c>
      <c r="AM4" s="26">
        <f>'8月（入力用）'!K26</f>
        <v>44049</v>
      </c>
      <c r="AN4" s="26">
        <f>'8月（入力用）'!L26</f>
        <v>44050</v>
      </c>
      <c r="AO4" s="26">
        <f>'8月（入力用）'!M26</f>
        <v>44051</v>
      </c>
      <c r="AP4" s="26">
        <f>'8月（入力用）'!N26</f>
        <v>44052</v>
      </c>
      <c r="AQ4" s="26">
        <f>'8月（入力用）'!O26</f>
        <v>44053</v>
      </c>
      <c r="AR4" s="26">
        <f>'8月（入力用）'!P26</f>
        <v>44054</v>
      </c>
      <c r="AS4" s="26">
        <f>'8月（入力用）'!Q26</f>
        <v>44055</v>
      </c>
      <c r="AT4" s="26">
        <f>'8月（入力用）'!R26</f>
        <v>44056</v>
      </c>
      <c r="AU4" s="26">
        <f>'8月（入力用）'!S26</f>
        <v>44057</v>
      </c>
      <c r="AV4" s="26">
        <f>'8月（入力用）'!T26</f>
        <v>44058</v>
      </c>
      <c r="AW4" s="26">
        <f>'8月（入力用）'!U26</f>
        <v>44059</v>
      </c>
      <c r="AX4" s="26">
        <f>'8月（入力用）'!V26</f>
        <v>44060</v>
      </c>
      <c r="AY4" s="26">
        <f>'8月（入力用）'!W26</f>
        <v>44061</v>
      </c>
      <c r="AZ4" s="26">
        <f>'8月（入力用）'!X26</f>
        <v>44062</v>
      </c>
      <c r="BA4" s="26">
        <f>'8月（入力用）'!Y26</f>
        <v>44063</v>
      </c>
      <c r="BB4" s="26">
        <f>'8月（入力用）'!Z26</f>
        <v>44064</v>
      </c>
      <c r="BC4" s="26">
        <f>'8月（入力用）'!AA26</f>
        <v>44065</v>
      </c>
      <c r="BD4" s="26">
        <f>'8月（入力用）'!AB26</f>
        <v>44066</v>
      </c>
      <c r="BE4" s="26">
        <f>'8月（入力用）'!AC26</f>
        <v>44067</v>
      </c>
      <c r="BF4" s="26">
        <f>'8月（入力用）'!AD26</f>
        <v>44068</v>
      </c>
      <c r="BG4" s="26">
        <f>'8月（入力用）'!AE26</f>
        <v>44069</v>
      </c>
      <c r="BH4" s="26">
        <f>'8月（入力用）'!AF26</f>
        <v>44070</v>
      </c>
      <c r="BI4" s="26">
        <f>'8月（入力用）'!AG26</f>
        <v>44071</v>
      </c>
      <c r="BJ4" s="26">
        <f>'8月（入力用）'!AH26</f>
        <v>44072</v>
      </c>
      <c r="BK4" s="26">
        <f>'8月（入力用）'!AI26</f>
        <v>44073</v>
      </c>
      <c r="BL4" s="47">
        <f>'8月（入力用）'!AJ26</f>
        <v>44074</v>
      </c>
      <c r="BM4" s="43">
        <f>'9月（入力用）'!G6</f>
        <v>44075</v>
      </c>
      <c r="BN4" s="26">
        <f>'9月（入力用）'!H6</f>
        <v>44076</v>
      </c>
      <c r="BO4" s="26">
        <f>'9月（入力用）'!I6</f>
        <v>44077</v>
      </c>
      <c r="BP4" s="26">
        <f>'9月（入力用）'!J6</f>
        <v>44078</v>
      </c>
      <c r="BQ4" s="26">
        <f>'9月（入力用）'!K6</f>
        <v>44079</v>
      </c>
      <c r="BR4" s="26">
        <f>'9月（入力用）'!L6</f>
        <v>44080</v>
      </c>
      <c r="BS4" s="26">
        <f>'9月（入力用）'!M6</f>
        <v>44081</v>
      </c>
      <c r="BT4" s="26">
        <f>'9月（入力用）'!N6</f>
        <v>44082</v>
      </c>
      <c r="BU4" s="26">
        <f>'9月（入力用）'!O6</f>
        <v>44083</v>
      </c>
      <c r="BV4" s="26">
        <f>'9月（入力用）'!P6</f>
        <v>44084</v>
      </c>
      <c r="BW4" s="26">
        <f>'9月（入力用）'!Q6</f>
        <v>44085</v>
      </c>
      <c r="BX4" s="26">
        <f>'9月（入力用）'!R6</f>
        <v>44086</v>
      </c>
      <c r="BY4" s="26">
        <f>'9月（入力用）'!S6</f>
        <v>44087</v>
      </c>
      <c r="BZ4" s="26">
        <f>'9月（入力用）'!T6</f>
        <v>44088</v>
      </c>
      <c r="CA4" s="26">
        <f>'9月（入力用）'!U6</f>
        <v>44089</v>
      </c>
      <c r="CB4" s="26">
        <f>'9月（入力用）'!V6</f>
        <v>44090</v>
      </c>
      <c r="CC4" s="26">
        <f>'9月（入力用）'!W6</f>
        <v>44091</v>
      </c>
      <c r="CD4" s="26">
        <f>'9月（入力用）'!X6</f>
        <v>44092</v>
      </c>
      <c r="CE4" s="26">
        <f>'9月（入力用）'!Y6</f>
        <v>44093</v>
      </c>
      <c r="CF4" s="26">
        <f>'9月（入力用）'!Z6</f>
        <v>44094</v>
      </c>
      <c r="CG4" s="26">
        <f>'9月（入力用）'!AA6</f>
        <v>44095</v>
      </c>
      <c r="CH4" s="26">
        <f>'9月（入力用）'!AB6</f>
        <v>44096</v>
      </c>
      <c r="CI4" s="26">
        <f>'9月（入力用）'!AC6</f>
        <v>44097</v>
      </c>
      <c r="CJ4" s="26">
        <f>'9月（入力用）'!AD6</f>
        <v>44098</v>
      </c>
      <c r="CK4" s="26">
        <f>'9月（入力用）'!AE6</f>
        <v>44099</v>
      </c>
      <c r="CL4" s="26">
        <f>'9月（入力用）'!AF6</f>
        <v>44100</v>
      </c>
      <c r="CM4" s="26">
        <f>'9月（入力用）'!AG6</f>
        <v>44101</v>
      </c>
      <c r="CN4" s="26">
        <f>'9月（入力用）'!AH6</f>
        <v>44102</v>
      </c>
      <c r="CO4" s="26">
        <f>'9月（入力用）'!AI6</f>
        <v>44103</v>
      </c>
      <c r="CP4" s="47">
        <f>'9月（入力用）'!AJ6</f>
        <v>44104</v>
      </c>
      <c r="CQ4" s="43">
        <f>'10月（入力用）'!G26</f>
        <v>44105</v>
      </c>
      <c r="CR4" s="26">
        <f>'10月（入力用）'!H26</f>
        <v>44106</v>
      </c>
      <c r="CS4" s="26">
        <f>'10月（入力用）'!I26</f>
        <v>44107</v>
      </c>
      <c r="CT4" s="26">
        <f>'10月（入力用）'!J26</f>
        <v>44108</v>
      </c>
      <c r="CU4" s="26">
        <f>'10月（入力用）'!K26</f>
        <v>44109</v>
      </c>
      <c r="CV4" s="26">
        <f>'10月（入力用）'!L26</f>
        <v>44110</v>
      </c>
      <c r="CW4" s="26">
        <f>'10月（入力用）'!M26</f>
        <v>44111</v>
      </c>
      <c r="CX4" s="26">
        <f>'10月（入力用）'!N26</f>
        <v>44112</v>
      </c>
      <c r="CY4" s="26">
        <f>'10月（入力用）'!O26</f>
        <v>44113</v>
      </c>
      <c r="CZ4" s="26">
        <f>'10月（入力用）'!P26</f>
        <v>44114</v>
      </c>
      <c r="DA4" s="26">
        <f>'10月（入力用）'!Q26</f>
        <v>44115</v>
      </c>
      <c r="DB4" s="26">
        <f>'10月（入力用）'!R26</f>
        <v>44116</v>
      </c>
      <c r="DC4" s="26">
        <f>'10月（入力用）'!S26</f>
        <v>44117</v>
      </c>
      <c r="DD4" s="26">
        <f>'10月（入力用）'!T26</f>
        <v>44118</v>
      </c>
      <c r="DE4" s="26">
        <f>'10月（入力用）'!U26</f>
        <v>44119</v>
      </c>
      <c r="DF4" s="26">
        <f>'10月（入力用）'!V26</f>
        <v>44120</v>
      </c>
      <c r="DG4" s="26">
        <f>'10月（入力用）'!W26</f>
        <v>44121</v>
      </c>
      <c r="DH4" s="26">
        <f>'10月（入力用）'!X26</f>
        <v>44122</v>
      </c>
      <c r="DI4" s="26">
        <f>'10月（入力用）'!Y26</f>
        <v>44123</v>
      </c>
      <c r="DJ4" s="26">
        <f>'10月（入力用）'!Z26</f>
        <v>44124</v>
      </c>
      <c r="DK4" s="26">
        <f>'10月（入力用）'!AA26</f>
        <v>44125</v>
      </c>
      <c r="DL4" s="26">
        <f>'10月（入力用）'!AB26</f>
        <v>44126</v>
      </c>
      <c r="DM4" s="26">
        <f>'10月（入力用）'!AC26</f>
        <v>44127</v>
      </c>
      <c r="DN4" s="26">
        <f>'10月（入力用）'!AD26</f>
        <v>44128</v>
      </c>
      <c r="DO4" s="26">
        <f>'10月（入力用）'!AE26</f>
        <v>44129</v>
      </c>
      <c r="DP4" s="26">
        <f>'10月（入力用）'!AF26</f>
        <v>44130</v>
      </c>
      <c r="DQ4" s="26">
        <f>'10月（入力用）'!AG26</f>
        <v>44131</v>
      </c>
      <c r="DR4" s="26">
        <f>'10月（入力用）'!AH26</f>
        <v>44132</v>
      </c>
      <c r="DS4" s="26">
        <f>'10月（入力用）'!AI26</f>
        <v>44133</v>
      </c>
      <c r="DT4" s="26">
        <f>'10月（入力用）'!AJ26</f>
        <v>44134</v>
      </c>
      <c r="DU4" s="47">
        <f>'10月（入力用）'!AK26</f>
        <v>44135</v>
      </c>
      <c r="DV4" s="43">
        <f>'11月（入力用）'!G26</f>
        <v>44136</v>
      </c>
      <c r="DW4" s="43">
        <f>'11月（入力用）'!H26</f>
        <v>44137</v>
      </c>
      <c r="DX4" s="43">
        <f>'11月（入力用）'!I26</f>
        <v>44138</v>
      </c>
      <c r="DY4" s="43">
        <f>'11月（入力用）'!J26</f>
        <v>44139</v>
      </c>
      <c r="DZ4" s="43">
        <f>'11月（入力用）'!K26</f>
        <v>44140</v>
      </c>
      <c r="EA4" s="43">
        <f>'11月（入力用）'!L26</f>
        <v>44141</v>
      </c>
      <c r="EB4" s="43">
        <f>'11月（入力用）'!M26</f>
        <v>44142</v>
      </c>
      <c r="EC4" s="43">
        <f>'11月（入力用）'!N26</f>
        <v>44143</v>
      </c>
      <c r="ED4" s="43">
        <f>'11月（入力用）'!O26</f>
        <v>44144</v>
      </c>
      <c r="EE4" s="43">
        <f>'11月（入力用）'!P26</f>
        <v>44145</v>
      </c>
      <c r="EF4" s="43">
        <f>'11月（入力用）'!Q26</f>
        <v>44146</v>
      </c>
      <c r="EG4" s="43">
        <f>'11月（入力用）'!R26</f>
        <v>44147</v>
      </c>
      <c r="EH4" s="43">
        <f>'11月（入力用）'!S26</f>
        <v>44148</v>
      </c>
      <c r="EI4" s="43">
        <f>'11月（入力用）'!T26</f>
        <v>44149</v>
      </c>
      <c r="EJ4" s="43">
        <f>'11月（入力用）'!U26</f>
        <v>44150</v>
      </c>
      <c r="EK4" s="43">
        <f>'11月（入力用）'!V26</f>
        <v>44151</v>
      </c>
      <c r="EL4" s="43">
        <f>'11月（入力用）'!W26</f>
        <v>44152</v>
      </c>
      <c r="EM4" s="43">
        <f>'11月（入力用）'!X26</f>
        <v>44153</v>
      </c>
      <c r="EN4" s="43">
        <f>'11月（入力用）'!Y26</f>
        <v>44154</v>
      </c>
      <c r="EO4" s="43">
        <f>'11月（入力用）'!Z26</f>
        <v>44155</v>
      </c>
      <c r="EP4" s="43">
        <f>'11月（入力用）'!AA26</f>
        <v>44156</v>
      </c>
      <c r="EQ4" s="43">
        <f>'11月（入力用）'!AB26</f>
        <v>44157</v>
      </c>
      <c r="ER4" s="43">
        <f>'11月（入力用）'!AC26</f>
        <v>44158</v>
      </c>
      <c r="ES4" s="43">
        <f>'11月（入力用）'!AD26</f>
        <v>44159</v>
      </c>
      <c r="ET4" s="43">
        <f>'11月（入力用）'!AE26</f>
        <v>44160</v>
      </c>
      <c r="EU4" s="43">
        <f>'11月（入力用）'!AF26</f>
        <v>44161</v>
      </c>
      <c r="EV4" s="43">
        <f>'11月（入力用）'!AG26</f>
        <v>44162</v>
      </c>
      <c r="EW4" s="43">
        <f>'11月（入力用）'!AH26</f>
        <v>44163</v>
      </c>
      <c r="EX4" s="43">
        <f>'11月（入力用）'!AI26</f>
        <v>44164</v>
      </c>
      <c r="EY4" s="47">
        <f>'11月（入力用）'!AJ26</f>
        <v>44165</v>
      </c>
      <c r="EZ4" s="43">
        <f>'12月（入力用）'!G26</f>
        <v>44166</v>
      </c>
      <c r="FA4" s="43">
        <f>'12月（入力用）'!H26</f>
        <v>44167</v>
      </c>
      <c r="FB4" s="43">
        <f>'12月（入力用）'!I26</f>
        <v>44168</v>
      </c>
      <c r="FC4" s="43">
        <f>'12月（入力用）'!J26</f>
        <v>44169</v>
      </c>
      <c r="FD4" s="43">
        <f>'12月（入力用）'!K26</f>
        <v>44170</v>
      </c>
      <c r="FE4" s="43">
        <f>'12月（入力用）'!L26</f>
        <v>44171</v>
      </c>
      <c r="FF4" s="43">
        <f>'12月（入力用）'!M26</f>
        <v>44172</v>
      </c>
      <c r="FG4" s="43">
        <f>'12月（入力用）'!N26</f>
        <v>44173</v>
      </c>
      <c r="FH4" s="43">
        <f>'12月（入力用）'!O26</f>
        <v>44174</v>
      </c>
      <c r="FI4" s="43">
        <f>'12月（入力用）'!P26</f>
        <v>44175</v>
      </c>
      <c r="FJ4" s="43">
        <f>'12月（入力用）'!Q26</f>
        <v>44176</v>
      </c>
      <c r="FK4" s="43">
        <f>'12月（入力用）'!R26</f>
        <v>44177</v>
      </c>
      <c r="FL4" s="43">
        <f>'12月（入力用）'!S26</f>
        <v>44178</v>
      </c>
      <c r="FM4" s="43">
        <f>'12月（入力用）'!T26</f>
        <v>44179</v>
      </c>
      <c r="FN4" s="43">
        <f>'12月（入力用）'!U26</f>
        <v>44180</v>
      </c>
      <c r="FO4" s="43">
        <f>'12月（入力用）'!V26</f>
        <v>44181</v>
      </c>
      <c r="FP4" s="43">
        <f>'12月（入力用）'!W26</f>
        <v>44182</v>
      </c>
      <c r="FQ4" s="43">
        <f>'12月（入力用）'!X26</f>
        <v>44183</v>
      </c>
      <c r="FR4" s="43">
        <f>'12月（入力用）'!Y26</f>
        <v>44184</v>
      </c>
      <c r="FS4" s="43">
        <f>'12月（入力用）'!Z26</f>
        <v>44185</v>
      </c>
      <c r="FT4" s="43">
        <f>'12月（入力用）'!AA26</f>
        <v>44186</v>
      </c>
      <c r="FU4" s="43">
        <f>'12月（入力用）'!AB26</f>
        <v>44187</v>
      </c>
      <c r="FV4" s="43">
        <f>'12月（入力用）'!AC26</f>
        <v>44188</v>
      </c>
      <c r="FW4" s="43">
        <f>'12月（入力用）'!AD26</f>
        <v>44189</v>
      </c>
      <c r="FX4" s="43">
        <f>'12月（入力用）'!AE26</f>
        <v>44190</v>
      </c>
      <c r="FY4" s="43">
        <f>'12月（入力用）'!AF26</f>
        <v>44191</v>
      </c>
      <c r="FZ4" s="43">
        <f>'12月（入力用）'!AG26</f>
        <v>44192</v>
      </c>
      <c r="GA4" s="43">
        <f>'12月（入力用）'!AH26</f>
        <v>44193</v>
      </c>
      <c r="GB4" s="43">
        <f>'12月（入力用）'!AI26</f>
        <v>44194</v>
      </c>
      <c r="GC4" s="43">
        <f>'12月（入力用）'!AJ26</f>
        <v>44195</v>
      </c>
      <c r="GD4" s="47">
        <f>'12月（入力用）'!AK26</f>
        <v>44196</v>
      </c>
      <c r="GE4" s="43">
        <v>44197</v>
      </c>
      <c r="GF4" s="43">
        <v>44198</v>
      </c>
      <c r="GG4" s="43">
        <v>44199</v>
      </c>
      <c r="GH4" s="43">
        <v>44200</v>
      </c>
      <c r="GI4" s="43">
        <v>44201</v>
      </c>
      <c r="GJ4" s="43">
        <v>44202</v>
      </c>
      <c r="GK4" s="43">
        <v>44203</v>
      </c>
      <c r="GL4" s="43">
        <v>44204</v>
      </c>
      <c r="GM4" s="43">
        <v>44205</v>
      </c>
      <c r="GN4" s="43">
        <v>44206</v>
      </c>
      <c r="GO4" s="43">
        <v>44207</v>
      </c>
      <c r="GP4" s="43">
        <v>44208</v>
      </c>
      <c r="GQ4" s="43">
        <v>44209</v>
      </c>
      <c r="GR4" s="43">
        <v>44210</v>
      </c>
      <c r="GS4" s="43">
        <v>44211</v>
      </c>
      <c r="GT4" s="43">
        <v>44212</v>
      </c>
      <c r="GU4" s="43">
        <v>44213</v>
      </c>
      <c r="GV4" s="43">
        <v>44214</v>
      </c>
      <c r="GW4" s="43">
        <v>44215</v>
      </c>
      <c r="GX4" s="43">
        <v>44216</v>
      </c>
      <c r="GY4" s="43">
        <v>44217</v>
      </c>
      <c r="GZ4" s="43">
        <v>44218</v>
      </c>
      <c r="HA4" s="43">
        <v>44219</v>
      </c>
      <c r="HB4" s="43">
        <v>44220</v>
      </c>
      <c r="HC4" s="43">
        <v>44221</v>
      </c>
      <c r="HD4" s="43">
        <v>44222</v>
      </c>
      <c r="HE4" s="43">
        <v>44223</v>
      </c>
      <c r="HF4" s="43">
        <v>44224</v>
      </c>
      <c r="HG4" s="43">
        <v>44225</v>
      </c>
      <c r="HH4" s="43">
        <v>44226</v>
      </c>
      <c r="HI4" s="47">
        <v>44227</v>
      </c>
      <c r="HJ4" s="43">
        <v>44228</v>
      </c>
      <c r="HK4" s="43">
        <v>44229</v>
      </c>
      <c r="HL4" s="43">
        <v>44230</v>
      </c>
      <c r="HM4" s="43">
        <v>44231</v>
      </c>
      <c r="HN4" s="43">
        <v>44232</v>
      </c>
      <c r="HO4" s="43">
        <v>44233</v>
      </c>
      <c r="HP4" s="43">
        <v>44234</v>
      </c>
      <c r="HQ4" s="43">
        <v>44235</v>
      </c>
      <c r="HR4" s="43">
        <v>44236</v>
      </c>
      <c r="HS4" s="43">
        <v>44237</v>
      </c>
      <c r="HT4" s="43">
        <v>44238</v>
      </c>
      <c r="HU4" s="43">
        <v>44239</v>
      </c>
      <c r="HV4" s="43">
        <v>44240</v>
      </c>
      <c r="HW4" s="43">
        <v>44241</v>
      </c>
      <c r="HX4" s="43">
        <v>44242</v>
      </c>
      <c r="HY4" s="43">
        <v>44243</v>
      </c>
      <c r="HZ4" s="43">
        <v>44244</v>
      </c>
      <c r="IA4" s="43">
        <v>44245</v>
      </c>
      <c r="IB4" s="43">
        <v>44246</v>
      </c>
      <c r="IC4" s="43">
        <v>44247</v>
      </c>
      <c r="ID4" s="43">
        <v>44248</v>
      </c>
      <c r="IE4" s="43">
        <v>44249</v>
      </c>
      <c r="IF4" s="43">
        <v>44250</v>
      </c>
      <c r="IG4" s="43">
        <v>44251</v>
      </c>
      <c r="IH4" s="43">
        <v>44252</v>
      </c>
      <c r="II4" s="43">
        <v>44253</v>
      </c>
      <c r="IJ4" s="43">
        <v>44254</v>
      </c>
      <c r="IK4" s="47">
        <v>44255</v>
      </c>
      <c r="IL4" s="43">
        <v>44256</v>
      </c>
      <c r="IM4" s="43">
        <v>44257</v>
      </c>
      <c r="IN4" s="43">
        <v>44258</v>
      </c>
      <c r="IO4" s="43">
        <v>44259</v>
      </c>
      <c r="IP4" s="43">
        <v>44260</v>
      </c>
      <c r="IQ4" s="43">
        <v>44261</v>
      </c>
      <c r="IR4" s="43">
        <v>44262</v>
      </c>
      <c r="IS4" s="43">
        <v>44263</v>
      </c>
      <c r="IT4" s="43">
        <v>44264</v>
      </c>
      <c r="IU4" s="43">
        <v>44265</v>
      </c>
      <c r="IV4" s="43">
        <v>44266</v>
      </c>
      <c r="IW4" s="43">
        <v>44267</v>
      </c>
      <c r="IX4" s="43">
        <v>44268</v>
      </c>
      <c r="IY4" s="43">
        <v>44269</v>
      </c>
      <c r="IZ4" s="43">
        <v>44270</v>
      </c>
      <c r="JA4" s="43">
        <v>44271</v>
      </c>
      <c r="JB4" s="43">
        <v>44272</v>
      </c>
      <c r="JC4" s="43">
        <v>44273</v>
      </c>
      <c r="JD4" s="43">
        <v>44274</v>
      </c>
      <c r="JE4" s="43">
        <v>44275</v>
      </c>
      <c r="JF4" s="43">
        <v>44276</v>
      </c>
      <c r="JG4" s="43">
        <v>44277</v>
      </c>
      <c r="JH4" s="43">
        <v>44278</v>
      </c>
      <c r="JI4" s="43">
        <v>44279</v>
      </c>
      <c r="JJ4" s="43">
        <v>44280</v>
      </c>
      <c r="JK4" s="43">
        <v>44281</v>
      </c>
      <c r="JL4" s="43">
        <v>44282</v>
      </c>
      <c r="JM4" s="43">
        <v>44283</v>
      </c>
      <c r="JN4" s="43">
        <v>44284</v>
      </c>
      <c r="JO4" s="43">
        <v>44285</v>
      </c>
      <c r="JP4" s="47">
        <v>44286</v>
      </c>
      <c r="JQ4" s="43">
        <v>44287</v>
      </c>
      <c r="JR4" s="43">
        <v>44288</v>
      </c>
      <c r="JS4" s="43">
        <v>44289</v>
      </c>
      <c r="JT4" s="43">
        <v>44290</v>
      </c>
      <c r="JU4" s="43">
        <v>44291</v>
      </c>
      <c r="JV4" s="43">
        <v>44292</v>
      </c>
      <c r="JW4" s="43">
        <v>44293</v>
      </c>
      <c r="JX4" s="43">
        <v>44294</v>
      </c>
      <c r="JY4" s="43">
        <v>44295</v>
      </c>
      <c r="JZ4" s="43">
        <v>44296</v>
      </c>
      <c r="KA4" s="43">
        <v>44297</v>
      </c>
      <c r="KB4" s="43">
        <v>44298</v>
      </c>
      <c r="KC4" s="43">
        <v>44299</v>
      </c>
      <c r="KD4" s="43">
        <v>44300</v>
      </c>
      <c r="KE4" s="43">
        <v>44301</v>
      </c>
      <c r="KF4" s="43">
        <v>44302</v>
      </c>
      <c r="KG4" s="43">
        <v>44303</v>
      </c>
      <c r="KH4" s="43">
        <v>44304</v>
      </c>
      <c r="KI4" s="43">
        <v>44305</v>
      </c>
      <c r="KJ4" s="43">
        <v>44306</v>
      </c>
      <c r="KK4" s="43">
        <v>44307</v>
      </c>
      <c r="KL4" s="43">
        <v>44308</v>
      </c>
      <c r="KM4" s="43">
        <v>44309</v>
      </c>
      <c r="KN4" s="43">
        <v>44310</v>
      </c>
      <c r="KO4" s="43">
        <v>44311</v>
      </c>
      <c r="KP4" s="43">
        <v>44312</v>
      </c>
      <c r="KQ4" s="43">
        <v>44313</v>
      </c>
      <c r="KR4" s="43">
        <v>44314</v>
      </c>
      <c r="KS4" s="43">
        <v>44315</v>
      </c>
      <c r="KT4" s="125">
        <v>44316</v>
      </c>
      <c r="KU4" s="129">
        <v>44317</v>
      </c>
      <c r="KV4" s="43">
        <v>44318</v>
      </c>
      <c r="KW4" s="43">
        <v>44319</v>
      </c>
      <c r="KX4" s="43">
        <v>44320</v>
      </c>
      <c r="KY4" s="43">
        <v>44321</v>
      </c>
      <c r="KZ4" s="43">
        <v>44322</v>
      </c>
      <c r="LA4" s="43">
        <v>44323</v>
      </c>
      <c r="LB4" s="43">
        <v>44324</v>
      </c>
      <c r="LC4" s="43">
        <v>44325</v>
      </c>
      <c r="LD4" s="43">
        <v>44326</v>
      </c>
      <c r="LE4" s="43">
        <v>44327</v>
      </c>
      <c r="LF4" s="43">
        <v>44328</v>
      </c>
      <c r="LG4" s="43">
        <v>44329</v>
      </c>
      <c r="LH4" s="43">
        <v>44330</v>
      </c>
      <c r="LI4" s="43">
        <v>44331</v>
      </c>
      <c r="LJ4" s="43">
        <v>44332</v>
      </c>
      <c r="LK4" s="43">
        <v>44333</v>
      </c>
      <c r="LL4" s="43">
        <v>44334</v>
      </c>
      <c r="LM4" s="43">
        <v>44335</v>
      </c>
      <c r="LN4" s="43">
        <v>44336</v>
      </c>
      <c r="LO4" s="43">
        <v>44337</v>
      </c>
      <c r="LP4" s="43">
        <v>44338</v>
      </c>
      <c r="LQ4" s="43">
        <v>44339</v>
      </c>
      <c r="LR4" s="43">
        <v>44340</v>
      </c>
      <c r="LS4" s="43">
        <v>44341</v>
      </c>
      <c r="LT4" s="43">
        <v>44342</v>
      </c>
      <c r="LU4" s="43">
        <v>44343</v>
      </c>
      <c r="LV4" s="43">
        <v>44344</v>
      </c>
      <c r="LW4" s="43">
        <v>44345</v>
      </c>
      <c r="LX4" s="43">
        <v>44346</v>
      </c>
      <c r="LY4" s="47">
        <v>44347</v>
      </c>
      <c r="LZ4" s="43">
        <v>44348</v>
      </c>
      <c r="MA4" s="43">
        <v>44349</v>
      </c>
      <c r="MB4" s="43">
        <v>44350</v>
      </c>
      <c r="MC4" s="43">
        <v>44351</v>
      </c>
      <c r="MD4" s="43">
        <v>44352</v>
      </c>
      <c r="ME4" s="43">
        <v>44353</v>
      </c>
      <c r="MF4" s="43">
        <v>44354</v>
      </c>
      <c r="MG4" s="43">
        <v>44355</v>
      </c>
      <c r="MH4" s="43">
        <v>44356</v>
      </c>
      <c r="MI4" s="43">
        <v>44357</v>
      </c>
      <c r="MJ4" s="43">
        <v>44358</v>
      </c>
      <c r="MK4" s="43">
        <v>44359</v>
      </c>
      <c r="ML4" s="43">
        <v>44360</v>
      </c>
      <c r="MM4" s="43">
        <v>44361</v>
      </c>
      <c r="MN4" s="43">
        <v>44362</v>
      </c>
      <c r="MO4" s="43">
        <v>44363</v>
      </c>
      <c r="MP4" s="43">
        <v>44364</v>
      </c>
      <c r="MQ4" s="43">
        <v>44365</v>
      </c>
      <c r="MR4" s="43">
        <v>44366</v>
      </c>
      <c r="MS4" s="43">
        <v>44367</v>
      </c>
      <c r="MT4" s="43">
        <v>44368</v>
      </c>
      <c r="MU4" s="43">
        <v>44369</v>
      </c>
      <c r="MV4" s="43">
        <v>44370</v>
      </c>
      <c r="MW4" s="43">
        <v>44371</v>
      </c>
      <c r="MX4" s="43">
        <v>44372</v>
      </c>
      <c r="MY4" s="43">
        <v>44373</v>
      </c>
      <c r="MZ4" s="43">
        <v>44374</v>
      </c>
      <c r="NA4" s="43">
        <v>44375</v>
      </c>
      <c r="NB4" s="43">
        <v>44376</v>
      </c>
      <c r="NC4" s="47">
        <v>44377</v>
      </c>
      <c r="ND4" s="43">
        <v>44378</v>
      </c>
      <c r="NE4" s="43">
        <v>44379</v>
      </c>
      <c r="NF4" s="43">
        <v>44380</v>
      </c>
      <c r="NG4" s="43">
        <v>44381</v>
      </c>
      <c r="NH4" s="43">
        <v>44382</v>
      </c>
      <c r="NI4" s="43">
        <v>44383</v>
      </c>
      <c r="NJ4" s="43">
        <v>44384</v>
      </c>
      <c r="NK4" s="43">
        <v>44385</v>
      </c>
      <c r="NL4" s="43">
        <v>44386</v>
      </c>
      <c r="NM4" s="43">
        <v>44387</v>
      </c>
      <c r="NN4" s="43">
        <v>44388</v>
      </c>
      <c r="NO4" s="43">
        <v>44389</v>
      </c>
      <c r="NP4" s="43">
        <v>44390</v>
      </c>
      <c r="NQ4" s="43">
        <v>44391</v>
      </c>
      <c r="NR4" s="43">
        <v>44392</v>
      </c>
      <c r="NS4" s="43">
        <v>44393</v>
      </c>
      <c r="NT4" s="43">
        <v>44394</v>
      </c>
      <c r="NU4" s="43">
        <v>44395</v>
      </c>
      <c r="NV4" s="43">
        <v>44396</v>
      </c>
      <c r="NW4" s="43">
        <v>44397</v>
      </c>
      <c r="NX4" s="43">
        <v>44398</v>
      </c>
      <c r="NY4" s="43">
        <v>44399</v>
      </c>
      <c r="NZ4" s="43">
        <v>44400</v>
      </c>
      <c r="OA4" s="43">
        <v>44401</v>
      </c>
      <c r="OB4" s="43">
        <v>44402</v>
      </c>
      <c r="OC4" s="43">
        <v>44403</v>
      </c>
      <c r="OD4" s="43">
        <v>44404</v>
      </c>
      <c r="OE4" s="43">
        <v>44405</v>
      </c>
      <c r="OF4" s="43">
        <v>44406</v>
      </c>
      <c r="OG4" s="43">
        <v>44407</v>
      </c>
      <c r="OH4" s="47">
        <v>44408</v>
      </c>
      <c r="OI4" s="43">
        <v>44409</v>
      </c>
      <c r="OJ4" s="43">
        <v>44410</v>
      </c>
      <c r="OK4" s="43">
        <v>44411</v>
      </c>
      <c r="OL4" s="43">
        <v>44412</v>
      </c>
      <c r="OM4" s="43">
        <v>44413</v>
      </c>
      <c r="ON4" s="43">
        <v>44414</v>
      </c>
      <c r="OO4" s="43">
        <v>44415</v>
      </c>
      <c r="OP4" s="43">
        <v>44416</v>
      </c>
      <c r="OQ4" s="43">
        <v>44417</v>
      </c>
      <c r="OR4" s="43">
        <v>44418</v>
      </c>
      <c r="OS4" s="43">
        <v>44419</v>
      </c>
      <c r="OT4" s="43">
        <v>44420</v>
      </c>
      <c r="OU4" s="43">
        <v>44421</v>
      </c>
      <c r="OV4" s="43">
        <v>44422</v>
      </c>
      <c r="OW4" s="43">
        <v>44423</v>
      </c>
      <c r="OX4" s="43">
        <v>44424</v>
      </c>
      <c r="OY4" s="43">
        <v>44425</v>
      </c>
      <c r="OZ4" s="43">
        <v>44426</v>
      </c>
      <c r="PA4" s="43">
        <v>44427</v>
      </c>
      <c r="PB4" s="43">
        <v>44428</v>
      </c>
      <c r="PC4" s="43">
        <v>44429</v>
      </c>
      <c r="PD4" s="43">
        <v>44430</v>
      </c>
      <c r="PE4" s="43">
        <v>44431</v>
      </c>
      <c r="PF4" s="43">
        <v>44432</v>
      </c>
      <c r="PG4" s="43">
        <v>44433</v>
      </c>
      <c r="PH4" s="43">
        <v>44434</v>
      </c>
      <c r="PI4" s="43">
        <v>44435</v>
      </c>
      <c r="PJ4" s="43">
        <v>44436</v>
      </c>
      <c r="PK4" s="43">
        <v>44437</v>
      </c>
      <c r="PL4" s="43">
        <v>44438</v>
      </c>
      <c r="PM4" s="47">
        <v>44439</v>
      </c>
      <c r="PN4" s="43">
        <v>44440</v>
      </c>
      <c r="PO4" s="43">
        <v>44441</v>
      </c>
      <c r="PP4" s="43">
        <v>44442</v>
      </c>
      <c r="PQ4" s="43">
        <v>44443</v>
      </c>
      <c r="PR4" s="43">
        <v>44444</v>
      </c>
      <c r="PS4" s="43">
        <v>44445</v>
      </c>
      <c r="PT4" s="43">
        <v>44446</v>
      </c>
      <c r="PU4" s="43">
        <v>44447</v>
      </c>
      <c r="PV4" s="43">
        <v>44448</v>
      </c>
      <c r="PW4" s="43">
        <v>44449</v>
      </c>
      <c r="PX4" s="43">
        <v>44450</v>
      </c>
      <c r="PY4" s="43">
        <v>44451</v>
      </c>
      <c r="PZ4" s="43">
        <v>44452</v>
      </c>
      <c r="QA4" s="43">
        <v>44453</v>
      </c>
      <c r="QB4" s="43">
        <v>44454</v>
      </c>
      <c r="QC4" s="43">
        <v>44455</v>
      </c>
      <c r="QD4" s="43">
        <v>44456</v>
      </c>
      <c r="QE4" s="43">
        <v>44457</v>
      </c>
      <c r="QF4" s="43">
        <v>44458</v>
      </c>
      <c r="QG4" s="43">
        <v>44459</v>
      </c>
      <c r="QH4" s="43">
        <v>44460</v>
      </c>
      <c r="QI4" s="43">
        <v>44461</v>
      </c>
      <c r="QJ4" s="43">
        <v>44462</v>
      </c>
      <c r="QK4" s="43">
        <v>44463</v>
      </c>
      <c r="QL4" s="43">
        <v>44464</v>
      </c>
      <c r="QM4" s="43">
        <v>44465</v>
      </c>
      <c r="QN4" s="43">
        <v>44466</v>
      </c>
      <c r="QO4" s="43">
        <v>44467</v>
      </c>
      <c r="QP4" s="43">
        <v>44468</v>
      </c>
      <c r="QQ4" s="47">
        <v>44469</v>
      </c>
      <c r="QR4" s="43">
        <v>44470</v>
      </c>
      <c r="QS4" s="43">
        <v>44471</v>
      </c>
      <c r="QT4" s="43">
        <v>44472</v>
      </c>
      <c r="QU4" s="43">
        <v>44473</v>
      </c>
      <c r="QV4" s="43">
        <v>44474</v>
      </c>
      <c r="QW4" s="43">
        <v>44475</v>
      </c>
      <c r="QX4" s="43">
        <v>44476</v>
      </c>
      <c r="QY4" s="43">
        <v>44477</v>
      </c>
      <c r="QZ4" s="43">
        <v>44478</v>
      </c>
      <c r="RA4" s="43">
        <v>44479</v>
      </c>
      <c r="RB4" s="43">
        <v>44480</v>
      </c>
      <c r="RC4" s="43">
        <v>44481</v>
      </c>
      <c r="RD4" s="43">
        <v>44482</v>
      </c>
      <c r="RE4" s="43">
        <v>44483</v>
      </c>
      <c r="RF4" s="43">
        <v>44484</v>
      </c>
      <c r="RG4" s="43">
        <v>44485</v>
      </c>
      <c r="RH4" s="43">
        <v>44486</v>
      </c>
      <c r="RI4" s="43">
        <v>44487</v>
      </c>
      <c r="RJ4" s="43">
        <v>44488</v>
      </c>
      <c r="RK4" s="43">
        <v>44489</v>
      </c>
      <c r="RL4" s="43">
        <v>44490</v>
      </c>
      <c r="RM4" s="43">
        <v>44491</v>
      </c>
      <c r="RN4" s="43">
        <v>44492</v>
      </c>
      <c r="RO4" s="43">
        <v>44493</v>
      </c>
      <c r="RP4" s="43">
        <v>44494</v>
      </c>
      <c r="RQ4" s="43">
        <v>44495</v>
      </c>
      <c r="RR4" s="43">
        <v>44496</v>
      </c>
      <c r="RS4" s="43">
        <v>44497</v>
      </c>
      <c r="RT4" s="43">
        <v>44498</v>
      </c>
      <c r="RU4" s="43">
        <v>44499</v>
      </c>
      <c r="RV4" s="47">
        <v>44500</v>
      </c>
      <c r="RW4" s="43">
        <v>44501</v>
      </c>
      <c r="RX4" s="43">
        <v>44502</v>
      </c>
      <c r="RY4" s="43">
        <v>44503</v>
      </c>
      <c r="RZ4" s="43">
        <v>44504</v>
      </c>
      <c r="SA4" s="43">
        <v>44505</v>
      </c>
      <c r="SB4" s="43">
        <v>44506</v>
      </c>
      <c r="SC4" s="43">
        <v>44507</v>
      </c>
      <c r="SD4" s="43">
        <v>44508</v>
      </c>
      <c r="SE4" s="43">
        <v>44509</v>
      </c>
      <c r="SF4" s="43">
        <v>44510</v>
      </c>
      <c r="SG4" s="43">
        <v>44511</v>
      </c>
      <c r="SH4" s="43">
        <v>44512</v>
      </c>
      <c r="SI4" s="43">
        <v>44513</v>
      </c>
      <c r="SJ4" s="43">
        <v>44514</v>
      </c>
      <c r="SK4" s="43">
        <v>44515</v>
      </c>
      <c r="SL4" s="43">
        <v>44516</v>
      </c>
      <c r="SM4" s="43">
        <v>44517</v>
      </c>
      <c r="SN4" s="43">
        <v>44518</v>
      </c>
      <c r="SO4" s="43">
        <v>44519</v>
      </c>
      <c r="SP4" s="43">
        <v>44520</v>
      </c>
      <c r="SQ4" s="43">
        <v>44521</v>
      </c>
      <c r="SR4" s="43">
        <v>44522</v>
      </c>
      <c r="SS4" s="43">
        <v>44523</v>
      </c>
      <c r="ST4" s="43">
        <v>44524</v>
      </c>
      <c r="SU4" s="43">
        <v>44525</v>
      </c>
      <c r="SV4" s="43">
        <v>44526</v>
      </c>
      <c r="SW4" s="43">
        <v>44527</v>
      </c>
      <c r="SX4" s="43">
        <v>44528</v>
      </c>
      <c r="SY4" s="43">
        <v>44529</v>
      </c>
      <c r="SZ4" s="47">
        <v>44530</v>
      </c>
      <c r="TA4" s="43">
        <v>44531</v>
      </c>
      <c r="TB4" s="43">
        <v>44532</v>
      </c>
      <c r="TC4" s="43">
        <v>44533</v>
      </c>
      <c r="TD4" s="43">
        <v>44534</v>
      </c>
      <c r="TE4" s="43">
        <v>44535</v>
      </c>
      <c r="TF4" s="43">
        <v>44536</v>
      </c>
      <c r="TG4" s="43">
        <v>44537</v>
      </c>
      <c r="TH4" s="43">
        <v>44538</v>
      </c>
      <c r="TI4" s="43">
        <v>44539</v>
      </c>
      <c r="TJ4" s="43">
        <v>44540</v>
      </c>
      <c r="TK4" s="43">
        <v>44541</v>
      </c>
      <c r="TL4" s="43">
        <v>44542</v>
      </c>
      <c r="TM4" s="43">
        <v>44543</v>
      </c>
      <c r="TN4" s="43">
        <v>44544</v>
      </c>
      <c r="TO4" s="43">
        <v>44545</v>
      </c>
      <c r="TP4" s="43">
        <v>44546</v>
      </c>
      <c r="TQ4" s="43">
        <v>44547</v>
      </c>
      <c r="TR4" s="43">
        <v>44548</v>
      </c>
      <c r="TS4" s="43">
        <v>44549</v>
      </c>
      <c r="TT4" s="43">
        <v>44550</v>
      </c>
      <c r="TU4" s="43">
        <v>44551</v>
      </c>
      <c r="TV4" s="43">
        <v>44552</v>
      </c>
      <c r="TW4" s="43">
        <v>44553</v>
      </c>
      <c r="TX4" s="43">
        <v>44554</v>
      </c>
      <c r="TY4" s="43">
        <v>44555</v>
      </c>
      <c r="TZ4" s="43">
        <v>44556</v>
      </c>
      <c r="UA4" s="43">
        <v>44557</v>
      </c>
      <c r="UB4" s="43">
        <v>44558</v>
      </c>
      <c r="UC4" s="43">
        <v>44559</v>
      </c>
      <c r="UD4" s="43">
        <v>44560</v>
      </c>
      <c r="UE4" s="47">
        <v>44561</v>
      </c>
      <c r="UF4" s="43">
        <v>44562</v>
      </c>
      <c r="UG4" s="43">
        <v>44563</v>
      </c>
      <c r="UH4" s="43">
        <v>44564</v>
      </c>
      <c r="UI4" s="43">
        <v>44565</v>
      </c>
      <c r="UJ4" s="43">
        <v>44566</v>
      </c>
      <c r="UK4" s="43">
        <v>44567</v>
      </c>
      <c r="UL4" s="43">
        <v>44568</v>
      </c>
      <c r="UM4" s="43">
        <v>44569</v>
      </c>
      <c r="UN4" s="43">
        <v>44570</v>
      </c>
      <c r="UO4" s="43">
        <v>44571</v>
      </c>
      <c r="UP4" s="43">
        <v>44572</v>
      </c>
      <c r="UQ4" s="43">
        <v>44573</v>
      </c>
      <c r="UR4" s="43">
        <v>44574</v>
      </c>
      <c r="US4" s="43">
        <v>44575</v>
      </c>
      <c r="UT4" s="43">
        <v>44576</v>
      </c>
      <c r="UU4" s="43">
        <v>44577</v>
      </c>
      <c r="UV4" s="43">
        <v>44578</v>
      </c>
      <c r="UW4" s="43">
        <v>44579</v>
      </c>
      <c r="UX4" s="43">
        <v>44580</v>
      </c>
      <c r="UY4" s="43">
        <v>44581</v>
      </c>
      <c r="UZ4" s="43">
        <v>44582</v>
      </c>
      <c r="VA4" s="43">
        <v>44583</v>
      </c>
      <c r="VB4" s="43">
        <v>44584</v>
      </c>
      <c r="VC4" s="43">
        <v>44585</v>
      </c>
      <c r="VD4" s="43">
        <v>44586</v>
      </c>
      <c r="VE4" s="43">
        <v>44587</v>
      </c>
      <c r="VF4" s="43">
        <v>44588</v>
      </c>
      <c r="VG4" s="43">
        <v>44589</v>
      </c>
      <c r="VH4" s="43">
        <v>44590</v>
      </c>
      <c r="VI4" s="43">
        <v>44591</v>
      </c>
      <c r="VJ4" s="125">
        <v>44592</v>
      </c>
      <c r="VK4" s="129">
        <v>44593</v>
      </c>
      <c r="VL4" s="43">
        <v>44594</v>
      </c>
      <c r="VM4" s="43">
        <v>44595</v>
      </c>
      <c r="VN4" s="43">
        <v>44596</v>
      </c>
      <c r="VO4" s="43">
        <v>44597</v>
      </c>
      <c r="VP4" s="43">
        <v>44598</v>
      </c>
      <c r="VQ4" s="43">
        <v>44599</v>
      </c>
      <c r="VR4" s="43">
        <v>44600</v>
      </c>
      <c r="VS4" s="43">
        <v>44601</v>
      </c>
      <c r="VT4" s="43">
        <v>44602</v>
      </c>
      <c r="VU4" s="43">
        <v>44603</v>
      </c>
      <c r="VV4" s="43">
        <v>44604</v>
      </c>
      <c r="VW4" s="43">
        <v>44605</v>
      </c>
      <c r="VX4" s="43">
        <v>44606</v>
      </c>
      <c r="VY4" s="43">
        <v>44607</v>
      </c>
      <c r="VZ4" s="43">
        <v>44608</v>
      </c>
      <c r="WA4" s="43">
        <v>44609</v>
      </c>
      <c r="WB4" s="43">
        <v>44610</v>
      </c>
      <c r="WC4" s="43">
        <v>44611</v>
      </c>
      <c r="WD4" s="43">
        <v>44612</v>
      </c>
      <c r="WE4" s="43">
        <v>44613</v>
      </c>
      <c r="WF4" s="43">
        <v>44614</v>
      </c>
      <c r="WG4" s="43">
        <v>44615</v>
      </c>
      <c r="WH4" s="43">
        <v>44616</v>
      </c>
      <c r="WI4" s="43">
        <v>44617</v>
      </c>
      <c r="WJ4" s="43">
        <v>44618</v>
      </c>
      <c r="WK4" s="43">
        <v>44619</v>
      </c>
      <c r="WL4" s="47">
        <v>44620</v>
      </c>
      <c r="WM4" s="43">
        <v>44621</v>
      </c>
      <c r="WN4" s="43">
        <v>44622</v>
      </c>
      <c r="WO4" s="43">
        <v>44623</v>
      </c>
      <c r="WP4" s="43">
        <v>44624</v>
      </c>
      <c r="WQ4" s="43">
        <v>44625</v>
      </c>
      <c r="WR4" s="43">
        <v>44626</v>
      </c>
      <c r="WS4" s="43">
        <v>44627</v>
      </c>
      <c r="WT4" s="43">
        <v>44628</v>
      </c>
      <c r="WU4" s="43">
        <v>44629</v>
      </c>
      <c r="WV4" s="43">
        <v>44630</v>
      </c>
      <c r="WW4" s="43">
        <v>44631</v>
      </c>
      <c r="WX4" s="43">
        <v>44632</v>
      </c>
      <c r="WY4" s="43">
        <v>44633</v>
      </c>
      <c r="WZ4" s="43">
        <v>44634</v>
      </c>
      <c r="XA4" s="43">
        <v>44635</v>
      </c>
      <c r="XB4" s="43">
        <v>44636</v>
      </c>
      <c r="XC4" s="43">
        <v>44637</v>
      </c>
      <c r="XD4" s="43">
        <v>44638</v>
      </c>
      <c r="XE4" s="43">
        <v>44639</v>
      </c>
      <c r="XF4" s="43">
        <v>44640</v>
      </c>
      <c r="XG4" s="43">
        <v>44641</v>
      </c>
      <c r="XH4" s="43">
        <v>44642</v>
      </c>
      <c r="XI4" s="43">
        <v>44643</v>
      </c>
      <c r="XJ4" s="43">
        <v>44644</v>
      </c>
      <c r="XK4" s="43">
        <v>44645</v>
      </c>
      <c r="XL4" s="43">
        <v>44646</v>
      </c>
      <c r="XM4" s="43">
        <v>44647</v>
      </c>
      <c r="XN4" s="43">
        <v>44648</v>
      </c>
      <c r="XO4" s="43">
        <v>44649</v>
      </c>
      <c r="XP4" s="43">
        <v>44650</v>
      </c>
      <c r="XQ4" s="43">
        <v>44651</v>
      </c>
      <c r="XR4" s="43">
        <v>44652</v>
      </c>
      <c r="XS4" s="43">
        <v>44653</v>
      </c>
      <c r="XT4" s="43">
        <v>44654</v>
      </c>
      <c r="XU4" s="43">
        <v>44655</v>
      </c>
      <c r="XV4" s="43">
        <v>44656</v>
      </c>
      <c r="XW4" s="43">
        <v>44657</v>
      </c>
      <c r="XX4" s="43">
        <v>44658</v>
      </c>
      <c r="XY4" s="43">
        <v>44659</v>
      </c>
      <c r="XZ4" s="43">
        <v>44660</v>
      </c>
      <c r="YA4" s="43">
        <v>44661</v>
      </c>
      <c r="YB4" s="43">
        <v>44662</v>
      </c>
      <c r="YC4" s="43">
        <v>44663</v>
      </c>
      <c r="YD4" s="43">
        <v>44664</v>
      </c>
      <c r="YE4" s="43">
        <v>44665</v>
      </c>
      <c r="YF4" s="43">
        <v>44666</v>
      </c>
      <c r="YG4" s="43">
        <v>44667</v>
      </c>
      <c r="YH4" s="43">
        <v>44668</v>
      </c>
      <c r="YI4" s="43">
        <v>44669</v>
      </c>
      <c r="YJ4" s="43">
        <v>44670</v>
      </c>
      <c r="YK4" s="43">
        <v>44671</v>
      </c>
      <c r="YL4" s="43">
        <v>44672</v>
      </c>
      <c r="YM4" s="43">
        <v>44673</v>
      </c>
      <c r="YN4" s="43">
        <v>44674</v>
      </c>
      <c r="YO4" s="43">
        <v>44675</v>
      </c>
      <c r="YP4" s="43">
        <v>44676</v>
      </c>
      <c r="YQ4" s="43">
        <v>44677</v>
      </c>
      <c r="YR4" s="43">
        <v>44678</v>
      </c>
      <c r="YS4" s="43">
        <v>44679</v>
      </c>
      <c r="YT4" s="43">
        <v>44680</v>
      </c>
      <c r="YU4" s="43">
        <v>44681</v>
      </c>
      <c r="YV4" s="43">
        <v>44682</v>
      </c>
      <c r="YW4" s="43">
        <v>44683</v>
      </c>
      <c r="YX4" s="43">
        <v>44684</v>
      </c>
      <c r="YY4" s="43">
        <v>44685</v>
      </c>
      <c r="YZ4" s="43">
        <v>44686</v>
      </c>
      <c r="ZA4" s="43">
        <v>44687</v>
      </c>
      <c r="ZB4" s="43">
        <v>44688</v>
      </c>
      <c r="ZC4" s="43">
        <v>44689</v>
      </c>
      <c r="ZD4" s="43">
        <v>44690</v>
      </c>
      <c r="ZE4" s="43">
        <v>44691</v>
      </c>
      <c r="ZF4" s="43">
        <v>44692</v>
      </c>
      <c r="ZG4" s="43">
        <v>44693</v>
      </c>
      <c r="ZH4" s="43">
        <v>44694</v>
      </c>
      <c r="ZI4" s="43">
        <v>44695</v>
      </c>
      <c r="ZJ4" s="43">
        <v>44696</v>
      </c>
      <c r="ZK4" s="43">
        <v>44697</v>
      </c>
      <c r="ZL4" s="43">
        <v>44698</v>
      </c>
      <c r="ZM4" s="43">
        <v>44699</v>
      </c>
      <c r="ZN4" s="43">
        <v>44700</v>
      </c>
      <c r="ZO4" s="43">
        <v>44701</v>
      </c>
      <c r="ZP4" s="43">
        <v>44702</v>
      </c>
      <c r="ZQ4" s="43">
        <v>44703</v>
      </c>
      <c r="ZR4" s="43">
        <v>44704</v>
      </c>
      <c r="ZS4" s="43">
        <v>44705</v>
      </c>
      <c r="ZT4" s="43">
        <v>44706</v>
      </c>
      <c r="ZU4" s="43">
        <v>44707</v>
      </c>
      <c r="ZV4" s="43">
        <v>44708</v>
      </c>
      <c r="ZW4" s="43">
        <v>44709</v>
      </c>
      <c r="ZX4" s="43">
        <v>44710</v>
      </c>
      <c r="ZY4" s="43">
        <v>44711</v>
      </c>
      <c r="ZZ4" s="43">
        <v>44712</v>
      </c>
      <c r="AAA4" s="43">
        <v>44713</v>
      </c>
      <c r="AAB4" s="43">
        <v>44714</v>
      </c>
      <c r="AAC4" s="43">
        <v>44715</v>
      </c>
      <c r="AAD4" s="43">
        <v>44716</v>
      </c>
      <c r="AAE4" s="43">
        <v>44717</v>
      </c>
      <c r="AAF4" s="43">
        <v>44718</v>
      </c>
      <c r="AAG4" s="43">
        <v>44719</v>
      </c>
      <c r="AAH4" s="43">
        <v>44720</v>
      </c>
      <c r="AAI4" s="43">
        <v>44721</v>
      </c>
      <c r="AAJ4" s="43">
        <v>44722</v>
      </c>
      <c r="AAK4" s="43">
        <v>44723</v>
      </c>
      <c r="AAL4" s="43">
        <v>44724</v>
      </c>
      <c r="AAM4" s="43">
        <v>44725</v>
      </c>
      <c r="AAN4" s="43">
        <v>44726</v>
      </c>
      <c r="AAO4" s="43">
        <v>44727</v>
      </c>
      <c r="AAP4" s="43">
        <v>44728</v>
      </c>
      <c r="AAQ4" s="43">
        <v>44729</v>
      </c>
      <c r="AAR4" s="43">
        <v>44730</v>
      </c>
      <c r="AAS4" s="43">
        <v>44731</v>
      </c>
      <c r="AAT4" s="43">
        <v>44732</v>
      </c>
      <c r="AAU4" s="43">
        <v>44733</v>
      </c>
      <c r="AAV4" s="43">
        <v>44734</v>
      </c>
      <c r="AAW4" s="43">
        <v>44735</v>
      </c>
      <c r="AAX4" s="43">
        <v>44736</v>
      </c>
      <c r="AAY4" s="43">
        <v>44737</v>
      </c>
      <c r="AAZ4" s="43">
        <v>44738</v>
      </c>
      <c r="ABA4" s="43">
        <v>44739</v>
      </c>
      <c r="ABB4" s="43">
        <v>44740</v>
      </c>
      <c r="ABC4" s="43">
        <v>44741</v>
      </c>
      <c r="ABD4" s="43">
        <v>44742</v>
      </c>
    </row>
    <row r="5" spans="1:732">
      <c r="B5" s="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48"/>
      <c r="AH5" s="44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48"/>
      <c r="BM5" s="44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48"/>
      <c r="CQ5" s="44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48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8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8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8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8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8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126"/>
      <c r="KU5" s="130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8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8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8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8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8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8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8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8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126"/>
      <c r="VK5" s="130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8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</row>
    <row r="6" spans="1:732" ht="32.4">
      <c r="A6" t="s">
        <v>61</v>
      </c>
      <c r="B6" s="16" t="s">
        <v>52</v>
      </c>
      <c r="C6" s="41">
        <f>'7月（入力用）'!F28</f>
        <v>3.3333333333333335E-3</v>
      </c>
      <c r="D6" s="41">
        <f>'7月（入力用）'!G28</f>
        <v>3.3333333333333333E-2</v>
      </c>
      <c r="E6" s="41">
        <f>'7月（入力用）'!H28</f>
        <v>5.3333333333333337E-2</v>
      </c>
      <c r="F6" s="41">
        <f>'7月（入力用）'!I28</f>
        <v>0.10333333333333333</v>
      </c>
      <c r="G6" s="41">
        <f>'7月（入力用）'!J28</f>
        <v>0.16666666666666666</v>
      </c>
      <c r="H6" s="41">
        <f>'7月（入力用）'!K28</f>
        <v>0.19333333333333333</v>
      </c>
      <c r="I6" s="41">
        <f>'7月（入力用）'!L28</f>
        <v>0.19333333333333333</v>
      </c>
      <c r="J6" s="41">
        <f>'7月（入力用）'!M28</f>
        <v>0.19666666666666666</v>
      </c>
      <c r="K6" s="41">
        <f>'7月（入力用）'!N28</f>
        <v>0.21333333333333335</v>
      </c>
      <c r="L6" s="41">
        <f>'7月（入力用）'!O28</f>
        <v>0.23666666666666666</v>
      </c>
      <c r="M6" s="41">
        <f>'7月（入力用）'!P28</f>
        <v>0.24666666666666667</v>
      </c>
      <c r="N6" s="41">
        <f>'7月（入力用）'!Q28</f>
        <v>0.27</v>
      </c>
      <c r="O6" s="41">
        <f>'7月（入力用）'!R28</f>
        <v>0.26666666666666666</v>
      </c>
      <c r="P6" s="41">
        <f>'7月（入力用）'!S28</f>
        <v>0.27666666666666667</v>
      </c>
      <c r="Q6" s="41">
        <f>'7月（入力用）'!T28</f>
        <v>0.25666666666666665</v>
      </c>
      <c r="R6" s="41">
        <f>'7月（入力用）'!U28</f>
        <v>0.23</v>
      </c>
      <c r="S6" s="41">
        <f>'7月（入力用）'!V28</f>
        <v>0.22</v>
      </c>
      <c r="T6" s="41">
        <f>'7月（入力用）'!W28</f>
        <v>0.19</v>
      </c>
      <c r="U6" s="41">
        <f>'7月（入力用）'!X28</f>
        <v>0.17666666666666667</v>
      </c>
      <c r="V6" s="41">
        <f>'7月（入力用）'!Y28</f>
        <v>0.16333333333333333</v>
      </c>
      <c r="W6" s="41">
        <f>'7月（入力用）'!Z28</f>
        <v>0.15666666666666668</v>
      </c>
      <c r="X6" s="41">
        <f>'7月（入力用）'!AA28</f>
        <v>0.15333333333333332</v>
      </c>
      <c r="Y6" s="41">
        <f>'7月（入力用）'!AB28</f>
        <v>0.15333333333333332</v>
      </c>
      <c r="Z6" s="41">
        <f>'7月（入力用）'!AC28</f>
        <v>0.18</v>
      </c>
      <c r="AA6" s="41">
        <f>'7月（入力用）'!AD28</f>
        <v>0.18666666666666668</v>
      </c>
      <c r="AB6" s="41">
        <f>'7月（入力用）'!AE28</f>
        <v>0.18</v>
      </c>
      <c r="AC6" s="41">
        <f>'7月（入力用）'!AF28</f>
        <v>0.18333333333333332</v>
      </c>
      <c r="AD6" s="41">
        <f>'7月（入力用）'!AG28</f>
        <v>0.17333333333333334</v>
      </c>
      <c r="AE6" s="41">
        <f>'7月（入力用）'!AH28</f>
        <v>0.17333333333333334</v>
      </c>
      <c r="AF6" s="41">
        <f>'7月（入力用）'!AI28</f>
        <v>0.18</v>
      </c>
      <c r="AG6" s="49">
        <f>'7月（入力用）'!AJ28</f>
        <v>0.19666666666666666</v>
      </c>
      <c r="AH6" s="45">
        <f>'8月（入力用）'!F28</f>
        <v>0.2</v>
      </c>
      <c r="AI6" s="41">
        <f>'8月（入力用）'!G28</f>
        <v>0.17333333333333334</v>
      </c>
      <c r="AJ6" s="41">
        <f>'8月（入力用）'!H28</f>
        <v>0.16</v>
      </c>
      <c r="AK6" s="41">
        <f>'8月（入力用）'!I28</f>
        <v>0.15666666666666668</v>
      </c>
      <c r="AL6" s="41">
        <f>'8月（入力用）'!J28</f>
        <v>0.15666666666666668</v>
      </c>
      <c r="AM6" s="41">
        <f>'8月（入力用）'!K28</f>
        <v>0.17333333333333334</v>
      </c>
      <c r="AN6" s="41">
        <f>'8月（入力用）'!L28</f>
        <v>0.15333333333333332</v>
      </c>
      <c r="AO6" s="41">
        <f>'8月（入力用）'!M28</f>
        <v>0.13333333333333333</v>
      </c>
      <c r="AP6" s="41">
        <f>'8月（入力用）'!N28</f>
        <v>0.12333333333333334</v>
      </c>
      <c r="AQ6" s="41">
        <f>'8月（入力用）'!O28</f>
        <v>0.11</v>
      </c>
      <c r="AR6" s="41">
        <f>'8月（入力用）'!P28</f>
        <v>0.1</v>
      </c>
      <c r="AS6" s="41">
        <f>'8月（入力用）'!Q28</f>
        <v>0.09</v>
      </c>
      <c r="AT6" s="41">
        <f>'8月（入力用）'!R28</f>
        <v>7.3333333333333334E-2</v>
      </c>
      <c r="AU6" s="41">
        <f>'8月（入力用）'!S28</f>
        <v>8.3333333333333329E-2</v>
      </c>
      <c r="AV6" s="41">
        <f>'8月（入力用）'!T28</f>
        <v>9.6666666666666665E-2</v>
      </c>
      <c r="AW6" s="41">
        <f>'8月（入力用）'!U28</f>
        <v>0.15</v>
      </c>
      <c r="AX6" s="41">
        <f>'8月（入力用）'!V28</f>
        <v>0.15666666666666668</v>
      </c>
      <c r="AY6" s="41">
        <f>'8月（入力用）'!W28</f>
        <v>0.15666666666666668</v>
      </c>
      <c r="AZ6" s="41">
        <f>'8月（入力用）'!X28</f>
        <v>0.17</v>
      </c>
      <c r="BA6" s="41">
        <f>'8月（入力用）'!Y28</f>
        <v>0.18333333333333332</v>
      </c>
      <c r="BB6" s="41">
        <f>'8月（入力用）'!Z28</f>
        <v>0.18</v>
      </c>
      <c r="BC6" s="41">
        <f>'8月（入力用）'!AA28</f>
        <v>0.17333333333333334</v>
      </c>
      <c r="BD6" s="41">
        <f>'8月（入力用）'!AB28</f>
        <v>0.17333333333333334</v>
      </c>
      <c r="BE6" s="41">
        <f>'8月（入力用）'!AC28</f>
        <v>0.17333333333333334</v>
      </c>
      <c r="BF6" s="41">
        <f>'8月（入力用）'!AD28</f>
        <v>0.17</v>
      </c>
      <c r="BG6" s="41">
        <f>'8月（入力用）'!AE28</f>
        <v>0.15666666666666668</v>
      </c>
      <c r="BH6" s="41">
        <f>'8月（入力用）'!AF28</f>
        <v>0.15333333333333332</v>
      </c>
      <c r="BI6" s="41">
        <f>'8月（入力用）'!AG28</f>
        <v>0.15</v>
      </c>
      <c r="BJ6" s="41">
        <f>'8月（入力用）'!AH28</f>
        <v>0.15</v>
      </c>
      <c r="BK6" s="41">
        <f>'8月（入力用）'!AI28</f>
        <v>0.15</v>
      </c>
      <c r="BL6" s="49">
        <f>'8月（入力用）'!AJ28</f>
        <v>0.14666666666666667</v>
      </c>
      <c r="BM6" s="51">
        <f>'9月（入力用）'!G28</f>
        <v>0.14666666666666667</v>
      </c>
      <c r="BN6" s="22">
        <f>'9月（入力用）'!H28</f>
        <v>0.13666666666666666</v>
      </c>
      <c r="BO6" s="22">
        <f>'9月（入力用）'!I28</f>
        <v>0.14000000000000001</v>
      </c>
      <c r="BP6" s="22">
        <f>'9月（入力用）'!J28</f>
        <v>0.10666666666666667</v>
      </c>
      <c r="BQ6" s="22">
        <f>'9月（入力用）'!K28</f>
        <v>0.10666666666666667</v>
      </c>
      <c r="BR6" s="22">
        <f>'9月（入力用）'!L28</f>
        <v>0.10333333333333333</v>
      </c>
      <c r="BS6" s="22">
        <f>'9月（入力用）'!M28</f>
        <v>9.6666666666666665E-2</v>
      </c>
      <c r="BT6" s="22">
        <f>'9月（入力用）'!N28</f>
        <v>7.3333333333333334E-2</v>
      </c>
      <c r="BU6" s="22">
        <f>'9月（入力用）'!O28</f>
        <v>0.05</v>
      </c>
      <c r="BV6" s="22">
        <f>'9月（入力用）'!P28</f>
        <v>0.04</v>
      </c>
      <c r="BW6" s="22">
        <f>'9月（入力用）'!Q28</f>
        <v>3.6666666666666667E-2</v>
      </c>
      <c r="BX6" s="22">
        <f>'9月（入力用）'!R28</f>
        <v>3.3333333333333333E-2</v>
      </c>
      <c r="BY6" s="22">
        <f>'9月（入力用）'!S28</f>
        <v>3.3333333333333333E-2</v>
      </c>
      <c r="BZ6" s="22">
        <f>'9月（入力用）'!T28</f>
        <v>2.3333333333333334E-2</v>
      </c>
      <c r="CA6" s="22">
        <f>'9月（入力用）'!U28</f>
        <v>0.02</v>
      </c>
      <c r="CB6" s="22">
        <f>'9月（入力用）'!V28</f>
        <v>2.6666666666666668E-2</v>
      </c>
      <c r="CC6" s="22">
        <f>'9月（入力用）'!W28</f>
        <v>0.02</v>
      </c>
      <c r="CD6" s="22">
        <f>'9月（入力用）'!X28</f>
        <v>1.6666666666666666E-2</v>
      </c>
      <c r="CE6" s="22">
        <f>'9月（入力用）'!Y28</f>
        <v>1.6666666666666666E-2</v>
      </c>
      <c r="CF6" s="22">
        <f>'9月（入力用）'!Z28</f>
        <v>1.3333333333333334E-2</v>
      </c>
      <c r="CG6" s="22">
        <f>'9月（入力用）'!AA28</f>
        <v>0.01</v>
      </c>
      <c r="CH6" s="22">
        <f>'9月（入力用）'!AB28</f>
        <v>2.3333333333333334E-2</v>
      </c>
      <c r="CI6" s="22">
        <f>'9月（入力用）'!AC28</f>
        <v>1.6666666666666666E-2</v>
      </c>
      <c r="CJ6" s="22">
        <f>'9月（入力用）'!AD28</f>
        <v>1.6666666666666666E-2</v>
      </c>
      <c r="CK6" s="22">
        <f>'9月（入力用）'!AE28</f>
        <v>1.6666666666666666E-2</v>
      </c>
      <c r="CL6" s="22">
        <f>'9月（入力用）'!AF28</f>
        <v>2.6666666666666668E-2</v>
      </c>
      <c r="CM6" s="22">
        <f>'9月（入力用）'!AG28</f>
        <v>0.03</v>
      </c>
      <c r="CN6" s="22">
        <f>'9月（入力用）'!AH28</f>
        <v>0.03</v>
      </c>
      <c r="CO6" s="22">
        <f>'9月（入力用）'!AI28</f>
        <v>3.3333333333333333E-2</v>
      </c>
      <c r="CP6" s="69">
        <f>'9月（入力用）'!AJ28</f>
        <v>0.04</v>
      </c>
      <c r="CQ6" s="51">
        <f>'10月（入力用）'!G28</f>
        <v>0.04</v>
      </c>
      <c r="CR6" s="22">
        <f>'10月（入力用）'!H28</f>
        <v>0.04</v>
      </c>
      <c r="CS6" s="22">
        <f>'10月（入力用）'!I28</f>
        <v>3.6666666666666667E-2</v>
      </c>
      <c r="CT6" s="22">
        <f>'10月（入力用）'!J28</f>
        <v>0.03</v>
      </c>
      <c r="CU6" s="22">
        <f>'10月（入力用）'!K28</f>
        <v>2.3333333333333334E-2</v>
      </c>
      <c r="CV6" s="22">
        <f>'10月（入力用）'!L28</f>
        <v>2.6666666666666668E-2</v>
      </c>
      <c r="CW6" s="22">
        <f>'10月（入力用）'!M28</f>
        <v>2.3333333333333334E-2</v>
      </c>
      <c r="CX6" s="22">
        <f>'10月（入力用）'!N28</f>
        <v>1.6666666666666666E-2</v>
      </c>
      <c r="CY6" s="22">
        <f>'10月（入力用）'!O28</f>
        <v>1.6666666666666666E-2</v>
      </c>
      <c r="CZ6" s="22">
        <f>'10月（入力用）'!P28</f>
        <v>0.02</v>
      </c>
      <c r="DA6" s="22">
        <f>'10月（入力用）'!Q28</f>
        <v>2.3333333333333334E-2</v>
      </c>
      <c r="DB6" s="22">
        <f>'10月（入力用）'!R28</f>
        <v>0.02</v>
      </c>
      <c r="DC6" s="22">
        <f>'10月（入力用）'!S28</f>
        <v>0.02</v>
      </c>
      <c r="DD6" s="22">
        <f>'10月（入力用）'!T28</f>
        <v>0.02</v>
      </c>
      <c r="DE6" s="22">
        <f>'10月（入力用）'!U28</f>
        <v>2.6666666666666668E-2</v>
      </c>
      <c r="DF6" s="22">
        <f>'10月（入力用）'!V28</f>
        <v>0.03</v>
      </c>
      <c r="DG6" s="22">
        <f>'10月（入力用）'!W28</f>
        <v>0.03</v>
      </c>
      <c r="DH6" s="22">
        <f>'10月（入力用）'!X28</f>
        <v>2.6666666666666668E-2</v>
      </c>
      <c r="DI6" s="22">
        <f>'10月（入力用）'!Y28</f>
        <v>2.6666666666666668E-2</v>
      </c>
      <c r="DJ6" s="22">
        <f>'10月（入力用）'!Z28</f>
        <v>2.6666666666666668E-2</v>
      </c>
      <c r="DK6" s="22">
        <f>'10月（入力用）'!AA28</f>
        <v>2.3333333333333334E-2</v>
      </c>
      <c r="DL6" s="22">
        <f>'10月（入力用）'!AB28</f>
        <v>2.3333333333333334E-2</v>
      </c>
      <c r="DM6" s="22">
        <f>'10月（入力用）'!AC28</f>
        <v>2.3333333333333334E-2</v>
      </c>
      <c r="DN6" s="22">
        <f>'10月（入力用）'!AD28</f>
        <v>2.3333333333333334E-2</v>
      </c>
      <c r="DO6" s="22">
        <f>'10月（入力用）'!AE28</f>
        <v>2.3333333333333334E-2</v>
      </c>
      <c r="DP6" s="22">
        <f>'10月（入力用）'!AF28</f>
        <v>2.3333333333333334E-2</v>
      </c>
      <c r="DQ6" s="22">
        <f>'10月（入力用）'!AG28</f>
        <v>1.6666666666666666E-2</v>
      </c>
      <c r="DR6" s="22">
        <f>'10月（入力用）'!AH28</f>
        <v>1.4619883040935672E-2</v>
      </c>
      <c r="DS6" s="22">
        <f>'10月（入力用）'!AI28</f>
        <v>1.4619883040935672E-2</v>
      </c>
      <c r="DT6" s="22">
        <f>'10月（入力用）'!AJ28</f>
        <v>1.4619883040935672E-2</v>
      </c>
      <c r="DU6" s="69">
        <f>'10月（入力用）'!AK28</f>
        <v>1.4619883040935672E-2</v>
      </c>
      <c r="DV6" s="72">
        <f>'11月（入力用）'!G28</f>
        <v>2.046783625730994E-2</v>
      </c>
      <c r="DW6" s="22">
        <f>'11月（入力用）'!H28</f>
        <v>2.046783625730994E-2</v>
      </c>
      <c r="DX6" s="22">
        <f>'11月（入力用）'!I28</f>
        <v>3.5087719298245612E-2</v>
      </c>
      <c r="DY6" s="22">
        <f>'11月（入力用）'!J28</f>
        <v>2.9239766081871343E-2</v>
      </c>
      <c r="DZ6" s="22">
        <f>'11月（入力用）'!K28</f>
        <v>4.3859649122807015E-2</v>
      </c>
      <c r="EA6" s="22">
        <f>'11月（入力用）'!L28</f>
        <v>5.8479532163742687E-2</v>
      </c>
      <c r="EB6" s="22">
        <f>'11月（入力用）'!M28</f>
        <v>6.725146198830409E-2</v>
      </c>
      <c r="EC6" s="22">
        <f>'11月（入力用）'!N28</f>
        <v>9.3567251461988299E-2</v>
      </c>
      <c r="ED6" s="22">
        <f>'11月（入力用）'!O28</f>
        <v>9.0643274853801165E-2</v>
      </c>
      <c r="EE6" s="22">
        <f>'11月（入力用）'!P28</f>
        <v>0.1023391812865497</v>
      </c>
      <c r="EF6" s="22">
        <f>'11月（入力用）'!Q28</f>
        <v>0.10818713450292397</v>
      </c>
      <c r="EG6" s="22">
        <f>'11月（入力用）'!R28</f>
        <v>0.10526315789473684</v>
      </c>
      <c r="EH6" s="22">
        <f>'11月（入力用）'!S28</f>
        <v>9.0643274853801165E-2</v>
      </c>
      <c r="EI6" s="22">
        <f>'11月（入力用）'!T28</f>
        <v>8.4795321637426896E-2</v>
      </c>
      <c r="EJ6" s="22">
        <f>'11月（入力用）'!U28</f>
        <v>9.3567251461988299E-2</v>
      </c>
      <c r="EK6" s="22">
        <f>'11月（入力用）'!V28</f>
        <v>7.8947368421052627E-2</v>
      </c>
      <c r="EL6" s="22">
        <f>'11月（入力用）'!W28</f>
        <v>7.8947368421052627E-2</v>
      </c>
      <c r="EM6" s="22">
        <f>'11月（入力用）'!X28</f>
        <v>7.3099415204678359E-2</v>
      </c>
      <c r="EN6" s="22">
        <f>'11月（入力用）'!Y28</f>
        <v>7.3099415204678359E-2</v>
      </c>
      <c r="EO6" s="22">
        <f>'11月（入力用）'!Z28</f>
        <v>7.6023391812865493E-2</v>
      </c>
      <c r="EP6" s="22">
        <f>'11月（入力用）'!AA28</f>
        <v>6.725146198830409E-2</v>
      </c>
      <c r="EQ6" s="22">
        <f>'11月（入力用）'!AB28</f>
        <v>6.725146198830409E-2</v>
      </c>
      <c r="ER6" s="22">
        <f>'11月（入力用）'!AC28</f>
        <v>6.725146198830409E-2</v>
      </c>
      <c r="ES6" s="22">
        <f>'11月（入力用）'!AD28</f>
        <v>5.2631578947368418E-2</v>
      </c>
      <c r="ET6" s="22">
        <f>'11月（入力用）'!AE28</f>
        <v>4.6783625730994149E-2</v>
      </c>
      <c r="EU6" s="22">
        <f>'11月（入力用）'!AF28</f>
        <v>4.6783625730994149E-2</v>
      </c>
      <c r="EV6" s="22">
        <f>'11月（入力用）'!AG28</f>
        <v>4.3859649122807015E-2</v>
      </c>
      <c r="EW6" s="22">
        <f>'11月（入力用）'!AH28</f>
        <v>4.6783625730994149E-2</v>
      </c>
      <c r="EX6" s="22">
        <f>'11月（入力用）'!AI28</f>
        <v>5.2631578947368418E-2</v>
      </c>
      <c r="EY6" s="69">
        <f>'11月（入力用）'!AJ28</f>
        <v>5.2631578947368418E-2</v>
      </c>
      <c r="EZ6" s="51">
        <f>'12月（入力用）'!G28</f>
        <v>5.5555555555555552E-2</v>
      </c>
      <c r="FA6" s="22">
        <f>'12月（入力用）'!H28</f>
        <v>7.0175438596491224E-2</v>
      </c>
      <c r="FB6" s="22">
        <f>'12月（入力用）'!I28</f>
        <v>8.771929824561403E-2</v>
      </c>
      <c r="FC6" s="22">
        <f>'12月（入力用）'!J28</f>
        <v>9.0643274853801165E-2</v>
      </c>
      <c r="FD6" s="22">
        <f>'12月（入力用）'!K28</f>
        <v>8.771929824561403E-2</v>
      </c>
      <c r="FE6" s="22">
        <f>'12月（入力用）'!L28</f>
        <v>9.9415204678362568E-2</v>
      </c>
      <c r="FF6" s="22">
        <f>'12月（入力用）'!M28</f>
        <v>0.10818713450292397</v>
      </c>
      <c r="FG6" s="22">
        <f>'12月（入力用）'!N28</f>
        <v>0.13157894736842105</v>
      </c>
      <c r="FH6" s="22">
        <f>'12月（入力用）'!O28</f>
        <v>0.15497076023391812</v>
      </c>
      <c r="FI6" s="22">
        <f>'12月（入力用）'!P28</f>
        <v>0.1871345029239766</v>
      </c>
      <c r="FJ6" s="22">
        <f>'12月（入力用）'!Q28</f>
        <v>0.21637426900584794</v>
      </c>
      <c r="FK6" s="22">
        <f>'12月（入力用）'!R28</f>
        <v>0.21345029239766081</v>
      </c>
      <c r="FL6" s="22">
        <f>'12月（入力用）'!S28</f>
        <v>0.21052631578947367</v>
      </c>
      <c r="FM6" s="22">
        <f>'12月（入力用）'!T28</f>
        <v>0.21345029239766081</v>
      </c>
      <c r="FN6" s="22">
        <f>'12月（入力用）'!U28</f>
        <v>0.2046783625730994</v>
      </c>
      <c r="FO6" s="22">
        <f>'12月（入力用）'!V28</f>
        <v>0.21052631578947367</v>
      </c>
      <c r="FP6" s="22">
        <f>'12月（入力用）'!W28</f>
        <v>0.1871345029239766</v>
      </c>
      <c r="FQ6" s="22">
        <f>'12月（入力用）'!X28</f>
        <v>0.16666666666666666</v>
      </c>
      <c r="FR6" s="22">
        <f>'12月（入力用）'!Y28</f>
        <v>0.16081871345029239</v>
      </c>
      <c r="FS6" s="22">
        <f>'12月（入力用）'!Z28</f>
        <v>0.14619883040935672</v>
      </c>
      <c r="FT6" s="22">
        <f>'12月（入力用）'!AA28</f>
        <v>0.13450292397660818</v>
      </c>
      <c r="FU6" s="22">
        <f>'12月（入力用）'!AB28</f>
        <v>0.12573099415204678</v>
      </c>
      <c r="FV6" s="22">
        <f>'12月（入力用）'!AC28</f>
        <v>0.13157894736842105</v>
      </c>
      <c r="FW6" s="22">
        <f>'12月（入力用）'!AD28</f>
        <v>0.13157894736842105</v>
      </c>
      <c r="FX6" s="22">
        <f>'12月（入力用）'!AE28</f>
        <v>0.13742690058479531</v>
      </c>
      <c r="FY6" s="22">
        <f>'12月（入力用）'!AF28</f>
        <v>0.14912280701754385</v>
      </c>
      <c r="FZ6" s="22">
        <f>'12月（入力用）'!AG28</f>
        <v>0.17543859649122806</v>
      </c>
      <c r="GA6" s="22">
        <f>'12月（入力用）'!AH28</f>
        <v>0.19005847953216373</v>
      </c>
      <c r="GB6" s="22">
        <f>'12月（入力用）'!AI28</f>
        <v>0.19298245614035087</v>
      </c>
      <c r="GC6" s="22">
        <f>'12月（入力用）'!AJ28</f>
        <v>0.21052631578947367</v>
      </c>
      <c r="GD6" s="69">
        <f>'12月（入力用）'!AK28</f>
        <v>0.19883040935672514</v>
      </c>
      <c r="GE6" s="51">
        <f>'R3-01（入力用）'!G28</f>
        <v>0.20760233918128654</v>
      </c>
      <c r="GF6" s="22">
        <f>'R3-01（入力用）'!H28</f>
        <v>0.19883040935672514</v>
      </c>
      <c r="GG6" s="22">
        <f>'R3-01（入力用）'!I28</f>
        <v>0.22514619883040934</v>
      </c>
      <c r="GH6" s="22">
        <f>'R3-01（入力用）'!J28</f>
        <v>0.23099415204678361</v>
      </c>
      <c r="GI6" s="22">
        <f>'R3-01（入力用）'!K28</f>
        <v>0.2318840579710145</v>
      </c>
      <c r="GJ6" s="22">
        <f>'R3-01（入力用）'!L28</f>
        <v>0.24057971014492754</v>
      </c>
      <c r="GK6" s="22">
        <f>'R3-01（入力用）'!M28</f>
        <v>0.24927536231884059</v>
      </c>
      <c r="GL6" s="22">
        <f>'R3-01（入力用）'!N28</f>
        <v>0.26376811594202898</v>
      </c>
      <c r="GM6" s="22">
        <f>'R3-01（入力用）'!O28</f>
        <v>0.27246376811594203</v>
      </c>
      <c r="GN6" s="22">
        <f>'R3-01（入力用）'!P28</f>
        <v>0.28985507246376813</v>
      </c>
      <c r="GO6" s="22">
        <f>'R3-01（入力用）'!Q28</f>
        <v>0.28985507246376813</v>
      </c>
      <c r="GP6" s="22">
        <f>'R3-01（入力用）'!R28</f>
        <v>0.28695652173913044</v>
      </c>
      <c r="GQ6" s="22">
        <f>'R3-01（入力用）'!S28</f>
        <v>0.30434782608695654</v>
      </c>
      <c r="GR6" s="22">
        <f>'R3-01（入力用）'!T28</f>
        <v>0.30434782608695654</v>
      </c>
      <c r="GS6" s="22">
        <f>'R3-01（入力用）'!U28</f>
        <v>0.27826086956521739</v>
      </c>
      <c r="GT6" s="22">
        <f>'R3-01（入力用）'!V28</f>
        <v>0.27246376811594203</v>
      </c>
      <c r="GU6" s="22">
        <f>'R3-01（入力用）'!W28</f>
        <v>0.27536231884057971</v>
      </c>
      <c r="GV6" s="22">
        <f>'R3-01（入力用）'!X28</f>
        <v>0.26376811594202898</v>
      </c>
      <c r="GW6" s="22">
        <f>'R3-01（入力用）'!Y28</f>
        <v>0.26666666666666666</v>
      </c>
      <c r="GX6" s="22">
        <f>'R3-01（入力用）'!Z28</f>
        <v>0.28115942028985508</v>
      </c>
      <c r="GY6" s="22">
        <f>'R3-01（入力用）'!AA28</f>
        <v>0.31304347826086959</v>
      </c>
      <c r="GZ6" s="22">
        <f>'R3-01（入力用）'!AB28</f>
        <v>0.33913043478260868</v>
      </c>
      <c r="HA6" s="22">
        <f>'R3-01（入力用）'!AC28</f>
        <v>0.36811594202898551</v>
      </c>
      <c r="HB6" s="22">
        <f>'R3-01（入力用）'!AD28</f>
        <v>0.37101449275362319</v>
      </c>
      <c r="HC6" s="22">
        <f>'R3-01（入力用）'!AE28</f>
        <v>0.38260869565217392</v>
      </c>
      <c r="HD6" s="22">
        <f>'R3-01（入力用）'!AF28</f>
        <v>0.35942028985507246</v>
      </c>
      <c r="HE6" s="22">
        <f>'R3-01（入力用）'!AG28</f>
        <v>0.35652173913043478</v>
      </c>
      <c r="HF6" s="22">
        <f>'R3-01（入力用）'!AH28</f>
        <v>0.35652173913043478</v>
      </c>
      <c r="HG6" s="22">
        <f>'R3-01（入力用）'!AI28</f>
        <v>0.35652173913043478</v>
      </c>
      <c r="HH6" s="22">
        <f>'R3-01（入力用）'!AJ28</f>
        <v>0.34202898550724636</v>
      </c>
      <c r="HI6" s="69">
        <f>'R3-01（入力用）'!AK28</f>
        <v>0.35072463768115941</v>
      </c>
      <c r="HJ6" s="51">
        <f>'R3-02（入力用）'!G28</f>
        <v>0.33043478260869563</v>
      </c>
      <c r="HK6" s="22">
        <f>'R3-02（入力用）'!H28</f>
        <v>0.28695652173913044</v>
      </c>
      <c r="HL6" s="22">
        <f>'R3-02（入力用）'!I28</f>
        <v>0.24715909090909091</v>
      </c>
      <c r="HM6" s="22">
        <f>'R3-02（入力用）'!J28</f>
        <v>0.21875</v>
      </c>
      <c r="HN6" s="22">
        <f>'R3-02（入力用）'!K28</f>
        <v>0.21022727272727273</v>
      </c>
      <c r="HO6" s="22">
        <f>'R3-02（入力用）'!L28</f>
        <v>0.20170454545454544</v>
      </c>
      <c r="HP6" s="22">
        <f>'R3-02（入力用）'!M28</f>
        <v>0.19602272727272727</v>
      </c>
      <c r="HQ6" s="22">
        <f>'R3-02（入力用）'!N28</f>
        <v>0.16526610644257703</v>
      </c>
      <c r="HR6" s="22">
        <f>'R3-02（入力用）'!O28</f>
        <v>0.17366946778711484</v>
      </c>
      <c r="HS6" s="22">
        <f>'R3-02（入力用）'!P28</f>
        <v>0.17086834733893558</v>
      </c>
      <c r="HT6" s="22">
        <f>'R3-02（入力用）'!Q28</f>
        <v>0.16806722689075632</v>
      </c>
      <c r="HU6" s="22">
        <f>'R3-02（入力用）'!R28</f>
        <v>0.16526610644257703</v>
      </c>
      <c r="HV6" s="22">
        <f>'R3-02（入力用）'!S28</f>
        <v>0.16806722689075632</v>
      </c>
      <c r="HW6" s="22">
        <f>'R3-02（入力用）'!T28</f>
        <v>0.17927170868347339</v>
      </c>
      <c r="HX6" s="22">
        <f>'R3-02（入力用）'!U28</f>
        <v>0.17366946778711484</v>
      </c>
      <c r="HY6" s="22">
        <f>'R3-02（入力用）'!V28</f>
        <v>0.17079889807162535</v>
      </c>
      <c r="HZ6" s="22">
        <f>'R3-02（入力用）'!W28</f>
        <v>0.17079889807162535</v>
      </c>
      <c r="IA6" s="22">
        <f>'R3-02（入力用）'!X28</f>
        <v>0.17355371900826447</v>
      </c>
      <c r="IB6" s="22">
        <f>'R3-02（入力用）'!Y28</f>
        <v>0.14666666666666667</v>
      </c>
      <c r="IC6" s="22">
        <f>'R3-02（入力用）'!Z28</f>
        <v>0.152</v>
      </c>
      <c r="ID6" s="22">
        <f>'R3-02（入力用）'!AA28</f>
        <v>0.152</v>
      </c>
      <c r="IE6" s="22">
        <f>'R3-02（入力用）'!AB28</f>
        <v>0.13066666666666665</v>
      </c>
      <c r="IF6" s="22">
        <f>'R3-02（入力用）'!AC28</f>
        <v>0.14666666666666667</v>
      </c>
      <c r="IG6" s="22">
        <f>'R3-02（入力用）'!AD28</f>
        <v>0.128</v>
      </c>
      <c r="IH6" s="22">
        <f>'R3-02（入力用）'!AE28</f>
        <v>9.6000000000000002E-2</v>
      </c>
      <c r="II6" s="22">
        <f>'R3-02（入力用）'!AF28</f>
        <v>8.533333333333333E-2</v>
      </c>
      <c r="IJ6" s="22">
        <f>'R3-02（入力用）'!AG28</f>
        <v>0.08</v>
      </c>
      <c r="IK6" s="69">
        <f>'R3-02（入力用）'!AH28</f>
        <v>7.7333333333333337E-2</v>
      </c>
      <c r="IL6" s="51">
        <f>'R3-03（入力用）'!G28</f>
        <v>7.1999999999999995E-2</v>
      </c>
      <c r="IM6" s="22">
        <f>'R3-03（入力用）'!H28</f>
        <v>5.8666666666666666E-2</v>
      </c>
      <c r="IN6" s="22">
        <f>'R3-03（入力用）'!I28</f>
        <v>5.3333333333333337E-2</v>
      </c>
      <c r="IO6" s="22">
        <f>'R3-03（入力用）'!J28</f>
        <v>5.0666666666666665E-2</v>
      </c>
      <c r="IP6" s="22">
        <f>'R3-03（入力用）'!K28</f>
        <v>3.7333333333333336E-2</v>
      </c>
      <c r="IQ6" s="22">
        <f>'R3-03（入力用）'!L28</f>
        <v>3.7333333333333336E-2</v>
      </c>
      <c r="IR6" s="22">
        <f>'R3-03（入力用）'!M28</f>
        <v>3.7333333333333336E-2</v>
      </c>
      <c r="IS6" s="22">
        <f>'R3-03（入力用）'!N28</f>
        <v>3.4666666666666665E-2</v>
      </c>
      <c r="IT6" s="22">
        <f>'R3-03（入力用）'!O28</f>
        <v>3.2000000000000001E-2</v>
      </c>
      <c r="IU6" s="22">
        <f>'R3-03（入力用）'!P28</f>
        <v>2.9333333333333333E-2</v>
      </c>
      <c r="IV6" s="22">
        <f>'R3-03（入力用）'!Q28</f>
        <v>2.6666666666666668E-2</v>
      </c>
      <c r="IW6" s="22">
        <f>'R3-03（入力用）'!R28</f>
        <v>2.4E-2</v>
      </c>
      <c r="IX6" s="22">
        <f>'R3-03（入力用）'!S28</f>
        <v>2.4E-2</v>
      </c>
      <c r="IY6" s="22">
        <f>'R3-03（入力用）'!T28</f>
        <v>2.6666666666666668E-2</v>
      </c>
      <c r="IZ6" s="22">
        <f>'R3-03（入力用）'!U28</f>
        <v>2.1333333333333333E-2</v>
      </c>
      <c r="JA6" s="22">
        <f>'R3-03（入力用）'!V28</f>
        <v>1.8666666666666668E-2</v>
      </c>
      <c r="JB6" s="22">
        <f>'R3-03（入力用）'!W28</f>
        <v>1.8666666666666668E-2</v>
      </c>
      <c r="JC6" s="22">
        <f>'R3-03（入力用）'!X28</f>
        <v>2.1333333333333333E-2</v>
      </c>
      <c r="JD6" s="22">
        <f>'R3-03（入力用）'!Y28</f>
        <v>2.1333333333333333E-2</v>
      </c>
      <c r="JE6" s="22">
        <f>'R3-03（入力用）'!Z28</f>
        <v>2.6666666666666668E-2</v>
      </c>
      <c r="JF6" s="22">
        <f>'R3-03（入力用）'!AA28</f>
        <v>3.7333333333333336E-2</v>
      </c>
      <c r="JG6" s="22">
        <f>'R3-03（入力用）'!AB28</f>
        <v>0.04</v>
      </c>
      <c r="JH6" s="22">
        <f>'R3-03（入力用）'!AC28</f>
        <v>0.04</v>
      </c>
      <c r="JI6" s="22">
        <f>'R3-03（入力用）'!AD28</f>
        <v>0.04</v>
      </c>
      <c r="JJ6" s="22">
        <f>'R3-03（入力用）'!AE28</f>
        <v>4.5333333333333337E-2</v>
      </c>
      <c r="JK6" s="22">
        <f>'R3-03（入力用）'!AF28</f>
        <v>4.5333333333333337E-2</v>
      </c>
      <c r="JL6" s="22">
        <f>'R3-03（入力用）'!AG28</f>
        <v>4.8000000000000001E-2</v>
      </c>
      <c r="JM6" s="22">
        <f>'R3-03（入力用）'!AH28</f>
        <v>5.8666666666666666E-2</v>
      </c>
      <c r="JN6" s="22">
        <f>'R3-03（入力用）'!AI28</f>
        <v>5.8666666666666666E-2</v>
      </c>
      <c r="JO6" s="22">
        <f>'R3-03（入力用）'!AJ28</f>
        <v>6.6489361702127658E-2</v>
      </c>
      <c r="JP6" s="69">
        <f>'R3-03（入力用）'!AK28</f>
        <v>7.4468085106382975E-2</v>
      </c>
      <c r="JQ6" s="51">
        <f>'R3-04（入力用）'!G28</f>
        <v>7.7127659574468085E-2</v>
      </c>
      <c r="JR6" s="22">
        <f>'R3-04（入力用）'!H28</f>
        <v>7.7127659574468085E-2</v>
      </c>
      <c r="JS6" s="22">
        <f>'R3-04（入力用）'!I28</f>
        <v>7.7127659574468085E-2</v>
      </c>
      <c r="JT6" s="22">
        <f>'R3-04（入力用）'!J28</f>
        <v>7.7127659574468085E-2</v>
      </c>
      <c r="JU6" s="22">
        <f>'R3-04（入力用）'!K28</f>
        <v>7.7127659574468085E-2</v>
      </c>
      <c r="JV6" s="22">
        <f>'R3-04（入力用）'!L28</f>
        <v>8.5106382978723402E-2</v>
      </c>
      <c r="JW6" s="22">
        <f>'R3-04（入力用）'!M28</f>
        <v>0.10372340425531915</v>
      </c>
      <c r="JX6" s="22">
        <f>'R3-04（入力用）'!N28</f>
        <v>0.11436170212765957</v>
      </c>
      <c r="JY6" s="22">
        <f>'R3-04（入力用）'!O28</f>
        <v>0.10904255319148937</v>
      </c>
      <c r="JZ6" s="22">
        <f>'R3-04（入力用）'!P28</f>
        <v>0.10106382978723404</v>
      </c>
      <c r="KA6" s="22">
        <f>'R3-04（入力用）'!Q28</f>
        <v>0.10372340425531915</v>
      </c>
      <c r="KB6" s="22">
        <f>'R3-04（入力用）'!R28</f>
        <v>0.10638297872340426</v>
      </c>
      <c r="KC6" s="22">
        <f>'R3-04（入力用）'!S28</f>
        <v>0.10106382978723404</v>
      </c>
      <c r="KD6" s="22">
        <f>'R3-04（入力用）'!T28</f>
        <v>0.10638297872340426</v>
      </c>
      <c r="KE6" s="22">
        <f>'R3-04（入力用）'!U28</f>
        <v>0.11968085106382979</v>
      </c>
      <c r="KF6" s="22">
        <f>'R3-04（入力用）'!V28</f>
        <v>0.11702127659574468</v>
      </c>
      <c r="KG6" s="22">
        <f>'R3-04（入力用）'!W28</f>
        <v>0.11436170212765957</v>
      </c>
      <c r="KH6" s="22">
        <f>'R3-04（入力用）'!X28</f>
        <v>0.13031914893617022</v>
      </c>
      <c r="KI6" s="22">
        <f>'R3-04（入力用）'!Y28</f>
        <v>0.1276595744680851</v>
      </c>
      <c r="KJ6" s="22">
        <f>'R3-04（入力用）'!Z28</f>
        <v>0.15425531914893617</v>
      </c>
      <c r="KK6" s="22">
        <f>'R3-04（入力用）'!AA28</f>
        <v>0.14627659574468085</v>
      </c>
      <c r="KL6" s="22">
        <f>'R3-04（入力用）'!AB28</f>
        <v>0.14893617021276595</v>
      </c>
      <c r="KM6" s="22">
        <f>'R3-04（入力用）'!AC28</f>
        <v>0.15425531914893617</v>
      </c>
      <c r="KN6" s="22">
        <f>'R3-04（入力用）'!AD28</f>
        <v>0.14627659574468085</v>
      </c>
      <c r="KO6" s="22">
        <f>'R3-04（入力用）'!AE28</f>
        <v>0.14627659574468085</v>
      </c>
      <c r="KP6" s="22">
        <f>'R3-04（入力用）'!AF28</f>
        <v>0.14095744680851063</v>
      </c>
      <c r="KQ6" s="22">
        <f>'R3-04（入力用）'!AG28</f>
        <v>0.14361702127659576</v>
      </c>
      <c r="KR6" s="22">
        <f>'R3-04（入力用）'!AH28</f>
        <v>0.13563829787234041</v>
      </c>
      <c r="KS6" s="22">
        <f>'R3-04（入力用）'!AI28</f>
        <v>0.14893617021276595</v>
      </c>
      <c r="KT6" s="127">
        <f>'R3-04（入力用）'!AJ28</f>
        <v>0.13829787234042554</v>
      </c>
      <c r="KU6" s="131">
        <f>'R3-05（入力用）'!G28</f>
        <v>0.18882978723404256</v>
      </c>
      <c r="KV6" s="22">
        <f>'R3-05（入力用）'!H28</f>
        <v>0.21808510638297873</v>
      </c>
      <c r="KW6" s="22">
        <f>'R3-05（入力用）'!I28</f>
        <v>0.26063829787234044</v>
      </c>
      <c r="KX6" s="22">
        <f>'R3-05（入力用）'!J28</f>
        <v>0.31914893617021278</v>
      </c>
      <c r="KY6" s="22">
        <f>'R3-05（入力用）'!K28</f>
        <v>0.35106382978723405</v>
      </c>
      <c r="KZ6" s="22">
        <f>'R3-05（入力用）'!L28</f>
        <v>0.38829787234042551</v>
      </c>
      <c r="LA6" s="22">
        <f>'R3-05（入力用）'!M28</f>
        <v>0.41798941798941797</v>
      </c>
      <c r="LB6" s="22">
        <f>'R3-05（入力用）'!N28</f>
        <v>0.45767195767195767</v>
      </c>
      <c r="LC6" s="22">
        <f>'R3-05（入力用）'!O28</f>
        <v>0.49735449735449733</v>
      </c>
      <c r="LD6" s="22">
        <f>'R3-05（入力用）'!P28</f>
        <v>0.52645502645502651</v>
      </c>
      <c r="LE6" s="22">
        <f>'R3-05（入力用）'!Q28</f>
        <v>0.544973544973545</v>
      </c>
      <c r="LF6" s="22">
        <f>'R3-05（入力用）'!R28</f>
        <v>0.5714285714285714</v>
      </c>
      <c r="LG6" s="22">
        <f>'R3-05（入力用）'!S28</f>
        <v>0.59788359788359791</v>
      </c>
      <c r="LH6" s="22">
        <f>'R3-05（入力用）'!T28</f>
        <v>0.58994708994709</v>
      </c>
      <c r="LI6" s="22">
        <f>'R3-05（入力用）'!U28</f>
        <v>0.60582010582010581</v>
      </c>
      <c r="LJ6" s="22">
        <f>'R3-05（入力用）'!V28</f>
        <v>0.60052910052910058</v>
      </c>
      <c r="LK6" s="22">
        <f>'R3-05（入力用）'!W28</f>
        <v>0.5714285714285714</v>
      </c>
      <c r="LL6" s="22">
        <f>'R3-05（入力用）'!X28</f>
        <v>0.59523809523809523</v>
      </c>
      <c r="LM6" s="22">
        <f>'R3-05（入力用）'!Y28</f>
        <v>0.57671957671957674</v>
      </c>
      <c r="LN6" s="22">
        <f>'R3-05（入力用）'!Z28</f>
        <v>0.55415617128463479</v>
      </c>
      <c r="LO6" s="22">
        <f>'R3-05（入力用）'!AA28</f>
        <v>0.5717884130982368</v>
      </c>
      <c r="LP6" s="22">
        <f>'R3-05（入力用）'!AB28</f>
        <v>0.5617128463476071</v>
      </c>
      <c r="LQ6" s="22">
        <f>'R3-05（入力用）'!AC28</f>
        <v>0.55667506297229219</v>
      </c>
      <c r="LR6" s="22">
        <f>'R3-05（入力用）'!AD28</f>
        <v>0.52141057934508817</v>
      </c>
      <c r="LS6" s="22">
        <f>'R3-05（入力用）'!AE28</f>
        <v>0.51385390428211586</v>
      </c>
      <c r="LT6" s="22">
        <f>'R3-05（入力用）'!AF28</f>
        <v>0.50629722921914355</v>
      </c>
      <c r="LU6" s="22">
        <f>'R3-05（入力用）'!AG28</f>
        <v>0.45591939546599497</v>
      </c>
      <c r="LV6" s="22">
        <f>'R3-05（入力用）'!AH28</f>
        <v>0.43828715365239296</v>
      </c>
      <c r="LW6" s="22">
        <f>'R3-05（入力用）'!AI28</f>
        <v>0.43324937027707811</v>
      </c>
      <c r="LX6" s="22">
        <f>'R3-05（入力用）'!AJ28</f>
        <v>0.4256926952141058</v>
      </c>
      <c r="LY6" s="69">
        <f>'R3-05（入力用）'!AK28</f>
        <v>0.36754176610978523</v>
      </c>
      <c r="LZ6" s="51">
        <f>'R3-06（入力用）'!G28</f>
        <v>0.3532219570405728</v>
      </c>
      <c r="MA6" s="22">
        <f>'R3-06（入力用）'!H28</f>
        <v>0.3412887828162291</v>
      </c>
      <c r="MB6" s="22">
        <f>'R3-06（入力用）'!I28</f>
        <v>0.33651551312649164</v>
      </c>
      <c r="MC6" s="22">
        <f>'R3-06（入力用）'!J28</f>
        <v>0.31026252983293556</v>
      </c>
      <c r="MD6" s="22">
        <f>'R3-06（入力用）'!K28</f>
        <v>0.36276849642004771</v>
      </c>
      <c r="ME6" s="22">
        <f>'R3-06（入力用）'!L28</f>
        <v>0.3818615751789976</v>
      </c>
      <c r="MF6" s="22">
        <f>'R3-06（入力用）'!M28</f>
        <v>0.3412887828162291</v>
      </c>
      <c r="MG6" s="22">
        <f>'R3-06（入力用）'!N28</f>
        <v>0.33890214797136037</v>
      </c>
      <c r="MH6" s="22">
        <f>'R3-06（入力用）'!O28</f>
        <v>0.34606205250596661</v>
      </c>
      <c r="MI6" s="22">
        <f>'R3-06（入力用）'!P28</f>
        <v>0.33966745843230406</v>
      </c>
      <c r="MJ6" s="22">
        <f>'R3-06（入力用）'!Q28</f>
        <v>0.32066508313539194</v>
      </c>
      <c r="MK6" s="22">
        <f>'R3-06（入力用）'!R28</f>
        <v>0.29216152019002373</v>
      </c>
      <c r="ML6" s="22">
        <f>'R3-06（入力用）'!S28</f>
        <v>0.28741092636579574</v>
      </c>
      <c r="MM6" s="22">
        <f>'R3-06（入力用）'!T28</f>
        <v>0.26365795724465557</v>
      </c>
      <c r="MN6" s="22">
        <f>'R3-06（入力用）'!U28</f>
        <v>0.24228028503562946</v>
      </c>
      <c r="MO6" s="22">
        <f>'R3-06（入力用）'!V28</f>
        <v>0.21377672209026127</v>
      </c>
      <c r="MP6" s="22">
        <f>'R3-06（入力用）'!W28</f>
        <v>0.19002375296912113</v>
      </c>
      <c r="MQ6" s="22">
        <f>'R3-06（入力用）'!X28</f>
        <v>0.17102137767220901</v>
      </c>
      <c r="MR6" s="22">
        <f>'R3-06（入力用）'!Y28</f>
        <v>0.16389548693586697</v>
      </c>
      <c r="MS6" s="22">
        <f>'R3-06（入力用）'!Z28</f>
        <v>0.16864608076009502</v>
      </c>
      <c r="MT6" s="22">
        <f>'R3-06（入力用）'!AA28</f>
        <v>0.13776722090261281</v>
      </c>
      <c r="MU6" s="22">
        <f>'R3-06（入力用）'!AB28</f>
        <v>0.13064133016627077</v>
      </c>
      <c r="MV6" s="22">
        <f>'R3-06（入力用）'!AC28</f>
        <v>0.12589073634204276</v>
      </c>
      <c r="MW6" s="22">
        <f>'R3-06（入力用）'!AD28</f>
        <v>0.11401425178147269</v>
      </c>
      <c r="MX6" s="22">
        <f>'R3-06（入力用）'!AE28</f>
        <v>8.7885985748218529E-2</v>
      </c>
      <c r="MY6" s="22">
        <f>'R3-06（入力用）'!AF28</f>
        <v>8.5510688836104506E-2</v>
      </c>
      <c r="MZ6" s="22">
        <f>'R3-06（入力用）'!AG28</f>
        <v>0.10451306413301663</v>
      </c>
      <c r="NA6" s="22">
        <f>'R3-06（入力用）'!AH28</f>
        <v>0.10451306413301663</v>
      </c>
      <c r="NB6" s="22">
        <f>'R3-06（入力用）'!AI28</f>
        <v>9.9762470308788598E-2</v>
      </c>
      <c r="NC6" s="69">
        <f>'R3-06（入力用）'!AJ28</f>
        <v>8.3135391923990498E-2</v>
      </c>
      <c r="ND6" s="51">
        <f>'R3-07（入力用）'!G28</f>
        <v>8.3135391923990498E-2</v>
      </c>
      <c r="NE6" s="22">
        <f>'R3-07（入力用）'!H28</f>
        <v>0.10213776722090261</v>
      </c>
      <c r="NF6" s="22">
        <f>'R3-07（入力用）'!I28</f>
        <v>0.10213776722090261</v>
      </c>
      <c r="NG6" s="22">
        <f>'R3-07（入力用）'!J28</f>
        <v>9.9762470308788598E-2</v>
      </c>
      <c r="NH6" s="22">
        <f>'R3-07（入力用）'!K28</f>
        <v>8.7885985748218529E-2</v>
      </c>
      <c r="NI6" s="22">
        <f>'R3-07（入力用）'!L28</f>
        <v>7.8384798099762468E-2</v>
      </c>
      <c r="NJ6" s="22">
        <f>'R3-07（入力用）'!M28</f>
        <v>7.1258907363420429E-2</v>
      </c>
      <c r="NK6" s="22">
        <f>'R3-07（入力用）'!N28</f>
        <v>6.8883610451306407E-2</v>
      </c>
      <c r="NL6" s="22">
        <f>'R3-07（入力用）'!O28</f>
        <v>7.7647058823529416E-2</v>
      </c>
      <c r="NM6" s="22">
        <f>'R3-07（入力用）'!P28</f>
        <v>7.2941176470588232E-2</v>
      </c>
      <c r="NN6" s="22">
        <f>'R3-07（入力用）'!Q28</f>
        <v>8.4705882352941173E-2</v>
      </c>
      <c r="NO6" s="22">
        <f>'R3-07（入力用）'!R28</f>
        <v>8.2352941176470587E-2</v>
      </c>
      <c r="NP6" s="22">
        <f>'R3-07（入力用）'!S28</f>
        <v>8.2352941176470587E-2</v>
      </c>
      <c r="NQ6" s="22">
        <f>'R3-07（入力用）'!T28</f>
        <v>0.08</v>
      </c>
      <c r="NR6" s="22">
        <f>'R3-07（入力用）'!U28</f>
        <v>8.7058823529411758E-2</v>
      </c>
      <c r="NS6" s="22">
        <f>'R3-07（入力用）'!V28</f>
        <v>7.7647058823529416E-2</v>
      </c>
      <c r="NT6" s="22">
        <f>'R3-07（入力用）'!W28</f>
        <v>0.08</v>
      </c>
      <c r="NU6" s="22">
        <f>'R3-07（入力用）'!X28</f>
        <v>8.4705882352941173E-2</v>
      </c>
      <c r="NV6" s="22">
        <f>'R3-07（入力用）'!Y28</f>
        <v>0.08</v>
      </c>
      <c r="NW6" s="22">
        <f>'R3-07（入力用）'!Z28</f>
        <v>8.4705882352941173E-2</v>
      </c>
      <c r="NX6" s="22">
        <f>'R3-07（入力用）'!AA28</f>
        <v>0.08</v>
      </c>
      <c r="NY6" s="22">
        <f>'R3-07（入力用）'!AB28</f>
        <v>9.6470588235294114E-2</v>
      </c>
      <c r="NZ6" s="22">
        <f>'R3-07（入力用）'!AC28</f>
        <v>0.11294117647058824</v>
      </c>
      <c r="OA6" s="22">
        <f>'R3-07（入力用）'!AD28</f>
        <v>0.12235294117647059</v>
      </c>
      <c r="OB6" s="22">
        <f>'R3-07（入力用）'!AE28</f>
        <v>0.16235294117647059</v>
      </c>
      <c r="OC6" s="22">
        <f>'R3-07（入力用）'!AF28</f>
        <v>0.17411764705882352</v>
      </c>
      <c r="OD6" s="22">
        <f>'R3-07（入力用）'!AG28</f>
        <v>0.19294117647058823</v>
      </c>
      <c r="OE6" s="22">
        <f>'R3-07（入力用）'!AH28</f>
        <v>0.21176470588235294</v>
      </c>
      <c r="OF6" s="22">
        <f>'R3-07（入力用）'!AI28</f>
        <v>0.24705882352941178</v>
      </c>
      <c r="OG6" s="22">
        <f>'R3-07（入力用）'!AJ28</f>
        <v>0.26588235294117646</v>
      </c>
      <c r="OH6" s="69">
        <f>'R3-07（入力用）'!AK28</f>
        <v>0.27058823529411763</v>
      </c>
      <c r="OI6" s="51">
        <f>'R3-08（入力用）'!G28</f>
        <v>0.28705882352941176</v>
      </c>
      <c r="OJ6" s="22">
        <f>'R3-08（入力用）'!H28</f>
        <v>0.30352941176470588</v>
      </c>
      <c r="OK6" s="22">
        <f>'R3-08（入力用）'!I28</f>
        <v>0.32941176470588235</v>
      </c>
      <c r="OL6" s="22">
        <f>'R3-08（入力用）'!J28</f>
        <v>0.37176470588235294</v>
      </c>
      <c r="OM6" s="22">
        <f>'R3-08（入力用）'!K28</f>
        <v>0.37647058823529411</v>
      </c>
      <c r="ON6" s="22">
        <f>'R3-08（入力用）'!L28</f>
        <v>0.40705882352941175</v>
      </c>
      <c r="OO6" s="22">
        <f>'R3-08（入力用）'!M28</f>
        <v>0.4611764705882353</v>
      </c>
      <c r="OP6" s="22">
        <f>'R3-08（入力用）'!N28</f>
        <v>0.49411764705882355</v>
      </c>
      <c r="OQ6" s="22">
        <f>'R3-08（入力用）'!O28</f>
        <v>0.50823529411764701</v>
      </c>
      <c r="OR6" s="22">
        <f>'R3-08（入力用）'!P28</f>
        <v>0.52470588235294113</v>
      </c>
      <c r="OS6" s="22">
        <f>'R3-08（入力用）'!Q28</f>
        <v>0.57411764705882351</v>
      </c>
      <c r="OT6" s="22">
        <f>'R3-08（入力用）'!R28</f>
        <v>0.58352941176470585</v>
      </c>
      <c r="OU6" s="22">
        <f>'R3-08（入力用）'!S28</f>
        <v>0.58078602620087338</v>
      </c>
      <c r="OV6" s="22">
        <f>'R3-08（入力用）'!T28</f>
        <v>0.59606986899563319</v>
      </c>
      <c r="OW6" s="22">
        <f>'R3-08（入力用）'!U28</f>
        <v>0.64628820960698685</v>
      </c>
      <c r="OX6" s="22">
        <f>'R3-08（入力用）'!V28</f>
        <v>0.67903930131004364</v>
      </c>
      <c r="OY6" s="22">
        <f>'R3-08（入力用）'!W28</f>
        <v>0.71397379912663761</v>
      </c>
      <c r="OZ6" s="22">
        <f>'R3-08（入力用）'!X28</f>
        <v>0.73144104803493448</v>
      </c>
      <c r="PA6" s="22">
        <f>'R3-08（入力用）'!Y28</f>
        <v>0.72131147540983609</v>
      </c>
      <c r="PB6" s="22">
        <f>'R3-08（入力用）'!Z28</f>
        <v>0.69467213114754101</v>
      </c>
      <c r="PC6" s="22">
        <f>'R3-08（入力用）'!AA28</f>
        <v>0.72131147540983609</v>
      </c>
      <c r="PD6" s="22">
        <f>'R3-08（入力用）'!AB28</f>
        <v>0.73975409836065575</v>
      </c>
      <c r="PE6" s="22">
        <f>'R3-08（入力用）'!AC28</f>
        <v>0.74180327868852458</v>
      </c>
      <c r="PF6" s="22">
        <f>'R3-08（入力用）'!AD28</f>
        <v>0.73360655737704916</v>
      </c>
      <c r="PG6" s="22">
        <f>'R3-08（入力用）'!AE28</f>
        <v>0.72540983606557374</v>
      </c>
      <c r="PH6" s="22">
        <f>'R3-08（入力用）'!AF28</f>
        <v>0.76639344262295084</v>
      </c>
      <c r="PI6" s="22">
        <f>'R3-08（入力用）'!AG28</f>
        <v>0.71024734982332161</v>
      </c>
      <c r="PJ6" s="22">
        <f>'R3-08（入力用）'!AH28</f>
        <v>0.67314487632508835</v>
      </c>
      <c r="PK6" s="22">
        <f>'R3-08（入力用）'!AI28</f>
        <v>0.68374558303886923</v>
      </c>
      <c r="PL6" s="22">
        <f>'R3-08（入力用）'!AJ28</f>
        <v>0.65724381625441697</v>
      </c>
      <c r="PM6" s="69">
        <f>'R3-08（入力用）'!AK28</f>
        <v>0.60600706713780916</v>
      </c>
      <c r="PN6" s="51">
        <f>'R3-09（入力用）'!G28</f>
        <v>0.58303886925795056</v>
      </c>
      <c r="PO6" s="22">
        <f>'R3-09（入力用）'!H28</f>
        <v>0.56492411467116355</v>
      </c>
      <c r="PP6" s="22">
        <f>'R3-09（入力用）'!I28</f>
        <v>0.54300168634064083</v>
      </c>
      <c r="PQ6" s="22">
        <f>'R3-09（入力用）'!J28</f>
        <v>0.51433389544688024</v>
      </c>
      <c r="PR6" s="22">
        <f>'R3-09（入力用）'!K28</f>
        <v>0.52613827993254636</v>
      </c>
      <c r="PS6" s="22">
        <f>'R3-09（入力用）'!L28</f>
        <v>0.48060708263069141</v>
      </c>
      <c r="PT6" s="22">
        <f>'R3-09（入力用）'!M28</f>
        <v>0.43890675241157556</v>
      </c>
      <c r="PU6" s="22">
        <f>'R3-09（入力用）'!N28</f>
        <v>0.41961414790996787</v>
      </c>
      <c r="PV6" s="22">
        <f>'R3-09（入力用）'!O28</f>
        <v>0.39067524115755625</v>
      </c>
      <c r="PW6" s="22">
        <f>'R3-09（入力用）'!P28</f>
        <v>0.38102893890675243</v>
      </c>
      <c r="PX6" s="22">
        <f>'R3-09（入力用）'!Q28</f>
        <v>0.36334405144694532</v>
      </c>
      <c r="PY6" s="22">
        <f>'R3-09（入力用）'!R28</f>
        <v>0.34405144694533762</v>
      </c>
      <c r="PZ6" s="22">
        <f>'R3-09（入力用）'!S28</f>
        <v>0.30707395498392281</v>
      </c>
      <c r="QA6" s="22">
        <f>'R3-09（入力用）'!T28</f>
        <v>0.29581993569131831</v>
      </c>
      <c r="QB6" s="22">
        <f>'R3-09（入力用）'!U28</f>
        <v>0.28135048231511256</v>
      </c>
      <c r="QC6" s="22">
        <f>'R3-09（入力用）'!V28</f>
        <v>0.26688102893890675</v>
      </c>
      <c r="QD6" s="22">
        <f>'R3-09（入力用）'!W28</f>
        <v>0.2459807073954984</v>
      </c>
      <c r="QE6" s="22">
        <f>'R3-09（入力用）'!X28</f>
        <v>0.22990353697749197</v>
      </c>
      <c r="QF6" s="22">
        <f>'R3-09（入力用）'!Y28</f>
        <v>0.21543408360128619</v>
      </c>
      <c r="QG6" s="22">
        <f>'R3-09（入力用）'!Z28</f>
        <v>0.20900321543408359</v>
      </c>
      <c r="QH6" s="22">
        <f>'R3-09（入力用）'!AA28</f>
        <v>0.17684887459807075</v>
      </c>
      <c r="QI6" s="22">
        <f>'R3-09（入力用）'!AB28</f>
        <v>0.18354430379746836</v>
      </c>
      <c r="QJ6" s="22">
        <f>'R3-09（入力用）'!AC28</f>
        <v>0.1729957805907173</v>
      </c>
      <c r="QK6" s="22">
        <f>'R3-09（入力用）'!AD28</f>
        <v>0.14947368421052631</v>
      </c>
      <c r="QL6" s="22">
        <f>'R3-09（入力用）'!AE28</f>
        <v>0.12631578947368421</v>
      </c>
      <c r="QM6" s="22">
        <f>'R3-09（入力用）'!AF28</f>
        <v>0.11789473684210526</v>
      </c>
      <c r="QN6" s="22">
        <f>'R3-09（入力用）'!AG28</f>
        <v>9.2631578947368426E-2</v>
      </c>
      <c r="QO6" s="22">
        <f>'R3-09（入力用）'!AH28</f>
        <v>8.8421052631578942E-2</v>
      </c>
      <c r="QP6" s="22">
        <f>'R3-09（入力用）'!AI28</f>
        <v>7.3684210526315783E-2</v>
      </c>
      <c r="QQ6" s="69">
        <f>'R3-09（入力用）'!AJ28</f>
        <v>6.7368421052631577E-2</v>
      </c>
      <c r="QR6" s="51">
        <f>'R3-10（入力用）'!G28</f>
        <v>7.1578947368421048E-2</v>
      </c>
      <c r="QS6" s="22">
        <f>'R3-10（入力用）'!H28</f>
        <v>6.7368421052631577E-2</v>
      </c>
      <c r="QT6" s="22">
        <f>'R3-10（入力用）'!I28</f>
        <v>6.7368421052631577E-2</v>
      </c>
      <c r="QU6" s="22">
        <f>'R3-10（入力用）'!J28</f>
        <v>6.3157894736842107E-2</v>
      </c>
      <c r="QV6" s="22">
        <f>'R3-10（入力用）'!K28</f>
        <v>6.1052631578947365E-2</v>
      </c>
      <c r="QW6" s="22">
        <f>'R3-10（入力用）'!L28</f>
        <v>4.6315789473684213E-2</v>
      </c>
      <c r="QX6" s="22">
        <f>'R3-10（入力用）'!M28</f>
        <v>2.9473684210526315E-2</v>
      </c>
      <c r="QY6" s="22">
        <f>'R3-10（入力用）'!N28</f>
        <v>3.3684210526315789E-2</v>
      </c>
      <c r="QZ6" s="22">
        <f>'R3-10（入力用）'!O28</f>
        <v>3.1578947368421054E-2</v>
      </c>
      <c r="RA6" s="22">
        <f>'R3-10（入力用）'!P28</f>
        <v>2.5263157894736842E-2</v>
      </c>
      <c r="RB6" s="22">
        <f>'R3-10（入力用）'!Q28</f>
        <v>2.3157894736842106E-2</v>
      </c>
      <c r="RC6" s="22">
        <f>'R3-10（入力用）'!R28</f>
        <v>2.736842105263158E-2</v>
      </c>
      <c r="RD6" s="22">
        <f>'R3-10（入力用）'!S28</f>
        <v>3.1578947368421054E-2</v>
      </c>
      <c r="RE6" s="22">
        <f>'R3-10（入力用）'!T28</f>
        <v>2.5263157894736842E-2</v>
      </c>
      <c r="RF6" s="22">
        <f>'R3-10（入力用）'!U28</f>
        <v>2.9473684210526315E-2</v>
      </c>
      <c r="RG6" s="22">
        <f>'R3-10（入力用）'!V28</f>
        <v>3.1578947368421054E-2</v>
      </c>
      <c r="RH6" s="22">
        <f>'R3-10（入力用）'!W28</f>
        <v>3.3684210526315789E-2</v>
      </c>
      <c r="RI6" s="22">
        <f>'R3-10（入力用）'!X28</f>
        <v>2.9473684210526315E-2</v>
      </c>
      <c r="RJ6" s="22">
        <f>'R3-10（入力用）'!Y28</f>
        <v>2.9473684210526315E-2</v>
      </c>
      <c r="RK6" s="22">
        <f>'R3-10（入力用）'!Z28</f>
        <v>2.5263157894736842E-2</v>
      </c>
      <c r="RL6" s="22">
        <f>'R3-10（入力用）'!AA28</f>
        <v>2.1052631578947368E-2</v>
      </c>
      <c r="RM6" s="22">
        <f>'R3-10（入力用）'!AB28</f>
        <v>2.1052631578947368E-2</v>
      </c>
      <c r="RN6" s="22">
        <f>'R3-10（入力用）'!AC28</f>
        <v>1.6842105263157894E-2</v>
      </c>
      <c r="RO6" s="22">
        <f>'R3-10（入力用）'!AD28</f>
        <v>1.2631578947368421E-2</v>
      </c>
      <c r="RP6" s="22">
        <f>'R3-10（入力用）'!AE28</f>
        <v>4.2105263157894736E-3</v>
      </c>
      <c r="RQ6" s="22">
        <f>'R3-10（入力用）'!AF28</f>
        <v>0</v>
      </c>
      <c r="RR6" s="22">
        <f>'R3-10（入力用）'!AG28</f>
        <v>8.4210526315789472E-3</v>
      </c>
      <c r="RS6" s="22">
        <f>'R3-10（入力用）'!AH28</f>
        <v>8.4210526315789472E-3</v>
      </c>
      <c r="RT6" s="22">
        <f>'R3-10（入力用）'!AI28</f>
        <v>8.4210526315789472E-3</v>
      </c>
      <c r="RU6" s="22">
        <f>'R3-10（入力用）'!AJ28</f>
        <v>8.4210526315789472E-3</v>
      </c>
      <c r="RV6" s="69">
        <f>'R3-10（入力用）'!AK28</f>
        <v>8.4210526315789472E-3</v>
      </c>
      <c r="RW6" s="51">
        <f>'R3-11（入力用）'!G28</f>
        <v>0</v>
      </c>
      <c r="RX6" s="22">
        <f>'R3-11（入力用）'!H28</f>
        <v>2.0964360587002098E-3</v>
      </c>
      <c r="RY6" s="22">
        <f>'R3-11（入力用）'!I28</f>
        <v>2.0964360587002098E-3</v>
      </c>
      <c r="RZ6" s="22">
        <f>'R3-11（入力用）'!J28</f>
        <v>2.0964360587002098E-3</v>
      </c>
      <c r="SA6" s="22">
        <f>'R3-11（入力用）'!K28</f>
        <v>2.0964360587002098E-3</v>
      </c>
      <c r="SB6" s="22">
        <f>'R3-11（入力用）'!L28</f>
        <v>2.0964360587002098E-3</v>
      </c>
      <c r="SC6" s="22">
        <f>'R3-11（入力用）'!M28</f>
        <v>2.0964360587002098E-3</v>
      </c>
      <c r="SD6" s="22">
        <f>'R3-11（入力用）'!N28</f>
        <v>2.0964360587002098E-3</v>
      </c>
      <c r="SE6" s="22">
        <f>'R3-11（入力用）'!O28</f>
        <v>2.0964360587002098E-3</v>
      </c>
      <c r="SF6" s="22">
        <f>'R3-11（入力用）'!P28</f>
        <v>2.0964360587002098E-3</v>
      </c>
      <c r="SG6" s="22">
        <f>'R3-11（入力用）'!Q28</f>
        <v>0</v>
      </c>
      <c r="SH6" s="22">
        <f>'R3-11（入力用）'!R28</f>
        <v>0</v>
      </c>
      <c r="SI6" s="22">
        <f>'R3-11（入力用）'!S28</f>
        <v>0</v>
      </c>
      <c r="SJ6" s="22">
        <f>'R3-11（入力用）'!T28</f>
        <v>0</v>
      </c>
      <c r="SK6" s="22">
        <f>'R3-11（入力用）'!U28</f>
        <v>0</v>
      </c>
      <c r="SL6" s="22">
        <f>'R3-11（入力用）'!V28</f>
        <v>0</v>
      </c>
      <c r="SM6" s="22">
        <f>'R3-11（入力用）'!W28</f>
        <v>0</v>
      </c>
      <c r="SN6" s="22">
        <f>'R3-11（入力用）'!X28</f>
        <v>0</v>
      </c>
      <c r="SO6" s="22">
        <f>'R3-11（入力用）'!Y28</f>
        <v>0</v>
      </c>
      <c r="SP6" s="22">
        <f>'R3-11（入力用）'!Z28</f>
        <v>0</v>
      </c>
      <c r="SQ6" s="22">
        <f>'R3-11（入力用）'!AA28</f>
        <v>2.0964360587002098E-3</v>
      </c>
      <c r="SR6" s="22">
        <f>'R3-11（入力用）'!AB28</f>
        <v>2.0964360587002098E-3</v>
      </c>
      <c r="SS6" s="22">
        <f>'R3-11（入力用）'!AC28</f>
        <v>2.0964360587002098E-3</v>
      </c>
      <c r="ST6" s="22">
        <f>'R3-11（入力用）'!AD28</f>
        <v>2.0964360587002098E-3</v>
      </c>
      <c r="SU6" s="22">
        <f>'R3-11（入力用）'!AE28</f>
        <v>2.0964360587002098E-3</v>
      </c>
      <c r="SV6" s="22">
        <f>'R3-11（入力用）'!AF28</f>
        <v>2.0964360587002098E-3</v>
      </c>
      <c r="SW6" s="22">
        <f>'R3-11（入力用）'!AG28</f>
        <v>2.0964360587002098E-3</v>
      </c>
      <c r="SX6" s="22">
        <f>'R3-11（入力用）'!AH28</f>
        <v>0</v>
      </c>
      <c r="SY6" s="22">
        <f>'R3-11（入力用）'!AI28</f>
        <v>0</v>
      </c>
      <c r="SZ6" s="69">
        <f>'R3-11（入力用）'!AJ28</f>
        <v>0</v>
      </c>
      <c r="TA6" s="51">
        <f>'R3-12（入力用）'!G28</f>
        <v>0</v>
      </c>
      <c r="TB6" s="22">
        <f>'R3-12（入力用）'!H28</f>
        <v>0</v>
      </c>
      <c r="TC6" s="22">
        <f>'R3-12（入力用）'!I28</f>
        <v>0</v>
      </c>
      <c r="TD6" s="22">
        <f>'R3-12（入力用）'!J28</f>
        <v>0</v>
      </c>
      <c r="TE6" s="22">
        <f>'R3-12（入力用）'!K28</f>
        <v>0</v>
      </c>
      <c r="TF6" s="22">
        <f>'R3-12（入力用）'!L28</f>
        <v>0</v>
      </c>
      <c r="TG6" s="22">
        <f>'R3-12（入力用）'!M28</f>
        <v>0</v>
      </c>
      <c r="TH6" s="22">
        <f>'R3-12（入力用）'!N28</f>
        <v>0</v>
      </c>
      <c r="TI6" s="22">
        <f>'R3-12（入力用）'!O28</f>
        <v>0</v>
      </c>
      <c r="TJ6" s="22">
        <f>'R3-12（入力用）'!P28</f>
        <v>0</v>
      </c>
      <c r="TK6" s="22">
        <f>'R3-12（入力用）'!Q28</f>
        <v>0</v>
      </c>
      <c r="TL6" s="22">
        <f>'R3-12（入力用）'!R28</f>
        <v>0</v>
      </c>
      <c r="TM6" s="22">
        <f>'R3-12（入力用）'!S28</f>
        <v>0</v>
      </c>
      <c r="TN6" s="22">
        <f>'R3-12（入力用）'!T28</f>
        <v>0</v>
      </c>
      <c r="TO6" s="22">
        <f>'R3-12（入力用）'!U28</f>
        <v>0</v>
      </c>
      <c r="TP6" s="22">
        <f>'R3-12（入力用）'!V28</f>
        <v>3.6429872495446266E-3</v>
      </c>
      <c r="TQ6" s="22">
        <f>'R3-12（入力用）'!W28</f>
        <v>5.4644808743169399E-3</v>
      </c>
      <c r="TR6" s="22">
        <f>'R3-12（入力用）'!X28</f>
        <v>5.4644808743169399E-3</v>
      </c>
      <c r="TS6" s="22">
        <f>'R3-12（入力用）'!Y28</f>
        <v>1.4571948998178506E-2</v>
      </c>
      <c r="TT6" s="22">
        <f>'R3-12（入力用）'!Z28</f>
        <v>1.2750455373406194E-2</v>
      </c>
      <c r="TU6" s="22">
        <f>'R3-12（入力用）'!AA28</f>
        <v>9.1074681238615673E-3</v>
      </c>
      <c r="TV6" s="22">
        <f>'R3-12（入力用）'!AB28</f>
        <v>9.1074681238615673E-3</v>
      </c>
      <c r="TW6" s="22">
        <f>'R3-12（入力用）'!AC28</f>
        <v>1.092896174863388E-2</v>
      </c>
      <c r="TX6" s="22">
        <f>'R3-12（入力用）'!AD28</f>
        <v>9.1074681238615673E-3</v>
      </c>
      <c r="TY6" s="22">
        <f>'R3-12（入力用）'!AE28</f>
        <v>1.2750455373406194E-2</v>
      </c>
      <c r="TZ6" s="22">
        <f>'R3-12（入力用）'!AF28</f>
        <v>1.2750455373406194E-2</v>
      </c>
      <c r="UA6" s="22">
        <f>'R3-12（入力用）'!AG28</f>
        <v>1.2750455373406194E-2</v>
      </c>
      <c r="UB6" s="22">
        <f>'R3-12（入力用）'!AH28</f>
        <v>1.2750455373406194E-2</v>
      </c>
      <c r="UC6" s="22">
        <f>'R3-12（入力用）'!AI28</f>
        <v>1.2750455373406194E-2</v>
      </c>
      <c r="UD6" s="22">
        <f>'R3-12（入力用）'!AJ28</f>
        <v>1.2750455373406194E-2</v>
      </c>
      <c r="UE6" s="69">
        <f>'R3-12（入力用）'!AK28</f>
        <v>1.2750455373406194E-2</v>
      </c>
      <c r="UF6" s="51">
        <f>'R4-01（入力用）'!G28</f>
        <v>8.9445438282647581E-3</v>
      </c>
      <c r="UG6" s="22">
        <f>'R4-01（入力用）'!H28</f>
        <v>7.1556350626118068E-3</v>
      </c>
      <c r="UH6" s="22">
        <f>'R4-01（入力用）'!I28</f>
        <v>1.4311270125223614E-2</v>
      </c>
      <c r="UI6" s="22">
        <f>'R4-01（入力用）'!J28</f>
        <v>2.3255813953488372E-2</v>
      </c>
      <c r="UJ6" s="22">
        <f>'R4-01（入力用）'!K28</f>
        <v>3.5778175313059032E-2</v>
      </c>
      <c r="UK6" s="22">
        <f>'R4-01（入力用）'!L28</f>
        <v>5.008944543828265E-2</v>
      </c>
      <c r="UL6" s="22">
        <f>'R4-01（入力用）'!M28</f>
        <v>8.5867620751341675E-2</v>
      </c>
      <c r="UM6" s="22">
        <f>'R4-01（入力用）'!N28</f>
        <v>0.1073345259391771</v>
      </c>
      <c r="UN6" s="22">
        <f>'R4-01（入力用）'!O28</f>
        <v>0.12522361359570661</v>
      </c>
      <c r="UO6" s="22">
        <f>'R4-01（入力用）'!P28</f>
        <v>0.13237924865831843</v>
      </c>
      <c r="UP6" s="22">
        <f>'R4-01（入力用）'!Q28</f>
        <v>0.13953488372093023</v>
      </c>
      <c r="UQ6" s="22">
        <f>'R4-01（入力用）'!R28</f>
        <v>0.13932980599647266</v>
      </c>
      <c r="UR6" s="22">
        <f>'R4-01（入力用）'!S28</f>
        <v>0.16578483245149911</v>
      </c>
      <c r="US6" s="22">
        <f>'R4-01（入力用）'!T28</f>
        <v>0.18871252204585537</v>
      </c>
      <c r="UT6" s="22">
        <f>'R4-01（入力用）'!U28</f>
        <v>0.20458553791887124</v>
      </c>
      <c r="UU6" s="22">
        <f>'R4-01（入力用）'!V28</f>
        <v>0.20634920634920634</v>
      </c>
      <c r="UV6" s="22">
        <f>'R4-01（入力用）'!W28</f>
        <v>0.2257495590828924</v>
      </c>
      <c r="UW6" s="22">
        <f>'R4-01（入力用）'!X28</f>
        <v>0.24691358024691357</v>
      </c>
      <c r="UX6" s="22">
        <f>'R4-01（入力用）'!Y28</f>
        <v>0.29100529100529099</v>
      </c>
      <c r="UY6" s="22">
        <f>'R4-01（入力用）'!Z28</f>
        <v>0.31216931216931215</v>
      </c>
      <c r="UZ6" s="22">
        <f>'R4-01（入力用）'!AA28</f>
        <v>0.3403880070546737</v>
      </c>
      <c r="VA6" s="22">
        <f>'R4-01（入力用）'!AB28</f>
        <v>0.33333333333333331</v>
      </c>
      <c r="VB6" s="22">
        <f>'R4-01（入力用）'!AC28</f>
        <v>0.37918871252204583</v>
      </c>
      <c r="VC6" s="22">
        <f>'R4-01（入力用）'!AD28</f>
        <v>0.37213403880070545</v>
      </c>
      <c r="VD6" s="22">
        <f>'R4-01（入力用）'!AE28</f>
        <v>0.39329805996472661</v>
      </c>
      <c r="VE6" s="22">
        <f>'R4-01（入力用）'!AF28</f>
        <v>0.43794326241134751</v>
      </c>
      <c r="VF6" s="22">
        <f>'R4-01（入力用）'!AG28</f>
        <v>0.48758865248226951</v>
      </c>
      <c r="VG6" s="22">
        <f>'R4-01（入力用）'!AH28</f>
        <v>0.52304964539007093</v>
      </c>
      <c r="VH6" s="22">
        <f>'R4-01（入力用）'!AI28</f>
        <v>0.51950354609929073</v>
      </c>
      <c r="VI6" s="22">
        <f>'R4-01（入力用）'!AJ28</f>
        <v>0.55851063829787229</v>
      </c>
      <c r="VJ6" s="127">
        <f>'R4-01（入力用）'!AK28</f>
        <v>0.53191489361702127</v>
      </c>
      <c r="VK6" s="131">
        <f>'R4-02（入力用）'!G28</f>
        <v>0.50709219858156029</v>
      </c>
      <c r="VL6" s="22">
        <f>'R4-02（入力用）'!H28</f>
        <v>0.50531914893617025</v>
      </c>
      <c r="VM6" s="22">
        <f>'R4-02（入力用）'!I28</f>
        <v>0.48758865248226951</v>
      </c>
      <c r="VN6" s="22">
        <f>'R4-02（入力用）'!J28</f>
        <v>0.50886524822695034</v>
      </c>
      <c r="VO6" s="22">
        <f>'R4-02（入力用）'!K28</f>
        <v>0.48226950354609927</v>
      </c>
      <c r="VP6" s="22">
        <f>'R4-02（入力用）'!L28</f>
        <v>0.46099290780141844</v>
      </c>
      <c r="VQ6" s="22">
        <f>'R4-02（入力用）'!M28</f>
        <v>0.44503546099290781</v>
      </c>
      <c r="VR6" s="22">
        <f>'R4-02（入力用）'!N28</f>
        <v>0.44503546099290781</v>
      </c>
      <c r="VS6" s="22">
        <f>'R4-02（入力用）'!O28</f>
        <v>0.46453900709219859</v>
      </c>
      <c r="VT6" s="22">
        <f>'R4-02（入力用）'!P28</f>
        <v>0.49290780141843971</v>
      </c>
      <c r="VU6" s="22">
        <f>'R4-02（入力用）'!Q28</f>
        <v>0.51241134751773054</v>
      </c>
      <c r="VV6" s="22">
        <f>'R4-02（入力用）'!R28</f>
        <v>0.51595744680851063</v>
      </c>
      <c r="VW6" s="22">
        <f>'R4-02（入力用）'!S28</f>
        <v>0.54432624113475181</v>
      </c>
      <c r="VX6" s="22">
        <f>'R4-02（入力用）'!T28</f>
        <v>0.54432624113475181</v>
      </c>
      <c r="VY6" s="22">
        <f>'R4-02（入力用）'!U28</f>
        <v>0.55319148936170215</v>
      </c>
      <c r="VZ6" s="22">
        <f>'R4-02（入力用）'!V28</f>
        <v>0.56914893617021278</v>
      </c>
      <c r="WA6" s="22">
        <f>'R4-02（入力用）'!W28</f>
        <v>0.56382978723404253</v>
      </c>
      <c r="WB6" s="22">
        <f>'R4-02（入力用）'!X28</f>
        <v>0.59751773049645385</v>
      </c>
      <c r="WC6" s="22">
        <f>'R4-02（入力用）'!Y28</f>
        <v>0.57801418439716312</v>
      </c>
      <c r="WD6" s="22">
        <f>'R4-02（入力用）'!Z28</f>
        <v>0.58865248226950351</v>
      </c>
      <c r="WE6" s="22">
        <f>'R4-02（入力用）'!AA28</f>
        <v>0.54078014184397161</v>
      </c>
      <c r="WF6" s="22">
        <f>'R4-02（入力用）'!AB28</f>
        <v>0.47517730496453903</v>
      </c>
      <c r="WG6" s="22">
        <f>'R4-02（入力用）'!AC28</f>
        <v>0.48404255319148937</v>
      </c>
      <c r="WH6" s="22">
        <f>'R4-02（入力用）'!AD28</f>
        <v>0.42553191489361702</v>
      </c>
      <c r="WI6" s="22">
        <f>'R4-02（入力用）'!AE28</f>
        <v>0.38120567375886527</v>
      </c>
      <c r="WJ6" s="22">
        <f>'R4-02（入力用）'!AF28</f>
        <v>0.38120567375886527</v>
      </c>
      <c r="WK6" s="22">
        <f>'R4-02（入力用）'!AG28</f>
        <v>0.39893617021276595</v>
      </c>
      <c r="WL6" s="69">
        <f>'R4-02（入力用）'!AH28</f>
        <v>0.38365896980461811</v>
      </c>
      <c r="WM6" s="51">
        <f>'R4-03（入力用）'!G28</f>
        <v>0.38721136767317937</v>
      </c>
      <c r="WN6" s="22">
        <f>'R4-03（入力用）'!H28</f>
        <v>0.369449378330373</v>
      </c>
      <c r="WO6" s="22">
        <f>'R4-03（入力用）'!I28</f>
        <v>0.38543516873889877</v>
      </c>
      <c r="WP6" s="22">
        <f>'R4-03（入力用）'!J28</f>
        <v>0.40852575488454707</v>
      </c>
      <c r="WQ6" s="22">
        <f>'R4-03（入力用）'!K28</f>
        <v>0.41385435168738899</v>
      </c>
      <c r="WR6" s="22">
        <f>'R4-03（入力用）'!L28</f>
        <v>0.4404973357015986</v>
      </c>
      <c r="WS6" s="22">
        <f>'R4-03（入力用）'!M28</f>
        <v>0.43161634103019536</v>
      </c>
      <c r="WT6" s="22">
        <f>'R4-03（入力用）'!N28</f>
        <v>0.45293072824156305</v>
      </c>
      <c r="WU6" s="22">
        <f>'R4-03（入力用）'!O28</f>
        <v>0.46714031971580816</v>
      </c>
      <c r="WV6" s="22">
        <f>'R4-03（入力用）'!P28</f>
        <v>0.46714031971580816</v>
      </c>
      <c r="WW6" s="22">
        <f>'R4-03（入力用）'!Q28</f>
        <v>0.42628774422735344</v>
      </c>
      <c r="WX6" s="22">
        <f>'R4-03（入力用）'!R28</f>
        <v>0.43694493783303728</v>
      </c>
      <c r="WY6" s="22">
        <f>'R4-03（入力用）'!S28</f>
        <v>0.45293072824156305</v>
      </c>
      <c r="WZ6" s="22">
        <f>'R4-03（入力用）'!T28</f>
        <v>0.4049733570159858</v>
      </c>
      <c r="XA6" s="22">
        <f>'R4-03（入力用）'!U28</f>
        <v>0.38543516873889877</v>
      </c>
      <c r="XB6" s="22">
        <f>'R4-03（入力用）'!V28</f>
        <v>0.36412078152753108</v>
      </c>
      <c r="XC6" s="22">
        <f>'R4-03（入力用）'!W28</f>
        <v>0.36589698046181174</v>
      </c>
      <c r="XD6" s="22">
        <f>'R4-03（入力用）'!X28</f>
        <v>0.35879218472468916</v>
      </c>
      <c r="XE6" s="22">
        <f>'R4-03（入力用）'!Y28</f>
        <v>0.36056838365896982</v>
      </c>
      <c r="XF6" s="22">
        <f>'R4-03（入力用）'!Z28</f>
        <v>0.37833037300177619</v>
      </c>
      <c r="XG6" s="22">
        <f>'R4-03（入力用）'!AA28</f>
        <v>0.35879218472468916</v>
      </c>
      <c r="XH6" s="22">
        <f>'R4-03（入力用）'!AB28</f>
        <v>0.32149200710479575</v>
      </c>
      <c r="XI6" s="22">
        <f>'R4-03（入力用）'!AC28</f>
        <v>0.30550621669626998</v>
      </c>
      <c r="XJ6" s="22">
        <f>'R4-03（入力用）'!AD28</f>
        <v>0.28774422735346361</v>
      </c>
      <c r="XK6" s="22">
        <f>'R4-03（入力用）'!AE28</f>
        <v>0.28774422735346361</v>
      </c>
      <c r="XL6" s="22">
        <f>'R4-03（入力用）'!AF28</f>
        <v>0.31793960923623443</v>
      </c>
      <c r="XM6" s="22">
        <f>'R4-03（入力用）'!AG28</f>
        <v>0.32149200710479575</v>
      </c>
      <c r="XN6" s="22">
        <f>'R4-03（入力用）'!AH28</f>
        <v>0.28774422735346361</v>
      </c>
      <c r="XO6" s="22">
        <f>'R4-03（入力用）'!AI28</f>
        <v>0.28596802841918295</v>
      </c>
      <c r="XP6" s="22">
        <f>'R4-03（入力用）'!AJ28</f>
        <v>0.26998223801065718</v>
      </c>
      <c r="XQ6" s="22">
        <f>'R4-03（入力用）'!AK28</f>
        <v>0.28419182948490229</v>
      </c>
      <c r="XR6" s="22">
        <f>'R4-04（入力用）'!G28</f>
        <v>0.28419182948490229</v>
      </c>
      <c r="XS6" s="22">
        <f>'R4-04（入力用）'!H28</f>
        <v>0.30195381882770872</v>
      </c>
      <c r="XT6" s="22">
        <f>'R4-04（入力用）'!I28</f>
        <v>0.28952042628774421</v>
      </c>
      <c r="XU6" s="22">
        <f>'R4-04（入力用）'!J28</f>
        <v>0.26820603907637658</v>
      </c>
      <c r="XV6" s="22">
        <f>'R4-04（入力用）'!K28</f>
        <v>0.26820603907637658</v>
      </c>
      <c r="XW6" s="22">
        <f>'R4-04（入力用）'!L28</f>
        <v>0.30017761989342806</v>
      </c>
      <c r="XX6" s="22">
        <f>'R4-04（入力用）'!M28</f>
        <v>0.31438721136767317</v>
      </c>
      <c r="XY6" s="22">
        <f>'R4-04（入力用）'!N28</f>
        <v>0.33037300177619894</v>
      </c>
      <c r="XZ6" s="22">
        <f>'R4-04（入力用）'!O28</f>
        <v>0.34103019538188278</v>
      </c>
      <c r="YA6" s="22">
        <f>'R4-04（入力用）'!P28</f>
        <v>0.36412078152753108</v>
      </c>
      <c r="YB6" s="22">
        <f>'R4-04（入力用）'!Q28</f>
        <v>0.34103019538188278</v>
      </c>
      <c r="YC6" s="22">
        <f>'R4-04（入力用）'!R28</f>
        <v>0.34635879218472471</v>
      </c>
      <c r="YD6" s="22">
        <f>'R4-04（入力用）'!S28</f>
        <v>0.37300177619893427</v>
      </c>
      <c r="YE6" s="22">
        <f>'R4-04（入力用）'!T28</f>
        <v>0.37655417406749558</v>
      </c>
      <c r="YF6" s="22">
        <f>'R4-04（入力用）'!U28</f>
        <v>0.38188277087033745</v>
      </c>
      <c r="YG6" s="22">
        <f>'R4-04（入力用）'!V28</f>
        <v>0.4049733570159858</v>
      </c>
      <c r="YH6" s="22">
        <f>'R4-04（入力用）'!W28</f>
        <v>0.42273534635879217</v>
      </c>
      <c r="YI6" s="22">
        <f>'R4-04（入力用）'!X28</f>
        <v>0.37122557726465366</v>
      </c>
      <c r="YJ6" s="22">
        <f>'R4-04（入力用）'!Y28</f>
        <v>0.37655417406749558</v>
      </c>
      <c r="YK6" s="22">
        <f>'R4-04（入力用）'!Z28</f>
        <v>0.36589698046181174</v>
      </c>
      <c r="YL6" s="22">
        <f>'R4-04（入力用）'!AA28</f>
        <v>0.34991119005328597</v>
      </c>
      <c r="YM6" s="22">
        <f>'R4-04（入力用）'!AB28</f>
        <v>0.36234458259325042</v>
      </c>
      <c r="YN6" s="22">
        <f>'R4-04（入力用）'!AC28</f>
        <v>0.38543516873889877</v>
      </c>
      <c r="YO6" s="22">
        <f>'R4-04（入力用）'!AD28</f>
        <v>0.40674955595026641</v>
      </c>
      <c r="YP6" s="22">
        <f>'R4-04（入力用）'!AE28</f>
        <v>0.37765957446808512</v>
      </c>
      <c r="YQ6" s="22">
        <f>'R4-04（入力用）'!AF28</f>
        <v>0.38297872340425532</v>
      </c>
      <c r="YR6" s="22">
        <f>'R4-04（入力用）'!AG28</f>
        <v>0.38829787234042551</v>
      </c>
      <c r="YS6" s="22">
        <f>'R4-04（入力用）'!AH28</f>
        <v>0.36524822695035464</v>
      </c>
      <c r="YT6" s="22">
        <f>'R4-04（入力用）'!AI28</f>
        <v>0.39184397163120566</v>
      </c>
      <c r="YU6" s="22">
        <f>'R4-04（入力用）'!AJ28</f>
        <v>0.36524822695035464</v>
      </c>
      <c r="YV6" s="22">
        <f>'R4-05（入力用）'!G28</f>
        <v>0.35106382978723405</v>
      </c>
      <c r="YW6" s="22">
        <f>'R4-05（入力用）'!H28</f>
        <v>0.28900709219858156</v>
      </c>
      <c r="YX6" s="22">
        <f>'R4-05（入力用）'!I28</f>
        <v>0.29432624113475175</v>
      </c>
      <c r="YY6" s="22">
        <f>'R4-05（入力用）'!J28</f>
        <v>0.28191489361702127</v>
      </c>
      <c r="YZ6" s="22">
        <f>'R4-05（入力用）'!K28</f>
        <v>0.27304964539007093</v>
      </c>
      <c r="ZA6" s="22">
        <f>'R4-05（入力用）'!L28</f>
        <v>0.25177304964539005</v>
      </c>
      <c r="ZB6" s="22">
        <f>'R4-05（入力用）'!M28</f>
        <v>0.24645390070921985</v>
      </c>
      <c r="ZC6" s="22">
        <f>'R4-05（入力用）'!N28</f>
        <v>0.26773049645390073</v>
      </c>
      <c r="ZD6" s="22">
        <f>'R4-05（入力用）'!O28</f>
        <v>0.23758865248226951</v>
      </c>
      <c r="ZE6" s="22">
        <f>'R4-05（入力用）'!P28</f>
        <v>0.26418439716312059</v>
      </c>
      <c r="ZF6" s="22">
        <f>'R4-05（入力用）'!Q28</f>
        <v>0.28546099290780141</v>
      </c>
      <c r="ZG6" s="22">
        <f>'R4-05（入力用）'!R28</f>
        <v>0.27482269503546097</v>
      </c>
      <c r="ZH6" s="22">
        <f>'R4-05（入力用）'!S28</f>
        <v>0.29055258467023171</v>
      </c>
      <c r="ZI6" s="22">
        <f>'R4-05（入力用）'!T28</f>
        <v>0.31016042780748665</v>
      </c>
      <c r="ZJ6" s="22">
        <f>'R4-05（入力用）'!U28</f>
        <v>0.33511586452762926</v>
      </c>
      <c r="ZK6" s="22">
        <f>'R4-05（入力用）'!V28</f>
        <v>0.32620320855614976</v>
      </c>
      <c r="ZL6" s="22">
        <f>'R4-05（入力用）'!W28</f>
        <v>0.34759358288770054</v>
      </c>
      <c r="ZM6" s="22">
        <f>'R4-05（入力用）'!X28</f>
        <v>0.35294117647058826</v>
      </c>
      <c r="ZN6" s="22">
        <f>'R4-05（入力用）'!Y28</f>
        <v>0.34224598930481281</v>
      </c>
      <c r="ZO6" s="22">
        <f>'R4-05（入力用）'!Z28</f>
        <v>0.3392857142857143</v>
      </c>
      <c r="ZP6" s="22">
        <f>'R4-05（入力用）'!AA28</f>
        <v>0.30178571428571427</v>
      </c>
      <c r="ZQ6" s="22">
        <f>'R4-05（入力用）'!AB28</f>
        <v>0.31428571428571428</v>
      </c>
      <c r="ZR6" s="22">
        <f>'R4-05（入力用）'!AC28</f>
        <v>0.3</v>
      </c>
      <c r="ZS6" s="22">
        <f>'R4-05（入力用）'!AD28</f>
        <v>0.28214285714285714</v>
      </c>
      <c r="ZT6" s="22">
        <f>'R4-05（入力用）'!AE28</f>
        <v>0.29821428571428571</v>
      </c>
      <c r="ZU6" s="22">
        <f>'R4-05（入力用）'!AF28</f>
        <v>0.30357142857142855</v>
      </c>
      <c r="ZV6" s="22">
        <f>'R4-05（入力用）'!AG28</f>
        <v>0.29821428571428571</v>
      </c>
      <c r="ZW6" s="22">
        <f>'R4-05（入力用）'!AH28</f>
        <v>0.3</v>
      </c>
      <c r="ZX6" s="22">
        <f>'R4-05（入力用）'!AI28</f>
        <v>0.31071428571428572</v>
      </c>
      <c r="ZY6" s="22">
        <f>'R4-05（入力用）'!AJ28</f>
        <v>0.28928571428571431</v>
      </c>
      <c r="ZZ6" s="22">
        <f>'R4-05（入力用）'!AK28</f>
        <v>0.30892857142857144</v>
      </c>
      <c r="AAA6" s="22">
        <f>'R4-06（入力用）'!G28</f>
        <v>0.32142857142857145</v>
      </c>
      <c r="AAB6" s="22">
        <f>'R4-06（入力用）'!H28</f>
        <v>0.30714285714285716</v>
      </c>
      <c r="AAC6" s="22">
        <f>'R4-06（入力用）'!I28</f>
        <v>0.28214285714285714</v>
      </c>
      <c r="AAD6" s="22">
        <f>'R4-06（入力用）'!J28</f>
        <v>0.27321428571428569</v>
      </c>
      <c r="AAE6" s="22">
        <f>'R4-06（入力用）'!K28</f>
        <v>0.27500000000000002</v>
      </c>
      <c r="AAF6" s="22">
        <f>'R4-06（入力用）'!L28</f>
        <v>0.24821428571428572</v>
      </c>
      <c r="AAG6" s="22">
        <f>'R4-06（入力用）'!M28</f>
        <v>0.22857142857142856</v>
      </c>
      <c r="AAH6" s="22">
        <f>'R4-06（入力用）'!N28</f>
        <v>0.23392857142857143</v>
      </c>
      <c r="AAI6" s="22">
        <f>'R4-06（入力用）'!O28</f>
        <v>0.22321428571428573</v>
      </c>
      <c r="AAJ6" s="22">
        <f>'R4-06（入力用）'!P28</f>
        <v>0.21428571428571427</v>
      </c>
      <c r="AAK6" s="22">
        <f>'R4-06（入力用）'!Q28</f>
        <v>0.21071428571428572</v>
      </c>
      <c r="AAL6" s="22">
        <f>'R4-06（入力用）'!R28</f>
        <v>0.21249999999999999</v>
      </c>
      <c r="AAM6" s="22">
        <f>'R4-06（入力用）'!S28</f>
        <v>0.18571428571428572</v>
      </c>
      <c r="AAN6" s="22">
        <f>'R4-06（入力用）'!T28</f>
        <v>0.19642857142857142</v>
      </c>
      <c r="AAO6" s="22">
        <f>'R4-06（入力用）'!U28</f>
        <v>0.18571428571428572</v>
      </c>
      <c r="AAP6" s="22">
        <f>'R4-06（入力用）'!V28</f>
        <v>0.18035714285714285</v>
      </c>
      <c r="AAQ6" s="22">
        <f>'R4-06（入力用）'!W28</f>
        <v>0.17142857142857143</v>
      </c>
      <c r="AAR6" s="22">
        <f>'R4-06（入力用）'!X28</f>
        <v>0.16964285714285715</v>
      </c>
      <c r="AAS6" s="22">
        <f>'R4-06（入力用）'!Y28</f>
        <v>0.18392857142857144</v>
      </c>
      <c r="AAT6" s="22">
        <f>'R4-06（入力用）'!Z28</f>
        <v>0.16607142857142856</v>
      </c>
      <c r="AAU6" s="22">
        <f>'R4-06（入力用）'!AA28</f>
        <v>0.19107142857142856</v>
      </c>
      <c r="AAV6" s="22">
        <f>'R4-06（入力用）'!AB28</f>
        <v>0.2</v>
      </c>
      <c r="AAW6" s="22">
        <f>'R4-06（入力用）'!AC28</f>
        <v>0.18067978533094811</v>
      </c>
      <c r="AAX6" s="22">
        <f>'R4-06（入力用）'!AD28</f>
        <v>0.17710196779964221</v>
      </c>
      <c r="AAY6" s="22">
        <f>'R4-06（入力用）'!AE28</f>
        <v>0.19499105545617174</v>
      </c>
      <c r="AAZ6" s="22">
        <f>'R4-06（入力用）'!AF28</f>
        <v>0.21824686940966009</v>
      </c>
      <c r="ABA6" s="22">
        <f>'R4-06（入力用）'!AG28</f>
        <v>0.21645796064400716</v>
      </c>
      <c r="ABB6" s="22">
        <f>'R4-06（入力用）'!AH28</f>
        <v>0.22182468694096602</v>
      </c>
      <c r="ABC6" s="22">
        <f>'R4-06（入力用）'!AI28</f>
        <v>0.23792486583184258</v>
      </c>
      <c r="ABD6" s="22">
        <f>'R4-06（入力用）'!AJ28</f>
        <v>0.23434704830053668</v>
      </c>
    </row>
    <row r="7" spans="1:732" ht="32.4">
      <c r="A7" t="s">
        <v>63</v>
      </c>
      <c r="B7" s="17" t="s">
        <v>54</v>
      </c>
      <c r="C7" s="41">
        <f>'7月（入力用）'!F30</f>
        <v>0</v>
      </c>
      <c r="D7" s="41">
        <f>'7月（入力用）'!G30</f>
        <v>0</v>
      </c>
      <c r="E7" s="41">
        <f>'7月（入力用）'!H30</f>
        <v>0</v>
      </c>
      <c r="F7" s="41">
        <f>'7月（入力用）'!I30</f>
        <v>0</v>
      </c>
      <c r="G7" s="41">
        <f>'7月（入力用）'!J30</f>
        <v>0</v>
      </c>
      <c r="H7" s="41">
        <f>'7月（入力用）'!K30</f>
        <v>0</v>
      </c>
      <c r="I7" s="41">
        <f>'7月（入力用）'!L30</f>
        <v>0</v>
      </c>
      <c r="J7" s="41">
        <f>'7月（入力用）'!M30</f>
        <v>0</v>
      </c>
      <c r="K7" s="41">
        <f>'7月（入力用）'!N30</f>
        <v>2.0833333333333332E-2</v>
      </c>
      <c r="L7" s="41">
        <f>'7月（入力用）'!O30</f>
        <v>2.0833333333333332E-2</v>
      </c>
      <c r="M7" s="41">
        <f>'7月（入力用）'!P30</f>
        <v>2.0833333333333332E-2</v>
      </c>
      <c r="N7" s="41">
        <f>'7月（入力用）'!Q30</f>
        <v>2.0833333333333332E-2</v>
      </c>
      <c r="O7" s="41">
        <f>'7月（入力用）'!R30</f>
        <v>2.0833333333333332E-2</v>
      </c>
      <c r="P7" s="41">
        <f>'7月（入力用）'!S30</f>
        <v>2.0833333333333332E-2</v>
      </c>
      <c r="Q7" s="41">
        <f>'7月（入力用）'!T30</f>
        <v>2.0833333333333332E-2</v>
      </c>
      <c r="R7" s="41">
        <f>'7月（入力用）'!U30</f>
        <v>2.0833333333333332E-2</v>
      </c>
      <c r="S7" s="41">
        <f>'7月（入力用）'!V30</f>
        <v>2.0833333333333332E-2</v>
      </c>
      <c r="T7" s="41">
        <f>'7月（入力用）'!W30</f>
        <v>2.0833333333333332E-2</v>
      </c>
      <c r="U7" s="41">
        <f>'7月（入力用）'!X30</f>
        <v>2.0833333333333332E-2</v>
      </c>
      <c r="V7" s="41">
        <f>'7月（入力用）'!Y30</f>
        <v>2.0833333333333332E-2</v>
      </c>
      <c r="W7" s="41">
        <f>'7月（入力用）'!Z30</f>
        <v>0</v>
      </c>
      <c r="X7" s="41">
        <f>'7月（入力用）'!AA30</f>
        <v>0</v>
      </c>
      <c r="Y7" s="41">
        <f>'7月（入力用）'!AB30</f>
        <v>0</v>
      </c>
      <c r="Z7" s="41">
        <f>'7月（入力用）'!AC30</f>
        <v>0</v>
      </c>
      <c r="AA7" s="41">
        <f>'7月（入力用）'!AD30</f>
        <v>4.1666666666666664E-2</v>
      </c>
      <c r="AB7" s="41">
        <f>'7月（入力用）'!AE30</f>
        <v>6.25E-2</v>
      </c>
      <c r="AC7" s="41">
        <f>'7月（入力用）'!AF30</f>
        <v>6.25E-2</v>
      </c>
      <c r="AD7" s="41">
        <f>'7月（入力用）'!AG30</f>
        <v>6.25E-2</v>
      </c>
      <c r="AE7" s="41">
        <f>'7月（入力用）'!AH30</f>
        <v>6.25E-2</v>
      </c>
      <c r="AF7" s="41">
        <f>'7月（入力用）'!AI30</f>
        <v>6.25E-2</v>
      </c>
      <c r="AG7" s="49">
        <f>'7月（入力用）'!AJ30</f>
        <v>6.25E-2</v>
      </c>
      <c r="AH7" s="45">
        <f>'8月（入力用）'!F30</f>
        <v>6.25E-2</v>
      </c>
      <c r="AI7" s="41">
        <f>'8月（入力用）'!G30</f>
        <v>4.1666666666666664E-2</v>
      </c>
      <c r="AJ7" s="41">
        <f>'8月（入力用）'!H30</f>
        <v>4.1666666666666664E-2</v>
      </c>
      <c r="AK7" s="41">
        <f>'8月（入力用）'!I30</f>
        <v>4.1666666666666664E-2</v>
      </c>
      <c r="AL7" s="41">
        <f>'8月（入力用）'!J30</f>
        <v>4.1666666666666664E-2</v>
      </c>
      <c r="AM7" s="41">
        <f>'8月（入力用）'!K30</f>
        <v>4.1666666666666664E-2</v>
      </c>
      <c r="AN7" s="41">
        <f>'8月（入力用）'!L30</f>
        <v>4.1666666666666664E-2</v>
      </c>
      <c r="AO7" s="41">
        <f>'8月（入力用）'!M30</f>
        <v>4.1666666666666664E-2</v>
      </c>
      <c r="AP7" s="41">
        <f>'8月（入力用）'!N30</f>
        <v>4.1666666666666664E-2</v>
      </c>
      <c r="AQ7" s="41">
        <f>'8月（入力用）'!O30</f>
        <v>4.1666666666666664E-2</v>
      </c>
      <c r="AR7" s="41">
        <f>'8月（入力用）'!P30</f>
        <v>4.1666666666666664E-2</v>
      </c>
      <c r="AS7" s="41">
        <f>'8月（入力用）'!Q30</f>
        <v>4.1666666666666664E-2</v>
      </c>
      <c r="AT7" s="41">
        <f>'8月（入力用）'!R30</f>
        <v>4.1666666666666664E-2</v>
      </c>
      <c r="AU7" s="41">
        <f>'8月（入力用）'!S30</f>
        <v>4.1666666666666664E-2</v>
      </c>
      <c r="AV7" s="41">
        <f>'8月（入力用）'!T30</f>
        <v>4.1666666666666664E-2</v>
      </c>
      <c r="AW7" s="41">
        <f>'8月（入力用）'!U30</f>
        <v>4.1666666666666664E-2</v>
      </c>
      <c r="AX7" s="41">
        <f>'8月（入力用）'!V30</f>
        <v>4.1666666666666664E-2</v>
      </c>
      <c r="AY7" s="41">
        <f>'8月（入力用）'!W30</f>
        <v>4.1666666666666664E-2</v>
      </c>
      <c r="AZ7" s="41">
        <f>'8月（入力用）'!X30</f>
        <v>4.1666666666666664E-2</v>
      </c>
      <c r="BA7" s="41">
        <f>'8月（入力用）'!Y30</f>
        <v>4.1666666666666664E-2</v>
      </c>
      <c r="BB7" s="41">
        <f>'8月（入力用）'!Z30</f>
        <v>4.1666666666666664E-2</v>
      </c>
      <c r="BC7" s="41">
        <f>'8月（入力用）'!AA30</f>
        <v>4.1666666666666664E-2</v>
      </c>
      <c r="BD7" s="41">
        <f>'8月（入力用）'!AB30</f>
        <v>4.1666666666666664E-2</v>
      </c>
      <c r="BE7" s="41">
        <f>'8月（入力用）'!AC30</f>
        <v>4.1666666666666664E-2</v>
      </c>
      <c r="BF7" s="41">
        <f>'8月（入力用）'!AD30</f>
        <v>4.1666666666666664E-2</v>
      </c>
      <c r="BG7" s="41">
        <f>'8月（入力用）'!AE30</f>
        <v>2.0833333333333332E-2</v>
      </c>
      <c r="BH7" s="41">
        <f>'8月（入力用）'!AF30</f>
        <v>2.0833333333333332E-2</v>
      </c>
      <c r="BI7" s="41">
        <f>'8月（入力用）'!AG30</f>
        <v>2.0833333333333332E-2</v>
      </c>
      <c r="BJ7" s="41">
        <f>'8月（入力用）'!AH30</f>
        <v>2.0833333333333332E-2</v>
      </c>
      <c r="BK7" s="41">
        <f>'8月（入力用）'!AI30</f>
        <v>2.0833333333333332E-2</v>
      </c>
      <c r="BL7" s="49">
        <f>'8月（入力用）'!AJ30</f>
        <v>2.0833333333333332E-2</v>
      </c>
      <c r="BM7" s="51">
        <f>'9月（入力用）'!G30</f>
        <v>2.0833333333333332E-2</v>
      </c>
      <c r="BN7" s="22">
        <f>'9月（入力用）'!H30</f>
        <v>2.0833333333333332E-2</v>
      </c>
      <c r="BO7" s="22">
        <f>'9月（入力用）'!I30</f>
        <v>2.0833333333333332E-2</v>
      </c>
      <c r="BP7" s="22">
        <f>'9月（入力用）'!J30</f>
        <v>2.0833333333333332E-2</v>
      </c>
      <c r="BQ7" s="22">
        <f>'9月（入力用）'!K30</f>
        <v>2.0833333333333332E-2</v>
      </c>
      <c r="BR7" s="22">
        <f>'9月（入力用）'!L30</f>
        <v>2.0833333333333332E-2</v>
      </c>
      <c r="BS7" s="22">
        <f>'9月（入力用）'!M30</f>
        <v>2.0833333333333332E-2</v>
      </c>
      <c r="BT7" s="22">
        <f>'9月（入力用）'!N30</f>
        <v>2.0833333333333332E-2</v>
      </c>
      <c r="BU7" s="22">
        <f>'9月（入力用）'!O30</f>
        <v>2.0833333333333332E-2</v>
      </c>
      <c r="BV7" s="22">
        <f>'9月（入力用）'!P30</f>
        <v>2.0833333333333332E-2</v>
      </c>
      <c r="BW7" s="22">
        <f>'9月（入力用）'!Q30</f>
        <v>2.0833333333333332E-2</v>
      </c>
      <c r="BX7" s="22">
        <f>'9月（入力用）'!R30</f>
        <v>2.0833333333333332E-2</v>
      </c>
      <c r="BY7" s="22">
        <f>'9月（入力用）'!S30</f>
        <v>2.0833333333333332E-2</v>
      </c>
      <c r="BZ7" s="22">
        <f>'9月（入力用）'!T30</f>
        <v>2.0833333333333332E-2</v>
      </c>
      <c r="CA7" s="22">
        <f>'9月（入力用）'!U30</f>
        <v>2.0833333333333332E-2</v>
      </c>
      <c r="CB7" s="22">
        <f>'9月（入力用）'!V30</f>
        <v>2.0833333333333332E-2</v>
      </c>
      <c r="CC7" s="22">
        <f>'9月（入力用）'!W30</f>
        <v>0</v>
      </c>
      <c r="CD7" s="22">
        <f>'9月（入力用）'!X30</f>
        <v>0</v>
      </c>
      <c r="CE7" s="22">
        <f>'9月（入力用）'!Y30</f>
        <v>0</v>
      </c>
      <c r="CF7" s="22">
        <f>'9月（入力用）'!Z30</f>
        <v>0</v>
      </c>
      <c r="CG7" s="22">
        <f>'9月（入力用）'!AA30</f>
        <v>0</v>
      </c>
      <c r="CH7" s="22">
        <f>'9月（入力用）'!AB30</f>
        <v>0</v>
      </c>
      <c r="CI7" s="22">
        <f>'9月（入力用）'!AC30</f>
        <v>0</v>
      </c>
      <c r="CJ7" s="22">
        <f>'9月（入力用）'!AD30</f>
        <v>0</v>
      </c>
      <c r="CK7" s="22">
        <f>'9月（入力用）'!AE30</f>
        <v>0</v>
      </c>
      <c r="CL7" s="22">
        <f>'9月（入力用）'!AF30</f>
        <v>0</v>
      </c>
      <c r="CM7" s="22">
        <f>'9月（入力用）'!AG30</f>
        <v>0</v>
      </c>
      <c r="CN7" s="22">
        <f>'9月（入力用）'!AH30</f>
        <v>0</v>
      </c>
      <c r="CO7" s="22">
        <f>'9月（入力用）'!AI30</f>
        <v>0</v>
      </c>
      <c r="CP7" s="69">
        <f>'9月（入力用）'!AJ30</f>
        <v>0</v>
      </c>
      <c r="CQ7" s="51">
        <f>'10月（入力用）'!G30</f>
        <v>0</v>
      </c>
      <c r="CR7" s="22">
        <f>'10月（入力用）'!H30</f>
        <v>0</v>
      </c>
      <c r="CS7" s="22">
        <f>'10月（入力用）'!I30</f>
        <v>0</v>
      </c>
      <c r="CT7" s="22">
        <f>'10月（入力用）'!J30</f>
        <v>0</v>
      </c>
      <c r="CU7" s="22">
        <f>'10月（入力用）'!K30</f>
        <v>0</v>
      </c>
      <c r="CV7" s="22">
        <f>'10月（入力用）'!L30</f>
        <v>0</v>
      </c>
      <c r="CW7" s="22">
        <f>'10月（入力用）'!M30</f>
        <v>0</v>
      </c>
      <c r="CX7" s="22">
        <f>'10月（入力用）'!N30</f>
        <v>0</v>
      </c>
      <c r="CY7" s="22">
        <f>'10月（入力用）'!O30</f>
        <v>0</v>
      </c>
      <c r="CZ7" s="22">
        <f>'10月（入力用）'!P30</f>
        <v>0</v>
      </c>
      <c r="DA7" s="22">
        <f>'10月（入力用）'!Q30</f>
        <v>0</v>
      </c>
      <c r="DB7" s="22">
        <f>'10月（入力用）'!R30</f>
        <v>0</v>
      </c>
      <c r="DC7" s="22">
        <f>'10月（入力用）'!S30</f>
        <v>0</v>
      </c>
      <c r="DD7" s="22">
        <f>'10月（入力用）'!T30</f>
        <v>0</v>
      </c>
      <c r="DE7" s="22">
        <f>'10月（入力用）'!U30</f>
        <v>0</v>
      </c>
      <c r="DF7" s="22">
        <f>'10月（入力用）'!V30</f>
        <v>0</v>
      </c>
      <c r="DG7" s="22">
        <f>'10月（入力用）'!W30</f>
        <v>0</v>
      </c>
      <c r="DH7" s="22">
        <f>'10月（入力用）'!X30</f>
        <v>0</v>
      </c>
      <c r="DI7" s="22">
        <f>'10月（入力用）'!Y30</f>
        <v>0</v>
      </c>
      <c r="DJ7" s="22">
        <f>'10月（入力用）'!Z30</f>
        <v>0</v>
      </c>
      <c r="DK7" s="22">
        <f>'10月（入力用）'!AA30</f>
        <v>0</v>
      </c>
      <c r="DL7" s="22">
        <f>'10月（入力用）'!AB30</f>
        <v>0</v>
      </c>
      <c r="DM7" s="22">
        <f>'10月（入力用）'!AC30</f>
        <v>0</v>
      </c>
      <c r="DN7" s="22">
        <f>'10月（入力用）'!AD30</f>
        <v>0</v>
      </c>
      <c r="DO7" s="22">
        <f>'10月（入力用）'!AE30</f>
        <v>0</v>
      </c>
      <c r="DP7" s="22">
        <f>'10月（入力用）'!AF30</f>
        <v>0</v>
      </c>
      <c r="DQ7" s="22">
        <f>'10月（入力用）'!AG30</f>
        <v>0</v>
      </c>
      <c r="DR7" s="22">
        <f>'10月（入力用）'!AH30</f>
        <v>2.0833333333333332E-2</v>
      </c>
      <c r="DS7" s="22">
        <f>'10月（入力用）'!AI30</f>
        <v>2.0833333333333332E-2</v>
      </c>
      <c r="DT7" s="22">
        <f>'10月（入力用）'!AJ30</f>
        <v>0</v>
      </c>
      <c r="DU7" s="69">
        <f>'10月（入力用）'!AK30</f>
        <v>0</v>
      </c>
      <c r="DV7" s="72">
        <f>'11月（入力用）'!G30</f>
        <v>0</v>
      </c>
      <c r="DW7" s="22">
        <f>'11月（入力用）'!H30</f>
        <v>0</v>
      </c>
      <c r="DX7" s="22">
        <f>'11月（入力用）'!I30</f>
        <v>0</v>
      </c>
      <c r="DY7" s="22">
        <f>'11月（入力用）'!J30</f>
        <v>0</v>
      </c>
      <c r="DZ7" s="22">
        <f>'11月（入力用）'!K30</f>
        <v>0</v>
      </c>
      <c r="EA7" s="22">
        <f>'11月（入力用）'!L30</f>
        <v>0</v>
      </c>
      <c r="EB7" s="22">
        <f>'11月（入力用）'!M30</f>
        <v>0</v>
      </c>
      <c r="EC7" s="22">
        <f>'11月（入力用）'!N30</f>
        <v>0</v>
      </c>
      <c r="ED7" s="22">
        <f>'11月（入力用）'!O30</f>
        <v>0</v>
      </c>
      <c r="EE7" s="22">
        <f>'11月（入力用）'!P30</f>
        <v>0</v>
      </c>
      <c r="EF7" s="22">
        <f>'11月（入力用）'!Q30</f>
        <v>0</v>
      </c>
      <c r="EG7" s="22">
        <f>'11月（入力用）'!R30</f>
        <v>0</v>
      </c>
      <c r="EH7" s="22">
        <f>'11月（入力用）'!S30</f>
        <v>0</v>
      </c>
      <c r="EI7" s="22">
        <f>'11月（入力用）'!T30</f>
        <v>0</v>
      </c>
      <c r="EJ7" s="22">
        <f>'11月（入力用）'!U30</f>
        <v>0</v>
      </c>
      <c r="EK7" s="22">
        <f>'11月（入力用）'!V30</f>
        <v>0</v>
      </c>
      <c r="EL7" s="22">
        <f>'11月（入力用）'!W30</f>
        <v>0</v>
      </c>
      <c r="EM7" s="22">
        <f>'11月（入力用）'!X30</f>
        <v>0</v>
      </c>
      <c r="EN7" s="22">
        <f>'11月（入力用）'!Y30</f>
        <v>0</v>
      </c>
      <c r="EO7" s="22">
        <f>'11月（入力用）'!Z30</f>
        <v>0</v>
      </c>
      <c r="EP7" s="22">
        <f>'11月（入力用）'!AA30</f>
        <v>0</v>
      </c>
      <c r="EQ7" s="22">
        <f>'11月（入力用）'!AB30</f>
        <v>0</v>
      </c>
      <c r="ER7" s="22">
        <f>'11月（入力用）'!AC30</f>
        <v>0</v>
      </c>
      <c r="ES7" s="22">
        <f>'11月（入力用）'!AD30</f>
        <v>0</v>
      </c>
      <c r="ET7" s="22">
        <f>'11月（入力用）'!AE30</f>
        <v>0</v>
      </c>
      <c r="EU7" s="22">
        <f>'11月（入力用）'!AF30</f>
        <v>2.6315789473684209E-2</v>
      </c>
      <c r="EV7" s="22">
        <f>'11月（入力用）'!AG30</f>
        <v>2.6315789473684209E-2</v>
      </c>
      <c r="EW7" s="22">
        <f>'11月（入力用）'!AH30</f>
        <v>2.6315789473684209E-2</v>
      </c>
      <c r="EX7" s="22">
        <f>'11月（入力用）'!AI30</f>
        <v>2.6315789473684209E-2</v>
      </c>
      <c r="EY7" s="69">
        <f>'11月（入力用）'!AJ30</f>
        <v>2.6315789473684209E-2</v>
      </c>
      <c r="EZ7" s="51">
        <f>'12月（入力用）'!G30</f>
        <v>2.6315789473684209E-2</v>
      </c>
      <c r="FA7" s="22">
        <f>'12月（入力用）'!H30</f>
        <v>2.6315789473684209E-2</v>
      </c>
      <c r="FB7" s="22">
        <f>'12月（入力用）'!I30</f>
        <v>2.6315789473684209E-2</v>
      </c>
      <c r="FC7" s="22">
        <f>'12月（入力用）'!J30</f>
        <v>2.6315789473684209E-2</v>
      </c>
      <c r="FD7" s="22">
        <f>'12月（入力用）'!K30</f>
        <v>2.6315789473684209E-2</v>
      </c>
      <c r="FE7" s="22">
        <f>'12月（入力用）'!L30</f>
        <v>2.6315789473684209E-2</v>
      </c>
      <c r="FF7" s="22">
        <f>'12月（入力用）'!M30</f>
        <v>2.6315789473684209E-2</v>
      </c>
      <c r="FG7" s="22">
        <f>'12月（入力用）'!N30</f>
        <v>2.6315789473684209E-2</v>
      </c>
      <c r="FH7" s="22">
        <f>'12月（入力用）'!O30</f>
        <v>2.6315789473684209E-2</v>
      </c>
      <c r="FI7" s="22">
        <f>'12月（入力用）'!P30</f>
        <v>2.6315789473684209E-2</v>
      </c>
      <c r="FJ7" s="22">
        <f>'12月（入力用）'!Q30</f>
        <v>2.6315789473684209E-2</v>
      </c>
      <c r="FK7" s="22">
        <f>'12月（入力用）'!R30</f>
        <v>2.6315789473684209E-2</v>
      </c>
      <c r="FL7" s="22">
        <f>'12月（入力用）'!S30</f>
        <v>2.6315789473684209E-2</v>
      </c>
      <c r="FM7" s="22">
        <f>'12月（入力用）'!T30</f>
        <v>2.6315789473684209E-2</v>
      </c>
      <c r="FN7" s="22">
        <f>'12月（入力用）'!U30</f>
        <v>2.6315789473684209E-2</v>
      </c>
      <c r="FO7" s="22">
        <f>'12月（入力用）'!V30</f>
        <v>2.6315789473684209E-2</v>
      </c>
      <c r="FP7" s="22">
        <f>'12月（入力用）'!W30</f>
        <v>2.6315789473684209E-2</v>
      </c>
      <c r="FQ7" s="22">
        <f>'12月（入力用）'!X30</f>
        <v>2.6315789473684209E-2</v>
      </c>
      <c r="FR7" s="22">
        <f>'12月（入力用）'!Y30</f>
        <v>2.6315789473684209E-2</v>
      </c>
      <c r="FS7" s="22">
        <f>'12月（入力用）'!Z30</f>
        <v>2.6315789473684209E-2</v>
      </c>
      <c r="FT7" s="22">
        <f>'12月（入力用）'!AA30</f>
        <v>2.6315789473684209E-2</v>
      </c>
      <c r="FU7" s="22">
        <f>'12月（入力用）'!AB30</f>
        <v>2.6315789473684209E-2</v>
      </c>
      <c r="FV7" s="22">
        <f>'12月（入力用）'!AC30</f>
        <v>2.6315789473684209E-2</v>
      </c>
      <c r="FW7" s="22">
        <f>'12月（入力用）'!AD30</f>
        <v>2.6315789473684209E-2</v>
      </c>
      <c r="FX7" s="22">
        <f>'12月（入力用）'!AE30</f>
        <v>2.6315789473684209E-2</v>
      </c>
      <c r="FY7" s="22">
        <f>'12月（入力用）'!AF30</f>
        <v>5.2631578947368418E-2</v>
      </c>
      <c r="FZ7" s="22">
        <f>'12月（入力用）'!AG30</f>
        <v>5.2631578947368418E-2</v>
      </c>
      <c r="GA7" s="22">
        <f>'12月（入力用）'!AH30</f>
        <v>2.6315789473684209E-2</v>
      </c>
      <c r="GB7" s="22">
        <f>'12月（入力用）'!AI30</f>
        <v>5.2631578947368418E-2</v>
      </c>
      <c r="GC7" s="22">
        <f>'12月（入力用）'!AJ30</f>
        <v>5.2631578947368418E-2</v>
      </c>
      <c r="GD7" s="69">
        <f>'12月（入力用）'!AK30</f>
        <v>5.2631578947368418E-2</v>
      </c>
      <c r="GE7" s="51">
        <f>'R3-01（入力用）'!G30</f>
        <v>5.2631578947368418E-2</v>
      </c>
      <c r="GF7" s="22">
        <f>'R3-01（入力用）'!H30</f>
        <v>5.2631578947368418E-2</v>
      </c>
      <c r="GG7" s="22">
        <f>'R3-01（入力用）'!I30</f>
        <v>5.2631578947368418E-2</v>
      </c>
      <c r="GH7" s="22">
        <f>'R3-01（入力用）'!J30</f>
        <v>5.2631578947368418E-2</v>
      </c>
      <c r="GI7" s="22">
        <f>'R3-01（入力用）'!K30</f>
        <v>5.2631578947368418E-2</v>
      </c>
      <c r="GJ7" s="22">
        <f>'R3-01（入力用）'!L30</f>
        <v>2.6315789473684209E-2</v>
      </c>
      <c r="GK7" s="22">
        <f>'R3-01（入力用）'!M30</f>
        <v>2.6315789473684209E-2</v>
      </c>
      <c r="GL7" s="22">
        <f>'R3-01（入力用）'!N30</f>
        <v>5.2631578947368418E-2</v>
      </c>
      <c r="GM7" s="22">
        <f>'R3-01（入力用）'!O30</f>
        <v>5.2631578947368418E-2</v>
      </c>
      <c r="GN7" s="22">
        <f>'R3-01（入力用）'!P30</f>
        <v>5.2631578947368418E-2</v>
      </c>
      <c r="GO7" s="22">
        <f>'R3-01（入力用）'!Q30</f>
        <v>7.8947368421052627E-2</v>
      </c>
      <c r="GP7" s="22">
        <f>'R3-01（入力用）'!R30</f>
        <v>7.8947368421052627E-2</v>
      </c>
      <c r="GQ7" s="22">
        <f>'R3-01（入力用）'!S30</f>
        <v>7.8947368421052627E-2</v>
      </c>
      <c r="GR7" s="22">
        <f>'R3-01（入力用）'!T30</f>
        <v>5.2631578947368418E-2</v>
      </c>
      <c r="GS7" s="22">
        <f>'R3-01（入力用）'!U30</f>
        <v>5.2631578947368418E-2</v>
      </c>
      <c r="GT7" s="22">
        <f>'R3-01（入力用）'!V30</f>
        <v>2.6315789473684209E-2</v>
      </c>
      <c r="GU7" s="22">
        <f>'R3-01（入力用）'!W30</f>
        <v>2.6315789473684209E-2</v>
      </c>
      <c r="GV7" s="22">
        <f>'R3-01（入力用）'!X30</f>
        <v>2.6315789473684209E-2</v>
      </c>
      <c r="GW7" s="22">
        <f>'R3-01（入力用）'!Y30</f>
        <v>5.2631578947368418E-2</v>
      </c>
      <c r="GX7" s="22">
        <f>'R3-01（入力用）'!Z30</f>
        <v>5.2631578947368418E-2</v>
      </c>
      <c r="GY7" s="22">
        <f>'R3-01（入力用）'!AA30</f>
        <v>5.2631578947368418E-2</v>
      </c>
      <c r="GZ7" s="22">
        <f>'R3-01（入力用）'!AB30</f>
        <v>7.8947368421052627E-2</v>
      </c>
      <c r="HA7" s="22">
        <f>'R3-01（入力用）'!AC30</f>
        <v>7.8947368421052627E-2</v>
      </c>
      <c r="HB7" s="22">
        <f>'R3-01（入力用）'!AD30</f>
        <v>7.8947368421052627E-2</v>
      </c>
      <c r="HC7" s="22">
        <f>'R3-01（入力用）'!AE30</f>
        <v>7.8947368421052627E-2</v>
      </c>
      <c r="HD7" s="22">
        <f>'R3-01（入力用）'!AF30</f>
        <v>5.2631578947368418E-2</v>
      </c>
      <c r="HE7" s="22">
        <f>'R3-01（入力用）'!AG30</f>
        <v>5.2631578947368418E-2</v>
      </c>
      <c r="HF7" s="22">
        <f>'R3-01（入力用）'!AH30</f>
        <v>5.2631578947368418E-2</v>
      </c>
      <c r="HG7" s="22">
        <f>'R3-01（入力用）'!AI30</f>
        <v>0.10526315789473684</v>
      </c>
      <c r="HH7" s="22">
        <f>'R3-01（入力用）'!AJ30</f>
        <v>0.10526315789473684</v>
      </c>
      <c r="HI7" s="69">
        <f>'R3-01（入力用）'!AK30</f>
        <v>0.10526315789473684</v>
      </c>
      <c r="HJ7" s="51">
        <f>'R3-02（入力用）'!G30</f>
        <v>7.8947368421052627E-2</v>
      </c>
      <c r="HK7" s="22">
        <f>'R3-02（入力用）'!H30</f>
        <v>5.2631578947368418E-2</v>
      </c>
      <c r="HL7" s="22">
        <f>'R3-02（入力用）'!I30</f>
        <v>2.6315789473684209E-2</v>
      </c>
      <c r="HM7" s="22">
        <f>'R3-02（入力用）'!J30</f>
        <v>5.2631578947368418E-2</v>
      </c>
      <c r="HN7" s="22">
        <f>'R3-02（入力用）'!K30</f>
        <v>7.8947368421052627E-2</v>
      </c>
      <c r="HO7" s="22">
        <f>'R3-02（入力用）'!L30</f>
        <v>7.8947368421052627E-2</v>
      </c>
      <c r="HP7" s="22">
        <f>'R3-02（入力用）'!M30</f>
        <v>7.8947368421052627E-2</v>
      </c>
      <c r="HQ7" s="22">
        <f>'R3-02（入力用）'!N30</f>
        <v>7.8947368421052627E-2</v>
      </c>
      <c r="HR7" s="22">
        <f>'R3-02（入力用）'!O30</f>
        <v>7.8947368421052627E-2</v>
      </c>
      <c r="HS7" s="22">
        <f>'R3-02（入力用）'!P30</f>
        <v>7.8947368421052627E-2</v>
      </c>
      <c r="HT7" s="22">
        <f>'R3-02（入力用）'!Q30</f>
        <v>0.13157894736842105</v>
      </c>
      <c r="HU7" s="22">
        <f>'R3-02（入力用）'!R30</f>
        <v>0.13157894736842105</v>
      </c>
      <c r="HV7" s="22">
        <f>'R3-02（入力用）'!S30</f>
        <v>0.13157894736842105</v>
      </c>
      <c r="HW7" s="22">
        <f>'R3-02（入力用）'!T30</f>
        <v>0.13157894736842105</v>
      </c>
      <c r="HX7" s="22">
        <f>'R3-02（入力用）'!U30</f>
        <v>0.13157894736842105</v>
      </c>
      <c r="HY7" s="22">
        <f>'R3-02（入力用）'!V30</f>
        <v>0.1</v>
      </c>
      <c r="HZ7" s="22">
        <f>'R3-02（入力用）'!W30</f>
        <v>0.1</v>
      </c>
      <c r="IA7" s="22">
        <f>'R3-02（入力用）'!X30</f>
        <v>0.1</v>
      </c>
      <c r="IB7" s="22">
        <f>'R3-02（入力用）'!Y30</f>
        <v>9.5238095238095233E-2</v>
      </c>
      <c r="IC7" s="22">
        <f>'R3-02（入力用）'!Z30</f>
        <v>0.11904761904761904</v>
      </c>
      <c r="ID7" s="22">
        <f>'R3-02（入力用）'!AA30</f>
        <v>0.11904761904761904</v>
      </c>
      <c r="IE7" s="22">
        <f>'R3-02（入力用）'!AB30</f>
        <v>7.1428571428571425E-2</v>
      </c>
      <c r="IF7" s="22">
        <f>'R3-02（入力用）'!AC30</f>
        <v>7.1428571428571425E-2</v>
      </c>
      <c r="IG7" s="22">
        <f>'R3-02（入力用）'!AD30</f>
        <v>4.7619047619047616E-2</v>
      </c>
      <c r="IH7" s="22">
        <f>'R3-02（入力用）'!AE30</f>
        <v>4.7619047619047616E-2</v>
      </c>
      <c r="II7" s="22">
        <f>'R3-02（入力用）'!AF30</f>
        <v>4.7619047619047616E-2</v>
      </c>
      <c r="IJ7" s="22">
        <f>'R3-02（入力用）'!AG30</f>
        <v>4.7619047619047616E-2</v>
      </c>
      <c r="IK7" s="69">
        <f>'R3-02（入力用）'!AH30</f>
        <v>4.7619047619047616E-2</v>
      </c>
      <c r="IL7" s="51">
        <f>'R3-03（入力用）'!G30</f>
        <v>4.7619047619047616E-2</v>
      </c>
      <c r="IM7" s="22">
        <f>'R3-03（入力用）'!H30</f>
        <v>2.3809523809523808E-2</v>
      </c>
      <c r="IN7" s="22">
        <f>'R3-03（入力用）'!I30</f>
        <v>2.3809523809523808E-2</v>
      </c>
      <c r="IO7" s="22">
        <f>'R3-03（入力用）'!J30</f>
        <v>2.3809523809523808E-2</v>
      </c>
      <c r="IP7" s="22">
        <f>'R3-03（入力用）'!K30</f>
        <v>2.3809523809523808E-2</v>
      </c>
      <c r="IQ7" s="22">
        <f>'R3-03（入力用）'!L30</f>
        <v>2.3809523809523808E-2</v>
      </c>
      <c r="IR7" s="22">
        <f>'R3-03（入力用）'!M30</f>
        <v>2.3809523809523808E-2</v>
      </c>
      <c r="IS7" s="22">
        <f>'R3-03（入力用）'!N30</f>
        <v>4.7619047619047616E-2</v>
      </c>
      <c r="IT7" s="22">
        <f>'R3-03（入力用）'!O30</f>
        <v>4.7619047619047616E-2</v>
      </c>
      <c r="IU7" s="22">
        <f>'R3-03（入力用）'!P30</f>
        <v>4.7619047619047616E-2</v>
      </c>
      <c r="IV7" s="22">
        <f>'R3-03（入力用）'!Q30</f>
        <v>2.3809523809523808E-2</v>
      </c>
      <c r="IW7" s="22">
        <f>'R3-03（入力用）'!R30</f>
        <v>2.3809523809523808E-2</v>
      </c>
      <c r="IX7" s="22">
        <f>'R3-03（入力用）'!S30</f>
        <v>2.3809523809523808E-2</v>
      </c>
      <c r="IY7" s="22">
        <f>'R3-03（入力用）'!T30</f>
        <v>2.3809523809523808E-2</v>
      </c>
      <c r="IZ7" s="22">
        <f>'R3-03（入力用）'!U30</f>
        <v>2.3809523809523808E-2</v>
      </c>
      <c r="JA7" s="22">
        <f>'R3-03（入力用）'!V30</f>
        <v>2.3809523809523808E-2</v>
      </c>
      <c r="JB7" s="22">
        <f>'R3-03（入力用）'!W30</f>
        <v>2.3809523809523808E-2</v>
      </c>
      <c r="JC7" s="22">
        <f>'R3-03（入力用）'!X30</f>
        <v>2.3809523809523808E-2</v>
      </c>
      <c r="JD7" s="22">
        <f>'R3-03（入力用）'!Y30</f>
        <v>2.3809523809523808E-2</v>
      </c>
      <c r="JE7" s="22">
        <f>'R3-03（入力用）'!Z30</f>
        <v>0</v>
      </c>
      <c r="JF7" s="22">
        <f>'R3-03（入力用）'!AA30</f>
        <v>0</v>
      </c>
      <c r="JG7" s="22">
        <f>'R3-03（入力用）'!AB30</f>
        <v>0</v>
      </c>
      <c r="JH7" s="22">
        <f>'R3-03（入力用）'!AC30</f>
        <v>0</v>
      </c>
      <c r="JI7" s="22">
        <f>'R3-03（入力用）'!AD30</f>
        <v>0</v>
      </c>
      <c r="JJ7" s="22">
        <f>'R3-03（入力用）'!AE30</f>
        <v>0</v>
      </c>
      <c r="JK7" s="22">
        <f>'R3-03（入力用）'!AF30</f>
        <v>0</v>
      </c>
      <c r="JL7" s="22">
        <f>'R3-03（入力用）'!AG30</f>
        <v>0</v>
      </c>
      <c r="JM7" s="22">
        <f>'R3-03（入力用）'!AH30</f>
        <v>0</v>
      </c>
      <c r="JN7" s="22">
        <f>'R3-03（入力用）'!AI30</f>
        <v>0</v>
      </c>
      <c r="JO7" s="22">
        <f>'R3-03（入力用）'!AJ30</f>
        <v>0</v>
      </c>
      <c r="JP7" s="69">
        <f>'R3-03（入力用）'!AK30</f>
        <v>0</v>
      </c>
      <c r="JQ7" s="51">
        <f>'R3-04（入力用）'!G30</f>
        <v>0</v>
      </c>
      <c r="JR7" s="22">
        <f>'R3-04（入力用）'!H30</f>
        <v>0</v>
      </c>
      <c r="JS7" s="22">
        <f>'R3-04（入力用）'!I30</f>
        <v>0</v>
      </c>
      <c r="JT7" s="22">
        <f>'R3-04（入力用）'!J30</f>
        <v>0</v>
      </c>
      <c r="JU7" s="22">
        <f>'R3-04（入力用）'!K30</f>
        <v>0</v>
      </c>
      <c r="JV7" s="22">
        <f>'R3-04（入力用）'!L30</f>
        <v>0</v>
      </c>
      <c r="JW7" s="22">
        <f>'R3-04（入力用）'!M30</f>
        <v>0</v>
      </c>
      <c r="JX7" s="22">
        <f>'R3-04（入力用）'!N30</f>
        <v>0</v>
      </c>
      <c r="JY7" s="22">
        <f>'R3-04（入力用）'!O30</f>
        <v>0</v>
      </c>
      <c r="JZ7" s="22">
        <f>'R3-04（入力用）'!P30</f>
        <v>0</v>
      </c>
      <c r="KA7" s="22">
        <f>'R3-04（入力用）'!Q30</f>
        <v>0</v>
      </c>
      <c r="KB7" s="22">
        <f>'R3-04（入力用）'!R30</f>
        <v>0</v>
      </c>
      <c r="KC7" s="22">
        <f>'R3-04（入力用）'!S30</f>
        <v>0</v>
      </c>
      <c r="KD7" s="22">
        <f>'R3-04（入力用）'!T30</f>
        <v>0</v>
      </c>
      <c r="KE7" s="22">
        <f>'R3-04（入力用）'!U30</f>
        <v>2.3809523809523808E-2</v>
      </c>
      <c r="KF7" s="22">
        <f>'R3-04（入力用）'!V30</f>
        <v>2.3809523809523808E-2</v>
      </c>
      <c r="KG7" s="22">
        <f>'R3-04（入力用）'!W30</f>
        <v>2.3809523809523808E-2</v>
      </c>
      <c r="KH7" s="22">
        <f>'R3-04（入力用）'!X30</f>
        <v>2.3809523809523808E-2</v>
      </c>
      <c r="KI7" s="22">
        <f>'R3-04（入力用）'!Y30</f>
        <v>0</v>
      </c>
      <c r="KJ7" s="22">
        <f>'R3-04（入力用）'!Z30</f>
        <v>0</v>
      </c>
      <c r="KK7" s="22">
        <f>'R3-04（入力用）'!AA30</f>
        <v>0</v>
      </c>
      <c r="KL7" s="22">
        <f>'R3-04（入力用）'!AB30</f>
        <v>0</v>
      </c>
      <c r="KM7" s="22">
        <f>'R3-04（入力用）'!AC30</f>
        <v>0</v>
      </c>
      <c r="KN7" s="22">
        <f>'R3-04（入力用）'!AD30</f>
        <v>0</v>
      </c>
      <c r="KO7" s="22">
        <f>'R3-04（入力用）'!AE30</f>
        <v>0</v>
      </c>
      <c r="KP7" s="22">
        <f>'R3-04（入力用）'!AF30</f>
        <v>0</v>
      </c>
      <c r="KQ7" s="22">
        <f>'R3-04（入力用）'!AG30</f>
        <v>0</v>
      </c>
      <c r="KR7" s="22">
        <f>'R3-04（入力用）'!AH30</f>
        <v>0</v>
      </c>
      <c r="KS7" s="22">
        <f>'R3-04（入力用）'!AI30</f>
        <v>2.3809523809523808E-2</v>
      </c>
      <c r="KT7" s="127">
        <f>'R3-04（入力用）'!AJ30</f>
        <v>2.3809523809523808E-2</v>
      </c>
      <c r="KU7" s="131">
        <f>'R3-05（入力用）'!G30</f>
        <v>2.3809523809523808E-2</v>
      </c>
      <c r="KV7" s="22">
        <f>'R3-05（入力用）'!H30</f>
        <v>4.7619047619047616E-2</v>
      </c>
      <c r="KW7" s="22">
        <f>'R3-05（入力用）'!I30</f>
        <v>4.7619047619047616E-2</v>
      </c>
      <c r="KX7" s="22">
        <f>'R3-05（入力用）'!J30</f>
        <v>4.7619047619047616E-2</v>
      </c>
      <c r="KY7" s="22">
        <f>'R3-05（入力用）'!K30</f>
        <v>4.7619047619047616E-2</v>
      </c>
      <c r="KZ7" s="22">
        <f>'R3-05（入力用）'!L30</f>
        <v>4.7619047619047616E-2</v>
      </c>
      <c r="LA7" s="22">
        <f>'R3-05（入力用）'!M30</f>
        <v>4.5454545454545456E-2</v>
      </c>
      <c r="LB7" s="22">
        <f>'R3-05（入力用）'!N30</f>
        <v>4.5454545454545456E-2</v>
      </c>
      <c r="LC7" s="22">
        <f>'R3-05（入力用）'!O30</f>
        <v>4.5454545454545456E-2</v>
      </c>
      <c r="LD7" s="22">
        <f>'R3-05（入力用）'!P30</f>
        <v>2.2727272727272728E-2</v>
      </c>
      <c r="LE7" s="22">
        <f>'R3-05（入力用）'!Q30</f>
        <v>9.0909090909090912E-2</v>
      </c>
      <c r="LF7" s="22">
        <f>'R3-05（入力用）'!R30</f>
        <v>4.5454545454545456E-2</v>
      </c>
      <c r="LG7" s="22">
        <f>'R3-05（入力用）'!S30</f>
        <v>6.8181818181818177E-2</v>
      </c>
      <c r="LH7" s="22">
        <f>'R3-05（入力用）'!T30</f>
        <v>4.5454545454545456E-2</v>
      </c>
      <c r="LI7" s="22">
        <f>'R3-05（入力用）'!U30</f>
        <v>6.8181818181818177E-2</v>
      </c>
      <c r="LJ7" s="22">
        <f>'R3-05（入力用）'!V30</f>
        <v>4.5454545454545456E-2</v>
      </c>
      <c r="LK7" s="22">
        <f>'R3-05（入力用）'!W30</f>
        <v>6.8181818181818177E-2</v>
      </c>
      <c r="LL7" s="22">
        <f>'R3-05（入力用）'!X30</f>
        <v>6.8181818181818177E-2</v>
      </c>
      <c r="LM7" s="22">
        <f>'R3-05（入力用）'!Y30</f>
        <v>6.8181818181818177E-2</v>
      </c>
      <c r="LN7" s="22">
        <f>'R3-05（入力用）'!Z30</f>
        <v>4.5454545454545456E-2</v>
      </c>
      <c r="LO7" s="22">
        <f>'R3-05（入力用）'!AA30</f>
        <v>2.2727272727272728E-2</v>
      </c>
      <c r="LP7" s="22">
        <f>'R3-05（入力用）'!AB30</f>
        <v>2.2727272727272728E-2</v>
      </c>
      <c r="LQ7" s="22">
        <f>'R3-05（入力用）'!AC30</f>
        <v>6.8181818181818177E-2</v>
      </c>
      <c r="LR7" s="22">
        <f>'R3-05（入力用）'!AD30</f>
        <v>4.5454545454545456E-2</v>
      </c>
      <c r="LS7" s="22">
        <f>'R3-05（入力用）'!AE30</f>
        <v>4.5454545454545456E-2</v>
      </c>
      <c r="LT7" s="22">
        <f>'R3-05（入力用）'!AF30</f>
        <v>4.5454545454545456E-2</v>
      </c>
      <c r="LU7" s="22">
        <f>'R3-05（入力用）'!AG30</f>
        <v>6.8181818181818177E-2</v>
      </c>
      <c r="LV7" s="22">
        <f>'R3-05（入力用）'!AH30</f>
        <v>6.8181818181818177E-2</v>
      </c>
      <c r="LW7" s="22">
        <f>'R3-05（入力用）'!AI30</f>
        <v>6.8181818181818177E-2</v>
      </c>
      <c r="LX7" s="22">
        <f>'R3-05（入力用）'!AJ30</f>
        <v>6.8181818181818177E-2</v>
      </c>
      <c r="LY7" s="69">
        <f>'R3-05（入力用）'!AK30</f>
        <v>4.878048780487805E-2</v>
      </c>
      <c r="LZ7" s="51">
        <f>'R3-06（入力用）'!G30</f>
        <v>4.878048780487805E-2</v>
      </c>
      <c r="MA7" s="22">
        <f>'R3-06（入力用）'!H30</f>
        <v>7.3170731707317069E-2</v>
      </c>
      <c r="MB7" s="22">
        <f>'R3-06（入力用）'!I30</f>
        <v>7.3170731707317069E-2</v>
      </c>
      <c r="MC7" s="22">
        <f>'R3-06（入力用）'!J30</f>
        <v>7.3170731707317069E-2</v>
      </c>
      <c r="MD7" s="22">
        <f>'R3-06（入力用）'!K30</f>
        <v>7.3170731707317069E-2</v>
      </c>
      <c r="ME7" s="22">
        <f>'R3-06（入力用）'!L30</f>
        <v>7.3170731707317069E-2</v>
      </c>
      <c r="MF7" s="22">
        <f>'R3-06（入力用）'!M30</f>
        <v>4.878048780487805E-2</v>
      </c>
      <c r="MG7" s="22">
        <f>'R3-06（入力用）'!N30</f>
        <v>4.878048780487805E-2</v>
      </c>
      <c r="MH7" s="22">
        <f>'R3-06（入力用）'!O30</f>
        <v>4.878048780487805E-2</v>
      </c>
      <c r="MI7" s="22">
        <f>'R3-06（入力用）'!P30</f>
        <v>4.878048780487805E-2</v>
      </c>
      <c r="MJ7" s="22">
        <f>'R3-06（入力用）'!Q30</f>
        <v>4.878048780487805E-2</v>
      </c>
      <c r="MK7" s="22">
        <f>'R3-06（入力用）'!R30</f>
        <v>4.878048780487805E-2</v>
      </c>
      <c r="ML7" s="22">
        <f>'R3-06（入力用）'!S30</f>
        <v>4.878048780487805E-2</v>
      </c>
      <c r="MM7" s="22">
        <f>'R3-06（入力用）'!T30</f>
        <v>4.878048780487805E-2</v>
      </c>
      <c r="MN7" s="22">
        <f>'R3-06（入力用）'!U30</f>
        <v>4.878048780487805E-2</v>
      </c>
      <c r="MO7" s="22">
        <f>'R3-06（入力用）'!V30</f>
        <v>4.878048780487805E-2</v>
      </c>
      <c r="MP7" s="22">
        <f>'R3-06（入力用）'!W30</f>
        <v>4.878048780487805E-2</v>
      </c>
      <c r="MQ7" s="22">
        <f>'R3-06（入力用）'!X30</f>
        <v>4.878048780487805E-2</v>
      </c>
      <c r="MR7" s="22">
        <f>'R3-06（入力用）'!Y30</f>
        <v>4.878048780487805E-2</v>
      </c>
      <c r="MS7" s="22">
        <f>'R3-06（入力用）'!Z30</f>
        <v>7.3170731707317069E-2</v>
      </c>
      <c r="MT7" s="22">
        <f>'R3-06（入力用）'!AA30</f>
        <v>4.878048780487805E-2</v>
      </c>
      <c r="MU7" s="22">
        <f>'R3-06（入力用）'!AB30</f>
        <v>2.4390243902439025E-2</v>
      </c>
      <c r="MV7" s="22">
        <f>'R3-06（入力用）'!AC30</f>
        <v>0</v>
      </c>
      <c r="MW7" s="22">
        <f>'R3-06（入力用）'!AD30</f>
        <v>2.4390243902439025E-2</v>
      </c>
      <c r="MX7" s="22">
        <f>'R3-06（入力用）'!AE30</f>
        <v>2.4390243902439025E-2</v>
      </c>
      <c r="MY7" s="22">
        <f>'R3-06（入力用）'!AF30</f>
        <v>2.4390243902439025E-2</v>
      </c>
      <c r="MZ7" s="22">
        <f>'R3-06（入力用）'!AG30</f>
        <v>2.4390243902439025E-2</v>
      </c>
      <c r="NA7" s="22">
        <f>'R3-06（入力用）'!AH30</f>
        <v>2.4390243902439025E-2</v>
      </c>
      <c r="NB7" s="22">
        <f>'R3-06（入力用）'!AI30</f>
        <v>2.4390243902439025E-2</v>
      </c>
      <c r="NC7" s="69">
        <f>'R3-06（入力用）'!AJ30</f>
        <v>2.4390243902439025E-2</v>
      </c>
      <c r="ND7" s="51">
        <f>'R3-07（入力用）'!G30</f>
        <v>4.878048780487805E-2</v>
      </c>
      <c r="NE7" s="22">
        <f>'R3-07（入力用）'!H30</f>
        <v>4.878048780487805E-2</v>
      </c>
      <c r="NF7" s="22">
        <f>'R3-07（入力用）'!I30</f>
        <v>4.878048780487805E-2</v>
      </c>
      <c r="NG7" s="22">
        <f>'R3-07（入力用）'!J30</f>
        <v>2.4390243902439025E-2</v>
      </c>
      <c r="NH7" s="22">
        <f>'R3-07（入力用）'!K30</f>
        <v>2.4390243902439025E-2</v>
      </c>
      <c r="NI7" s="22">
        <f>'R3-07（入力用）'!L30</f>
        <v>2.4390243902439025E-2</v>
      </c>
      <c r="NJ7" s="22">
        <f>'R3-07（入力用）'!M30</f>
        <v>2.4390243902439025E-2</v>
      </c>
      <c r="NK7" s="22">
        <f>'R3-07（入力用）'!N30</f>
        <v>2.4390243902439025E-2</v>
      </c>
      <c r="NL7" s="22">
        <f>'R3-07（入力用）'!O30</f>
        <v>2.4390243902439025E-2</v>
      </c>
      <c r="NM7" s="22">
        <f>'R3-07（入力用）'!P30</f>
        <v>2.4390243902439025E-2</v>
      </c>
      <c r="NN7" s="22">
        <f>'R3-07（入力用）'!Q30</f>
        <v>2.4390243902439025E-2</v>
      </c>
      <c r="NO7" s="22">
        <f>'R3-07（入力用）'!R30</f>
        <v>2.4390243902439025E-2</v>
      </c>
      <c r="NP7" s="22">
        <f>'R3-07（入力用）'!S30</f>
        <v>0</v>
      </c>
      <c r="NQ7" s="22">
        <f>'R3-07（入力用）'!T30</f>
        <v>0</v>
      </c>
      <c r="NR7" s="22">
        <f>'R3-07（入力用）'!U30</f>
        <v>0</v>
      </c>
      <c r="NS7" s="22">
        <f>'R3-07（入力用）'!V30</f>
        <v>0</v>
      </c>
      <c r="NT7" s="22">
        <f>'R3-07（入力用）'!W30</f>
        <v>0</v>
      </c>
      <c r="NU7" s="22">
        <f>'R3-07（入力用）'!X30</f>
        <v>0</v>
      </c>
      <c r="NV7" s="22">
        <f>'R3-07（入力用）'!Y30</f>
        <v>0</v>
      </c>
      <c r="NW7" s="22">
        <f>'R3-07（入力用）'!Z30</f>
        <v>0</v>
      </c>
      <c r="NX7" s="22">
        <f>'R3-07（入力用）'!AA30</f>
        <v>0</v>
      </c>
      <c r="NY7" s="22">
        <f>'R3-07（入力用）'!AB30</f>
        <v>2.4390243902439025E-2</v>
      </c>
      <c r="NZ7" s="22">
        <f>'R3-07（入力用）'!AC30</f>
        <v>2.4390243902439025E-2</v>
      </c>
      <c r="OA7" s="22">
        <f>'R3-07（入力用）'!AD30</f>
        <v>4.878048780487805E-2</v>
      </c>
      <c r="OB7" s="22">
        <f>'R3-07（入力用）'!AE30</f>
        <v>4.878048780487805E-2</v>
      </c>
      <c r="OC7" s="22">
        <f>'R3-07（入力用）'!AF30</f>
        <v>4.878048780487805E-2</v>
      </c>
      <c r="OD7" s="22">
        <f>'R3-07（入力用）'!AG30</f>
        <v>4.878048780487805E-2</v>
      </c>
      <c r="OE7" s="22">
        <f>'R3-07（入力用）'!AH30</f>
        <v>2.4390243902439025E-2</v>
      </c>
      <c r="OF7" s="22">
        <f>'R3-07（入力用）'!AI30</f>
        <v>0</v>
      </c>
      <c r="OG7" s="22">
        <f>'R3-07（入力用）'!AJ30</f>
        <v>0</v>
      </c>
      <c r="OH7" s="69">
        <f>'R3-07（入力用）'!AK30</f>
        <v>0</v>
      </c>
      <c r="OI7" s="51">
        <f>'R3-08（入力用）'!G30</f>
        <v>0</v>
      </c>
      <c r="OJ7" s="22">
        <f>'R3-08（入力用）'!H30</f>
        <v>0</v>
      </c>
      <c r="OK7" s="22">
        <f>'R3-08（入力用）'!I30</f>
        <v>0</v>
      </c>
      <c r="OL7" s="22">
        <f>'R3-08（入力用）'!J30</f>
        <v>0</v>
      </c>
      <c r="OM7" s="22">
        <f>'R3-08（入力用）'!K30</f>
        <v>0</v>
      </c>
      <c r="ON7" s="22">
        <f>'R3-08（入力用）'!L30</f>
        <v>0</v>
      </c>
      <c r="OO7" s="22">
        <f>'R3-08（入力用）'!M30</f>
        <v>0</v>
      </c>
      <c r="OP7" s="22">
        <f>'R3-08（入力用）'!N30</f>
        <v>0</v>
      </c>
      <c r="OQ7" s="22">
        <f>'R3-08（入力用）'!O30</f>
        <v>0</v>
      </c>
      <c r="OR7" s="22">
        <f>'R3-08（入力用）'!P30</f>
        <v>0</v>
      </c>
      <c r="OS7" s="22">
        <f>'R3-08（入力用）'!Q30</f>
        <v>0</v>
      </c>
      <c r="OT7" s="22">
        <f>'R3-08（入力用）'!R30</f>
        <v>0</v>
      </c>
      <c r="OU7" s="22">
        <f>'R3-08（入力用）'!S30</f>
        <v>0</v>
      </c>
      <c r="OV7" s="22">
        <f>'R3-08（入力用）'!T30</f>
        <v>2.564102564102564E-2</v>
      </c>
      <c r="OW7" s="22">
        <f>'R3-08（入力用）'!U30</f>
        <v>5.128205128205128E-2</v>
      </c>
      <c r="OX7" s="22">
        <f>'R3-08（入力用）'!V30</f>
        <v>5.128205128205128E-2</v>
      </c>
      <c r="OY7" s="22">
        <f>'R3-08（入力用）'!W30</f>
        <v>5.128205128205128E-2</v>
      </c>
      <c r="OZ7" s="22">
        <f>'R3-08（入力用）'!X30</f>
        <v>5.128205128205128E-2</v>
      </c>
      <c r="PA7" s="22">
        <f>'R3-08（入力用）'!Y30</f>
        <v>7.6923076923076927E-2</v>
      </c>
      <c r="PB7" s="22">
        <f>'R3-08（入力用）'!Z30</f>
        <v>7.6923076923076927E-2</v>
      </c>
      <c r="PC7" s="22">
        <f>'R3-08（入力用）'!AA30</f>
        <v>7.6923076923076927E-2</v>
      </c>
      <c r="PD7" s="22">
        <f>'R3-08（入力用）'!AB30</f>
        <v>0.10256410256410256</v>
      </c>
      <c r="PE7" s="22">
        <f>'R3-08（入力用）'!AC30</f>
        <v>7.6923076923076927E-2</v>
      </c>
      <c r="PF7" s="22">
        <f>'R3-08（入力用）'!AD30</f>
        <v>7.6923076923076927E-2</v>
      </c>
      <c r="PG7" s="22">
        <f>'R3-08（入力用）'!AE30</f>
        <v>7.6923076923076927E-2</v>
      </c>
      <c r="PH7" s="22">
        <f>'R3-08（入力用）'!AF30</f>
        <v>0.12820512820512819</v>
      </c>
      <c r="PI7" s="22">
        <f>'R3-08（入力用）'!AG30</f>
        <v>0.12820512820512819</v>
      </c>
      <c r="PJ7" s="22">
        <f>'R3-08（入力用）'!AH30</f>
        <v>0.12820512820512819</v>
      </c>
      <c r="PK7" s="22">
        <f>'R3-08（入力用）'!AI30</f>
        <v>0.12820512820512819</v>
      </c>
      <c r="PL7" s="22">
        <f>'R3-08（入力用）'!AJ30</f>
        <v>0.12820512820512819</v>
      </c>
      <c r="PM7" s="69">
        <f>'R3-08（入力用）'!AK30</f>
        <v>0.15384615384615385</v>
      </c>
      <c r="PN7" s="51">
        <f>'R3-09（入力用）'!G30</f>
        <v>0.15384615384615385</v>
      </c>
      <c r="PO7" s="22">
        <f>'R3-09（入力用）'!H30</f>
        <v>0.15384615384615385</v>
      </c>
      <c r="PP7" s="22">
        <f>'R3-09（入力用）'!I30</f>
        <v>0.15384615384615385</v>
      </c>
      <c r="PQ7" s="22">
        <f>'R3-09（入力用）'!J30</f>
        <v>0.17948717948717949</v>
      </c>
      <c r="PR7" s="22">
        <f>'R3-09（入力用）'!K30</f>
        <v>0.15384615384615385</v>
      </c>
      <c r="PS7" s="22">
        <f>'R3-09（入力用）'!L30</f>
        <v>0.15384615384615385</v>
      </c>
      <c r="PT7" s="22">
        <f>'R3-09（入力用）'!M30</f>
        <v>0.12820512820512819</v>
      </c>
      <c r="PU7" s="22">
        <f>'R3-09（入力用）'!N30</f>
        <v>0.12820512820512819</v>
      </c>
      <c r="PV7" s="22">
        <f>'R3-09（入力用）'!O30</f>
        <v>0.12820512820512819</v>
      </c>
      <c r="PW7" s="22">
        <f>'R3-09（入力用）'!P30</f>
        <v>0.12820512820512819</v>
      </c>
      <c r="PX7" s="22">
        <f>'R3-09（入力用）'!Q30</f>
        <v>0.15384615384615385</v>
      </c>
      <c r="PY7" s="22">
        <f>'R3-09（入力用）'!R30</f>
        <v>0.15384615384615385</v>
      </c>
      <c r="PZ7" s="22">
        <f>'R3-09（入力用）'!S30</f>
        <v>0.15384615384615385</v>
      </c>
      <c r="QA7" s="22">
        <f>'R3-09（入力用）'!T30</f>
        <v>0.15384615384615385</v>
      </c>
      <c r="QB7" s="22">
        <f>'R3-09（入力用）'!U30</f>
        <v>0.15384615384615385</v>
      </c>
      <c r="QC7" s="22">
        <f>'R3-09（入力用）'!V30</f>
        <v>0.10256410256410256</v>
      </c>
      <c r="QD7" s="22">
        <f>'R3-09（入力用）'!W30</f>
        <v>0.12820512820512819</v>
      </c>
      <c r="QE7" s="22">
        <f>'R3-09（入力用）'!X30</f>
        <v>0.12820512820512819</v>
      </c>
      <c r="QF7" s="22">
        <f>'R3-09（入力用）'!Y30</f>
        <v>0.12820512820512819</v>
      </c>
      <c r="QG7" s="22">
        <f>'R3-09（入力用）'!Z30</f>
        <v>0.12820512820512819</v>
      </c>
      <c r="QH7" s="22">
        <f>'R3-09（入力用）'!AA30</f>
        <v>0.10256410256410256</v>
      </c>
      <c r="QI7" s="22">
        <f>'R3-09（入力用）'!AB30</f>
        <v>8.8235294117647065E-2</v>
      </c>
      <c r="QJ7" s="22">
        <f>'R3-09（入力用）'!AC30</f>
        <v>8.8235294117647065E-2</v>
      </c>
      <c r="QK7" s="22">
        <f>'R3-09（入力用）'!AD30</f>
        <v>8.8235294117647065E-2</v>
      </c>
      <c r="QL7" s="22">
        <f>'R3-09（入力用）'!AE30</f>
        <v>8.8235294117647065E-2</v>
      </c>
      <c r="QM7" s="22">
        <f>'R3-09（入力用）'!AF30</f>
        <v>8.8235294117647065E-2</v>
      </c>
      <c r="QN7" s="22">
        <f>'R3-09（入力用）'!AG30</f>
        <v>5.8823529411764705E-2</v>
      </c>
      <c r="QO7" s="22">
        <f>'R3-09（入力用）'!AH30</f>
        <v>5.8823529411764705E-2</v>
      </c>
      <c r="QP7" s="22">
        <f>'R3-09（入力用）'!AI30</f>
        <v>2.9411764705882353E-2</v>
      </c>
      <c r="QQ7" s="69">
        <f>'R3-09（入力用）'!AJ30</f>
        <v>0</v>
      </c>
      <c r="QR7" s="51">
        <f>'R3-10（入力用）'!G30</f>
        <v>0</v>
      </c>
      <c r="QS7" s="22">
        <f>'R3-10（入力用）'!H30</f>
        <v>0</v>
      </c>
      <c r="QT7" s="22">
        <f>'R3-10（入力用）'!I30</f>
        <v>0</v>
      </c>
      <c r="QU7" s="22">
        <f>'R3-10（入力用）'!J30</f>
        <v>0</v>
      </c>
      <c r="QV7" s="22">
        <f>'R3-10（入力用）'!K30</f>
        <v>0</v>
      </c>
      <c r="QW7" s="22">
        <f>'R3-10（入力用）'!L30</f>
        <v>0</v>
      </c>
      <c r="QX7" s="22">
        <f>'R3-10（入力用）'!M30</f>
        <v>0</v>
      </c>
      <c r="QY7" s="22">
        <f>'R3-10（入力用）'!N30</f>
        <v>0</v>
      </c>
      <c r="QZ7" s="22">
        <f>'R3-10（入力用）'!O30</f>
        <v>0</v>
      </c>
      <c r="RA7" s="22">
        <f>'R3-10（入力用）'!P30</f>
        <v>0</v>
      </c>
      <c r="RB7" s="22">
        <f>'R3-10（入力用）'!Q30</f>
        <v>0</v>
      </c>
      <c r="RC7" s="22">
        <f>'R3-10（入力用）'!R30</f>
        <v>0</v>
      </c>
      <c r="RD7" s="22">
        <f>'R3-10（入力用）'!S30</f>
        <v>0</v>
      </c>
      <c r="RE7" s="22">
        <f>'R3-10（入力用）'!T30</f>
        <v>0</v>
      </c>
      <c r="RF7" s="22">
        <f>'R3-10（入力用）'!U30</f>
        <v>0</v>
      </c>
      <c r="RG7" s="22">
        <f>'R3-10（入力用）'!V30</f>
        <v>0</v>
      </c>
      <c r="RH7" s="22">
        <f>'R3-10（入力用）'!W30</f>
        <v>0</v>
      </c>
      <c r="RI7" s="22">
        <f>'R3-10（入力用）'!X30</f>
        <v>0</v>
      </c>
      <c r="RJ7" s="22">
        <f>'R3-10（入力用）'!Y30</f>
        <v>0</v>
      </c>
      <c r="RK7" s="22">
        <f>'R3-10（入力用）'!Z30</f>
        <v>0</v>
      </c>
      <c r="RL7" s="22">
        <f>'R3-10（入力用）'!AA30</f>
        <v>0</v>
      </c>
      <c r="RM7" s="22">
        <f>'R3-10（入力用）'!AB30</f>
        <v>0</v>
      </c>
      <c r="RN7" s="22">
        <f>'R3-10（入力用）'!AC30</f>
        <v>0</v>
      </c>
      <c r="RO7" s="22">
        <f>'R3-10（入力用）'!AD30</f>
        <v>0</v>
      </c>
      <c r="RP7" s="22">
        <f>'R3-10（入力用）'!AE30</f>
        <v>0</v>
      </c>
      <c r="RQ7" s="22">
        <f>'R3-10（入力用）'!AF30</f>
        <v>0</v>
      </c>
      <c r="RR7" s="22">
        <f>'R3-10（入力用）'!AG30</f>
        <v>0</v>
      </c>
      <c r="RS7" s="22">
        <f>'R3-10（入力用）'!AH30</f>
        <v>0</v>
      </c>
      <c r="RT7" s="22">
        <f>'R3-10（入力用）'!AI30</f>
        <v>0</v>
      </c>
      <c r="RU7" s="22">
        <f>'R3-10（入力用）'!AJ30</f>
        <v>0</v>
      </c>
      <c r="RV7" s="69">
        <f>'R3-10（入力用）'!AK30</f>
        <v>0</v>
      </c>
      <c r="RW7" s="51">
        <f>'R3-11（入力用）'!G30</f>
        <v>0</v>
      </c>
      <c r="RX7" s="22">
        <f>'R3-11（入力用）'!H30</f>
        <v>0</v>
      </c>
      <c r="RY7" s="22">
        <f>'R3-11（入力用）'!I30</f>
        <v>0</v>
      </c>
      <c r="RZ7" s="22">
        <f>'R3-11（入力用）'!J30</f>
        <v>0</v>
      </c>
      <c r="SA7" s="22">
        <f>'R3-11（入力用）'!K30</f>
        <v>0</v>
      </c>
      <c r="SB7" s="22">
        <f>'R3-11（入力用）'!L30</f>
        <v>0</v>
      </c>
      <c r="SC7" s="22">
        <f>'R3-11（入力用）'!M30</f>
        <v>0</v>
      </c>
      <c r="SD7" s="22">
        <f>'R3-11（入力用）'!N30</f>
        <v>0</v>
      </c>
      <c r="SE7" s="22">
        <f>'R3-11（入力用）'!O30</f>
        <v>0</v>
      </c>
      <c r="SF7" s="22">
        <f>'R3-11（入力用）'!P30</f>
        <v>0</v>
      </c>
      <c r="SG7" s="22">
        <f>'R3-11（入力用）'!Q30</f>
        <v>0</v>
      </c>
      <c r="SH7" s="22">
        <f>'R3-11（入力用）'!R30</f>
        <v>0</v>
      </c>
      <c r="SI7" s="22">
        <f>'R3-11（入力用）'!S30</f>
        <v>0</v>
      </c>
      <c r="SJ7" s="22">
        <f>'R3-11（入力用）'!T30</f>
        <v>0</v>
      </c>
      <c r="SK7" s="22">
        <f>'R3-11（入力用）'!U30</f>
        <v>0</v>
      </c>
      <c r="SL7" s="22">
        <f>'R3-11（入力用）'!V30</f>
        <v>0</v>
      </c>
      <c r="SM7" s="22">
        <f>'R3-11（入力用）'!W30</f>
        <v>0</v>
      </c>
      <c r="SN7" s="22">
        <f>'R3-11（入力用）'!X30</f>
        <v>0</v>
      </c>
      <c r="SO7" s="22">
        <f>'R3-11（入力用）'!Y30</f>
        <v>0</v>
      </c>
      <c r="SP7" s="22">
        <f>'R3-11（入力用）'!Z30</f>
        <v>0</v>
      </c>
      <c r="SQ7" s="22">
        <f>'R3-11（入力用）'!AA30</f>
        <v>0</v>
      </c>
      <c r="SR7" s="22">
        <f>'R3-11（入力用）'!AB30</f>
        <v>0</v>
      </c>
      <c r="SS7" s="22">
        <f>'R3-11（入力用）'!AC30</f>
        <v>0</v>
      </c>
      <c r="ST7" s="22">
        <f>'R3-11（入力用）'!AD30</f>
        <v>0</v>
      </c>
      <c r="SU7" s="22">
        <f>'R3-11（入力用）'!AE30</f>
        <v>0</v>
      </c>
      <c r="SV7" s="22">
        <f>'R3-11（入力用）'!AF30</f>
        <v>0</v>
      </c>
      <c r="SW7" s="22">
        <f>'R3-11（入力用）'!AG30</f>
        <v>0</v>
      </c>
      <c r="SX7" s="22">
        <f>'R3-11（入力用）'!AH30</f>
        <v>0</v>
      </c>
      <c r="SY7" s="22">
        <f>'R3-11（入力用）'!AI30</f>
        <v>0</v>
      </c>
      <c r="SZ7" s="69">
        <f>'R3-11（入力用）'!AJ30</f>
        <v>0</v>
      </c>
      <c r="TA7" s="51">
        <f>'R3-12（入力用）'!G30</f>
        <v>0</v>
      </c>
      <c r="TB7" s="22">
        <f>'R3-12（入力用）'!H30</f>
        <v>0</v>
      </c>
      <c r="TC7" s="22">
        <f>'R3-12（入力用）'!I30</f>
        <v>0</v>
      </c>
      <c r="TD7" s="22">
        <f>'R3-12（入力用）'!J30</f>
        <v>0</v>
      </c>
      <c r="TE7" s="22">
        <f>'R3-12（入力用）'!K30</f>
        <v>0</v>
      </c>
      <c r="TF7" s="22">
        <f>'R3-12（入力用）'!L30</f>
        <v>0</v>
      </c>
      <c r="TG7" s="22">
        <f>'R3-12（入力用）'!M30</f>
        <v>0</v>
      </c>
      <c r="TH7" s="22">
        <f>'R3-12（入力用）'!N30</f>
        <v>0</v>
      </c>
      <c r="TI7" s="22">
        <f>'R3-12（入力用）'!O30</f>
        <v>0</v>
      </c>
      <c r="TJ7" s="22">
        <f>'R3-12（入力用）'!P30</f>
        <v>0</v>
      </c>
      <c r="TK7" s="22">
        <f>'R3-12（入力用）'!Q30</f>
        <v>0</v>
      </c>
      <c r="TL7" s="22">
        <f>'R3-12（入力用）'!R30</f>
        <v>0</v>
      </c>
      <c r="TM7" s="22">
        <f>'R3-12（入力用）'!S30</f>
        <v>0</v>
      </c>
      <c r="TN7" s="22">
        <f>'R3-12（入力用）'!T30</f>
        <v>0</v>
      </c>
      <c r="TO7" s="22">
        <f>'R3-12（入力用）'!U30</f>
        <v>0</v>
      </c>
      <c r="TP7" s="22">
        <f>'R3-12（入力用）'!V30</f>
        <v>0</v>
      </c>
      <c r="TQ7" s="22">
        <f>'R3-12（入力用）'!W30</f>
        <v>0</v>
      </c>
      <c r="TR7" s="22">
        <f>'R3-12（入力用）'!X30</f>
        <v>0</v>
      </c>
      <c r="TS7" s="22">
        <f>'R3-12（入力用）'!Y30</f>
        <v>0</v>
      </c>
      <c r="TT7" s="22">
        <f>'R3-12（入力用）'!Z30</f>
        <v>0</v>
      </c>
      <c r="TU7" s="22">
        <f>'R3-12（入力用）'!AA30</f>
        <v>0</v>
      </c>
      <c r="TV7" s="22">
        <f>'R3-12（入力用）'!AB30</f>
        <v>0</v>
      </c>
      <c r="TW7" s="22">
        <f>'R3-12（入力用）'!AC30</f>
        <v>0</v>
      </c>
      <c r="TX7" s="22">
        <f>'R3-12（入力用）'!AD30</f>
        <v>0</v>
      </c>
      <c r="TY7" s="22">
        <f>'R3-12（入力用）'!AE30</f>
        <v>0</v>
      </c>
      <c r="TZ7" s="22">
        <f>'R3-12（入力用）'!AF30</f>
        <v>0</v>
      </c>
      <c r="UA7" s="22">
        <f>'R3-12（入力用）'!AG30</f>
        <v>0</v>
      </c>
      <c r="UB7" s="22">
        <f>'R3-12（入力用）'!AH30</f>
        <v>0</v>
      </c>
      <c r="UC7" s="22">
        <f>'R3-12（入力用）'!AI30</f>
        <v>0</v>
      </c>
      <c r="UD7" s="22">
        <f>'R3-12（入力用）'!AJ30</f>
        <v>0</v>
      </c>
      <c r="UE7" s="69">
        <f>'R3-12（入力用）'!AK30</f>
        <v>0</v>
      </c>
      <c r="UF7" s="51">
        <f>'R4-01（入力用）'!G30</f>
        <v>0</v>
      </c>
      <c r="UG7" s="22">
        <f>'R4-01（入力用）'!H30</f>
        <v>0</v>
      </c>
      <c r="UH7" s="22">
        <f>'R4-01（入力用）'!I30</f>
        <v>0</v>
      </c>
      <c r="UI7" s="22">
        <f>'R4-01（入力用）'!J30</f>
        <v>0</v>
      </c>
      <c r="UJ7" s="22">
        <f>'R4-01（入力用）'!K30</f>
        <v>0</v>
      </c>
      <c r="UK7" s="22">
        <f>'R4-01（入力用）'!L30</f>
        <v>0</v>
      </c>
      <c r="UL7" s="22">
        <f>'R4-01（入力用）'!M30</f>
        <v>0</v>
      </c>
      <c r="UM7" s="22">
        <f>'R4-01（入力用）'!N30</f>
        <v>0</v>
      </c>
      <c r="UN7" s="22">
        <f>'R4-01（入力用）'!O30</f>
        <v>0</v>
      </c>
      <c r="UO7" s="22">
        <f>'R4-01（入力用）'!P30</f>
        <v>0</v>
      </c>
      <c r="UP7" s="22">
        <f>'R4-01（入力用）'!Q30</f>
        <v>0</v>
      </c>
      <c r="UQ7" s="22">
        <f>'R4-01（入力用）'!R30</f>
        <v>0</v>
      </c>
      <c r="UR7" s="22">
        <f>'R4-01（入力用）'!S30</f>
        <v>0</v>
      </c>
      <c r="US7" s="22">
        <f>'R4-01（入力用）'!T30</f>
        <v>0</v>
      </c>
      <c r="UT7" s="22">
        <f>'R4-01（入力用）'!U30</f>
        <v>0</v>
      </c>
      <c r="UU7" s="22">
        <f>'R4-01（入力用）'!V30</f>
        <v>0</v>
      </c>
      <c r="UV7" s="22">
        <f>'R4-01（入力用）'!W30</f>
        <v>0</v>
      </c>
      <c r="UW7" s="22">
        <f>'R4-01（入力用）'!X30</f>
        <v>0</v>
      </c>
      <c r="UX7" s="22">
        <f>'R4-01（入力用）'!Y30</f>
        <v>0</v>
      </c>
      <c r="UY7" s="22">
        <f>'R4-01（入力用）'!Z30</f>
        <v>0</v>
      </c>
      <c r="UZ7" s="22">
        <f>'R4-01（入力用）'!AA30</f>
        <v>3.0303030303030304E-2</v>
      </c>
      <c r="VA7" s="22">
        <f>'R4-01（入力用）'!AB30</f>
        <v>3.0303030303030304E-2</v>
      </c>
      <c r="VB7" s="22">
        <f>'R4-01（入力用）'!AC30</f>
        <v>0</v>
      </c>
      <c r="VC7" s="22">
        <f>'R4-01（入力用）'!AD30</f>
        <v>0</v>
      </c>
      <c r="VD7" s="22">
        <f>'R4-01（入力用）'!AE30</f>
        <v>0</v>
      </c>
      <c r="VE7" s="22">
        <f>'R4-01（入力用）'!AF30</f>
        <v>0</v>
      </c>
      <c r="VF7" s="22">
        <f>'R4-01（入力用）'!AG30</f>
        <v>0</v>
      </c>
      <c r="VG7" s="22">
        <f>'R4-01（入力用）'!AH30</f>
        <v>0</v>
      </c>
      <c r="VH7" s="22">
        <f>'R4-01（入力用）'!AI30</f>
        <v>0</v>
      </c>
      <c r="VI7" s="22">
        <f>'R4-01（入力用）'!AJ30</f>
        <v>0</v>
      </c>
      <c r="VJ7" s="127">
        <f>'R4-01（入力用）'!AK30</f>
        <v>0</v>
      </c>
      <c r="VK7" s="131">
        <f>'R4-02（入力用）'!G30</f>
        <v>3.0303030303030304E-2</v>
      </c>
      <c r="VL7" s="22">
        <f>'R4-02（入力用）'!H30</f>
        <v>3.0303030303030304E-2</v>
      </c>
      <c r="VM7" s="22">
        <f>'R4-02（入力用）'!I30</f>
        <v>3.0303030303030304E-2</v>
      </c>
      <c r="VN7" s="22">
        <f>'R4-02（入力用）'!J30</f>
        <v>0</v>
      </c>
      <c r="VO7" s="22">
        <f>'R4-02（入力用）'!K30</f>
        <v>0</v>
      </c>
      <c r="VP7" s="22">
        <f>'R4-02（入力用）'!L30</f>
        <v>0</v>
      </c>
      <c r="VQ7" s="22">
        <f>'R4-02（入力用）'!M30</f>
        <v>3.0303030303030304E-2</v>
      </c>
      <c r="VR7" s="22">
        <f>'R4-02（入力用）'!N30</f>
        <v>6.0606060606060608E-2</v>
      </c>
      <c r="VS7" s="22">
        <f>'R4-02（入力用）'!O30</f>
        <v>6.0606060606060608E-2</v>
      </c>
      <c r="VT7" s="22">
        <f>'R4-02（入力用）'!P30</f>
        <v>3.0303030303030304E-2</v>
      </c>
      <c r="VU7" s="22">
        <f>'R4-02（入力用）'!Q30</f>
        <v>6.0606060606060608E-2</v>
      </c>
      <c r="VV7" s="22">
        <f>'R4-02（入力用）'!R30</f>
        <v>9.0909090909090912E-2</v>
      </c>
      <c r="VW7" s="22">
        <f>'R4-02（入力用）'!S30</f>
        <v>9.0909090909090912E-2</v>
      </c>
      <c r="VX7" s="22">
        <f>'R4-02（入力用）'!T30</f>
        <v>0.12121212121212122</v>
      </c>
      <c r="VY7" s="22">
        <f>'R4-02（入力用）'!U30</f>
        <v>0.12121212121212122</v>
      </c>
      <c r="VZ7" s="22">
        <f>'R4-02（入力用）'!V30</f>
        <v>0.12121212121212122</v>
      </c>
      <c r="WA7" s="22">
        <f>'R4-02（入力用）'!W30</f>
        <v>0.12121212121212122</v>
      </c>
      <c r="WB7" s="22">
        <f>'R4-02（入力用）'!X30</f>
        <v>0.12121212121212122</v>
      </c>
      <c r="WC7" s="22">
        <f>'R4-02（入力用）'!Y30</f>
        <v>0.15151515151515152</v>
      </c>
      <c r="WD7" s="22">
        <f>'R4-02（入力用）'!Z30</f>
        <v>0.18181818181818182</v>
      </c>
      <c r="WE7" s="22">
        <f>'R4-02（入力用）'!AA30</f>
        <v>0.18181818181818182</v>
      </c>
      <c r="WF7" s="22">
        <f>'R4-02（入力用）'!AB30</f>
        <v>0.12121212121212122</v>
      </c>
      <c r="WG7" s="22">
        <f>'R4-02（入力用）'!AC30</f>
        <v>0.15151515151515152</v>
      </c>
      <c r="WH7" s="22">
        <f>'R4-02（入力用）'!AD30</f>
        <v>0.24242424242424243</v>
      </c>
      <c r="WI7" s="22">
        <f>'R4-02（入力用）'!AE30</f>
        <v>0.18181818181818182</v>
      </c>
      <c r="WJ7" s="22">
        <f>'R4-02（入力用）'!AF30</f>
        <v>0.15151515151515152</v>
      </c>
      <c r="WK7" s="22">
        <f>'R4-02（入力用）'!AG30</f>
        <v>0.15151515151515152</v>
      </c>
      <c r="WL7" s="69">
        <f>'R4-02（入力用）'!AH30</f>
        <v>0.12121212121212122</v>
      </c>
      <c r="WM7" s="51">
        <f>'R4-03（入力用）'!G30</f>
        <v>9.0909090909090912E-2</v>
      </c>
      <c r="WN7" s="22">
        <f>'R4-03（入力用）'!H30</f>
        <v>6.0606060606060608E-2</v>
      </c>
      <c r="WO7" s="22">
        <f>'R4-03（入力用）'!I30</f>
        <v>6.0606060606060608E-2</v>
      </c>
      <c r="WP7" s="22">
        <f>'R4-03（入力用）'!J30</f>
        <v>3.0303030303030304E-2</v>
      </c>
      <c r="WQ7" s="22">
        <f>'R4-03（入力用）'!K30</f>
        <v>3.0303030303030304E-2</v>
      </c>
      <c r="WR7" s="22">
        <f>'R4-03（入力用）'!L30</f>
        <v>3.0303030303030304E-2</v>
      </c>
      <c r="WS7" s="22">
        <f>'R4-03（入力用）'!M30</f>
        <v>3.0303030303030304E-2</v>
      </c>
      <c r="WT7" s="22">
        <f>'R4-03（入力用）'!N30</f>
        <v>6.0606060606060608E-2</v>
      </c>
      <c r="WU7" s="22">
        <f>'R4-03（入力用）'!O30</f>
        <v>0.12121212121212122</v>
      </c>
      <c r="WV7" s="22">
        <f>'R4-03（入力用）'!P30</f>
        <v>3.0303030303030304E-2</v>
      </c>
      <c r="WW7" s="22">
        <f>'R4-03（入力用）'!Q30</f>
        <v>3.0303030303030304E-2</v>
      </c>
      <c r="WX7" s="22">
        <f>'R4-03（入力用）'!R30</f>
        <v>6.0606060606060608E-2</v>
      </c>
      <c r="WY7" s="22">
        <f>'R4-03（入力用）'!S30</f>
        <v>6.0606060606060608E-2</v>
      </c>
      <c r="WZ7" s="22">
        <f>'R4-03（入力用）'!T30</f>
        <v>9.0909090909090912E-2</v>
      </c>
      <c r="XA7" s="22">
        <f>'R4-03（入力用）'!U30</f>
        <v>9.0909090909090912E-2</v>
      </c>
      <c r="XB7" s="22">
        <f>'R4-03（入力用）'!V30</f>
        <v>9.0909090909090912E-2</v>
      </c>
      <c r="XC7" s="22">
        <f>'R4-03（入力用）'!W30</f>
        <v>9.0909090909090912E-2</v>
      </c>
      <c r="XD7" s="22">
        <f>'R4-03（入力用）'!X30</f>
        <v>9.0909090909090912E-2</v>
      </c>
      <c r="XE7" s="22">
        <f>'R4-03（入力用）'!Y30</f>
        <v>9.0909090909090912E-2</v>
      </c>
      <c r="XF7" s="22">
        <f>'R4-03（入力用）'!Z30</f>
        <v>9.0909090909090912E-2</v>
      </c>
      <c r="XG7" s="22">
        <f>'R4-03（入力用）'!AA30</f>
        <v>9.0909090909090912E-2</v>
      </c>
      <c r="XH7" s="22">
        <f>'R4-03（入力用）'!AB30</f>
        <v>9.0909090909090912E-2</v>
      </c>
      <c r="XI7" s="22">
        <f>'R4-03（入力用）'!AC30</f>
        <v>9.0909090909090912E-2</v>
      </c>
      <c r="XJ7" s="22">
        <f>'R4-03（入力用）'!AD30</f>
        <v>3.0303030303030304E-2</v>
      </c>
      <c r="XK7" s="22">
        <f>'R4-03（入力用）'!AE30</f>
        <v>3.0303030303030304E-2</v>
      </c>
      <c r="XL7" s="22">
        <f>'R4-03（入力用）'!AF30</f>
        <v>3.0303030303030304E-2</v>
      </c>
      <c r="XM7" s="22">
        <f>'R4-03（入力用）'!AG30</f>
        <v>3.0303030303030304E-2</v>
      </c>
      <c r="XN7" s="22">
        <f>'R4-03（入力用）'!AH30</f>
        <v>3.0303030303030304E-2</v>
      </c>
      <c r="XO7" s="22">
        <f>'R4-03（入力用）'!AI30</f>
        <v>3.0303030303030304E-2</v>
      </c>
      <c r="XP7" s="22">
        <f>'R4-03（入力用）'!AJ30</f>
        <v>3.0303030303030304E-2</v>
      </c>
      <c r="XQ7" s="22">
        <f>'R4-03（入力用）'!AK30</f>
        <v>3.0303030303030304E-2</v>
      </c>
      <c r="XR7" s="22">
        <f>'R4-04（入力用）'!G30</f>
        <v>0</v>
      </c>
      <c r="XS7" s="22">
        <f>'R4-04（入力用）'!H30</f>
        <v>0</v>
      </c>
      <c r="XT7" s="22">
        <f>'R4-04（入力用）'!I30</f>
        <v>0</v>
      </c>
      <c r="XU7" s="22">
        <f>'R4-04（入力用）'!J30</f>
        <v>0</v>
      </c>
      <c r="XV7" s="22">
        <f>'R4-04（入力用）'!K30</f>
        <v>0</v>
      </c>
      <c r="XW7" s="22">
        <f>'R4-04（入力用）'!L30</f>
        <v>0</v>
      </c>
      <c r="XX7" s="22">
        <f>'R4-04（入力用）'!M30</f>
        <v>0</v>
      </c>
      <c r="XY7" s="22">
        <f>'R4-04（入力用）'!N30</f>
        <v>0</v>
      </c>
      <c r="XZ7" s="22">
        <f>'R4-04（入力用）'!O30</f>
        <v>0</v>
      </c>
      <c r="YA7" s="22">
        <f>'R4-04（入力用）'!P30</f>
        <v>0</v>
      </c>
      <c r="YB7" s="22">
        <f>'R4-04（入力用）'!Q30</f>
        <v>0</v>
      </c>
      <c r="YC7" s="22">
        <f>'R4-04（入力用）'!R30</f>
        <v>0</v>
      </c>
      <c r="YD7" s="22">
        <f>'R4-04（入力用）'!S30</f>
        <v>3.0303030303030304E-2</v>
      </c>
      <c r="YE7" s="22">
        <f>'R4-04（入力用）'!T30</f>
        <v>6.0606060606060608E-2</v>
      </c>
      <c r="YF7" s="22">
        <f>'R4-04（入力用）'!U30</f>
        <v>6.0606060606060608E-2</v>
      </c>
      <c r="YG7" s="22">
        <f>'R4-04（入力用）'!V30</f>
        <v>6.0606060606060608E-2</v>
      </c>
      <c r="YH7" s="22">
        <f>'R4-04（入力用）'!W30</f>
        <v>6.0606060606060608E-2</v>
      </c>
      <c r="YI7" s="22">
        <f>'R4-04（入力用）'!X30</f>
        <v>6.0606060606060608E-2</v>
      </c>
      <c r="YJ7" s="22">
        <f>'R4-04（入力用）'!Y30</f>
        <v>6.0606060606060608E-2</v>
      </c>
      <c r="YK7" s="22">
        <f>'R4-04（入力用）'!Z30</f>
        <v>6.0606060606060608E-2</v>
      </c>
      <c r="YL7" s="22">
        <f>'R4-04（入力用）'!AA30</f>
        <v>6.0606060606060608E-2</v>
      </c>
      <c r="YM7" s="22">
        <f>'R4-04（入力用）'!AB30</f>
        <v>6.0606060606060608E-2</v>
      </c>
      <c r="YN7" s="22">
        <f>'R4-04（入力用）'!AC30</f>
        <v>6.0606060606060608E-2</v>
      </c>
      <c r="YO7" s="22">
        <f>'R4-04（入力用）'!AD30</f>
        <v>6.0606060606060608E-2</v>
      </c>
      <c r="YP7" s="22">
        <f>'R4-04（入力用）'!AE30</f>
        <v>6.0606060606060608E-2</v>
      </c>
      <c r="YQ7" s="22">
        <f>'R4-04（入力用）'!AF30</f>
        <v>6.0606060606060608E-2</v>
      </c>
      <c r="YR7" s="22">
        <f>'R4-04（入力用）'!AG30</f>
        <v>6.0606060606060608E-2</v>
      </c>
      <c r="YS7" s="22">
        <f>'R4-04（入力用）'!AH30</f>
        <v>6.0606060606060608E-2</v>
      </c>
      <c r="YT7" s="22">
        <f>'R4-04（入力用）'!AI30</f>
        <v>6.0606060606060608E-2</v>
      </c>
      <c r="YU7" s="22">
        <f>'R4-04（入力用）'!AJ30</f>
        <v>6.0606060606060608E-2</v>
      </c>
      <c r="YV7" s="22">
        <f>'R4-05（入力用）'!G30</f>
        <v>6.0606060606060608E-2</v>
      </c>
      <c r="YW7" s="22">
        <f>'R4-05（入力用）'!H30</f>
        <v>6.0606060606060608E-2</v>
      </c>
      <c r="YX7" s="22">
        <f>'R4-05（入力用）'!I30</f>
        <v>6.0606060606060608E-2</v>
      </c>
      <c r="YY7" s="22">
        <f>'R4-05（入力用）'!J30</f>
        <v>9.0909090909090912E-2</v>
      </c>
      <c r="YZ7" s="22">
        <f>'R4-05（入力用）'!K30</f>
        <v>9.0909090909090912E-2</v>
      </c>
      <c r="ZA7" s="22">
        <f>'R4-05（入力用）'!L30</f>
        <v>6.0606060606060608E-2</v>
      </c>
      <c r="ZB7" s="22">
        <f>'R4-05（入力用）'!M30</f>
        <v>6.0606060606060608E-2</v>
      </c>
      <c r="ZC7" s="22">
        <f>'R4-05（入力用）'!N30</f>
        <v>6.0606060606060608E-2</v>
      </c>
      <c r="ZD7" s="22">
        <f>'R4-05（入力用）'!O30</f>
        <v>6.0606060606060608E-2</v>
      </c>
      <c r="ZE7" s="22">
        <f>'R4-05（入力用）'!P30</f>
        <v>9.0909090909090912E-2</v>
      </c>
      <c r="ZF7" s="22">
        <f>'R4-05（入力用）'!Q30</f>
        <v>6.0606060606060608E-2</v>
      </c>
      <c r="ZG7" s="22">
        <f>'R4-05（入力用）'!R30</f>
        <v>6.0606060606060608E-2</v>
      </c>
      <c r="ZH7" s="22">
        <f>'R4-05（入力用）'!S30</f>
        <v>3.0303030303030304E-2</v>
      </c>
      <c r="ZI7" s="22">
        <f>'R4-05（入力用）'!T30</f>
        <v>3.0303030303030304E-2</v>
      </c>
      <c r="ZJ7" s="22">
        <f>'R4-05（入力用）'!U30</f>
        <v>3.0303030303030304E-2</v>
      </c>
      <c r="ZK7" s="22">
        <f>'R4-05（入力用）'!V30</f>
        <v>3.0303030303030304E-2</v>
      </c>
      <c r="ZL7" s="22">
        <f>'R4-05（入力用）'!W30</f>
        <v>3.0303030303030304E-2</v>
      </c>
      <c r="ZM7" s="22">
        <f>'R4-05（入力用）'!X30</f>
        <v>3.0303030303030304E-2</v>
      </c>
      <c r="ZN7" s="22">
        <f>'R4-05（入力用）'!Y30</f>
        <v>3.0303030303030304E-2</v>
      </c>
      <c r="ZO7" s="22">
        <f>'R4-05（入力用）'!Z30</f>
        <v>3.0303030303030304E-2</v>
      </c>
      <c r="ZP7" s="22">
        <f>'R4-05（入力用）'!AA30</f>
        <v>3.0303030303030304E-2</v>
      </c>
      <c r="ZQ7" s="22">
        <f>'R4-05（入力用）'!AB30</f>
        <v>3.0303030303030304E-2</v>
      </c>
      <c r="ZR7" s="22">
        <f>'R4-05（入力用）'!AC30</f>
        <v>0</v>
      </c>
      <c r="ZS7" s="22">
        <f>'R4-05（入力用）'!AD30</f>
        <v>0</v>
      </c>
      <c r="ZT7" s="22">
        <f>'R4-05（入力用）'!AE30</f>
        <v>0</v>
      </c>
      <c r="ZU7" s="22">
        <f>'R4-05（入力用）'!AF30</f>
        <v>0</v>
      </c>
      <c r="ZV7" s="22">
        <f>'R4-05（入力用）'!AG30</f>
        <v>0</v>
      </c>
      <c r="ZW7" s="22">
        <f>'R4-05（入力用）'!AH30</f>
        <v>0</v>
      </c>
      <c r="ZX7" s="22">
        <f>'R4-05（入力用）'!AI30</f>
        <v>0</v>
      </c>
      <c r="ZY7" s="22">
        <f>'R4-05（入力用）'!AJ30</f>
        <v>0</v>
      </c>
      <c r="ZZ7" s="22">
        <f>'R4-05（入力用）'!AK30</f>
        <v>0</v>
      </c>
      <c r="AAA7" s="22">
        <f>'R4-06（入力用）'!G30</f>
        <v>6.0606060606060608E-2</v>
      </c>
      <c r="AAB7" s="22">
        <f>'R4-06（入力用）'!H30</f>
        <v>6.0606060606060608E-2</v>
      </c>
      <c r="AAC7" s="22">
        <f>'R4-06（入力用）'!I30</f>
        <v>6.0606060606060608E-2</v>
      </c>
      <c r="AAD7" s="22">
        <f>'R4-06（入力用）'!J30</f>
        <v>6.0606060606060608E-2</v>
      </c>
      <c r="AAE7" s="22">
        <f>'R4-06（入力用）'!K30</f>
        <v>6.0606060606060608E-2</v>
      </c>
      <c r="AAF7" s="22">
        <f>'R4-06（入力用）'!L30</f>
        <v>6.0606060606060608E-2</v>
      </c>
      <c r="AAG7" s="22">
        <f>'R4-06（入力用）'!M30</f>
        <v>0</v>
      </c>
      <c r="AAH7" s="22">
        <f>'R4-06（入力用）'!N30</f>
        <v>0</v>
      </c>
      <c r="AAI7" s="22">
        <f>'R4-06（入力用）'!O30</f>
        <v>0</v>
      </c>
      <c r="AAJ7" s="22">
        <f>'R4-06（入力用）'!P30</f>
        <v>0</v>
      </c>
      <c r="AAK7" s="22">
        <f>'R4-06（入力用）'!Q30</f>
        <v>0</v>
      </c>
      <c r="AAL7" s="22">
        <f>'R4-06（入力用）'!R30</f>
        <v>3.0303030303030304E-2</v>
      </c>
      <c r="AAM7" s="22">
        <f>'R4-06（入力用）'!S30</f>
        <v>6.0606060606060608E-2</v>
      </c>
      <c r="AAN7" s="22">
        <f>'R4-06（入力用）'!T30</f>
        <v>3.0303030303030304E-2</v>
      </c>
      <c r="AAO7" s="22">
        <f>'R4-06（入力用）'!U30</f>
        <v>3.0303030303030304E-2</v>
      </c>
      <c r="AAP7" s="22">
        <f>'R4-06（入力用）'!V30</f>
        <v>3.0303030303030304E-2</v>
      </c>
      <c r="AAQ7" s="22">
        <f>'R4-06（入力用）'!W30</f>
        <v>3.0303030303030304E-2</v>
      </c>
      <c r="AAR7" s="22">
        <f>'R4-06（入力用）'!X30</f>
        <v>3.0303030303030304E-2</v>
      </c>
      <c r="AAS7" s="22">
        <f>'R4-06（入力用）'!Y30</f>
        <v>3.0303030303030304E-2</v>
      </c>
      <c r="AAT7" s="22">
        <f>'R4-06（入力用）'!Z30</f>
        <v>3.0303030303030304E-2</v>
      </c>
      <c r="AAU7" s="22">
        <f>'R4-06（入力用）'!AA30</f>
        <v>3.0303030303030304E-2</v>
      </c>
      <c r="AAV7" s="22">
        <f>'R4-06（入力用）'!AB30</f>
        <v>0</v>
      </c>
      <c r="AAW7" s="22">
        <f>'R4-06（入力用）'!AC30</f>
        <v>0</v>
      </c>
      <c r="AAX7" s="22">
        <f>'R4-06（入力用）'!AD30</f>
        <v>3.0303030303030304E-2</v>
      </c>
      <c r="AAY7" s="22">
        <f>'R4-06（入力用）'!AE30</f>
        <v>3.0303030303030304E-2</v>
      </c>
      <c r="AAZ7" s="22">
        <f>'R4-06（入力用）'!AF30</f>
        <v>3.0303030303030304E-2</v>
      </c>
      <c r="ABA7" s="22">
        <f>'R4-06（入力用）'!AG30</f>
        <v>3.0303030303030304E-2</v>
      </c>
      <c r="ABB7" s="22">
        <f>'R4-06（入力用）'!AH30</f>
        <v>3.0303030303030304E-2</v>
      </c>
      <c r="ABC7" s="22">
        <f>'R4-06（入力用）'!AI30</f>
        <v>3.0303030303030304E-2</v>
      </c>
      <c r="ABD7" s="22">
        <f>'R4-06（入力用）'!AJ30</f>
        <v>3.0303030303030304E-2</v>
      </c>
    </row>
    <row r="8" spans="1:732" s="231" customFormat="1" ht="16.2">
      <c r="A8"/>
      <c r="B8" s="230" t="s">
        <v>188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1"/>
      <c r="AH8" s="222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1"/>
      <c r="BM8" s="222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220"/>
      <c r="CO8" s="220"/>
      <c r="CP8" s="221"/>
      <c r="CQ8" s="222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1"/>
      <c r="DV8" s="223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20"/>
      <c r="EL8" s="220"/>
      <c r="EM8" s="220"/>
      <c r="EN8" s="220"/>
      <c r="EO8" s="220"/>
      <c r="EP8" s="220"/>
      <c r="EQ8" s="220"/>
      <c r="ER8" s="220"/>
      <c r="ES8" s="220"/>
      <c r="ET8" s="220"/>
      <c r="EU8" s="220"/>
      <c r="EV8" s="220"/>
      <c r="EW8" s="220"/>
      <c r="EX8" s="220"/>
      <c r="EY8" s="221"/>
      <c r="EZ8" s="222"/>
      <c r="FA8" s="220"/>
      <c r="FB8" s="220"/>
      <c r="FC8" s="220"/>
      <c r="FD8" s="220"/>
      <c r="FE8" s="220"/>
      <c r="FF8" s="220"/>
      <c r="FG8" s="220"/>
      <c r="FH8" s="220"/>
      <c r="FI8" s="220"/>
      <c r="FJ8" s="220"/>
      <c r="FK8" s="220"/>
      <c r="FL8" s="220"/>
      <c r="FM8" s="220"/>
      <c r="FN8" s="220"/>
      <c r="FO8" s="220"/>
      <c r="FP8" s="220"/>
      <c r="FQ8" s="220"/>
      <c r="FR8" s="220"/>
      <c r="FS8" s="220"/>
      <c r="FT8" s="220"/>
      <c r="FU8" s="220"/>
      <c r="FV8" s="220"/>
      <c r="FW8" s="220"/>
      <c r="FX8" s="220"/>
      <c r="FY8" s="220"/>
      <c r="FZ8" s="220"/>
      <c r="GA8" s="220"/>
      <c r="GB8" s="220"/>
      <c r="GC8" s="220"/>
      <c r="GD8" s="221"/>
      <c r="GE8" s="222"/>
      <c r="GF8" s="220"/>
      <c r="GG8" s="220"/>
      <c r="GH8" s="220"/>
      <c r="GI8" s="220"/>
      <c r="GJ8" s="220"/>
      <c r="GK8" s="220"/>
      <c r="GL8" s="220"/>
      <c r="GM8" s="220"/>
      <c r="GN8" s="220"/>
      <c r="GO8" s="220"/>
      <c r="GP8" s="220"/>
      <c r="GQ8" s="220"/>
      <c r="GR8" s="220"/>
      <c r="GS8" s="220"/>
      <c r="GT8" s="220"/>
      <c r="GU8" s="220"/>
      <c r="GV8" s="220"/>
      <c r="GW8" s="220"/>
      <c r="GX8" s="220"/>
      <c r="GY8" s="220"/>
      <c r="GZ8" s="220"/>
      <c r="HA8" s="220"/>
      <c r="HB8" s="220"/>
      <c r="HC8" s="220"/>
      <c r="HD8" s="220"/>
      <c r="HE8" s="220"/>
      <c r="HF8" s="220"/>
      <c r="HG8" s="220"/>
      <c r="HH8" s="220"/>
      <c r="HI8" s="221"/>
      <c r="HJ8" s="222"/>
      <c r="HK8" s="220"/>
      <c r="HL8" s="220"/>
      <c r="HM8" s="220"/>
      <c r="HN8" s="220"/>
      <c r="HO8" s="220"/>
      <c r="HP8" s="220"/>
      <c r="HQ8" s="220"/>
      <c r="HR8" s="220"/>
      <c r="HS8" s="220"/>
      <c r="HT8" s="220"/>
      <c r="HU8" s="220"/>
      <c r="HV8" s="220"/>
      <c r="HW8" s="220"/>
      <c r="HX8" s="220"/>
      <c r="HY8" s="220"/>
      <c r="HZ8" s="220"/>
      <c r="IA8" s="220"/>
      <c r="IB8" s="220"/>
      <c r="IC8" s="220"/>
      <c r="ID8" s="220"/>
      <c r="IE8" s="220"/>
      <c r="IF8" s="220"/>
      <c r="IG8" s="220"/>
      <c r="IH8" s="220"/>
      <c r="II8" s="220"/>
      <c r="IJ8" s="220"/>
      <c r="IK8" s="221"/>
      <c r="IL8" s="222"/>
      <c r="IM8" s="220"/>
      <c r="IN8" s="220"/>
      <c r="IO8" s="220"/>
      <c r="IP8" s="220"/>
      <c r="IQ8" s="220"/>
      <c r="IR8" s="220"/>
      <c r="IS8" s="220"/>
      <c r="IT8" s="220"/>
      <c r="IU8" s="220"/>
      <c r="IV8" s="220"/>
      <c r="IW8" s="220"/>
      <c r="IX8" s="220"/>
      <c r="IY8" s="220"/>
      <c r="IZ8" s="220"/>
      <c r="JA8" s="220"/>
      <c r="JB8" s="220"/>
      <c r="JC8" s="220"/>
      <c r="JD8" s="220"/>
      <c r="JE8" s="220"/>
      <c r="JF8" s="220"/>
      <c r="JG8" s="220"/>
      <c r="JH8" s="220"/>
      <c r="JI8" s="220"/>
      <c r="JJ8" s="220"/>
      <c r="JK8" s="220"/>
      <c r="JL8" s="220"/>
      <c r="JM8" s="220"/>
      <c r="JN8" s="220"/>
      <c r="JO8" s="220"/>
      <c r="JP8" s="221"/>
      <c r="JQ8" s="222"/>
      <c r="JR8" s="220"/>
      <c r="JS8" s="220"/>
      <c r="JT8" s="220"/>
      <c r="JU8" s="220"/>
      <c r="JV8" s="220"/>
      <c r="JW8" s="220"/>
      <c r="JX8" s="220"/>
      <c r="JY8" s="220"/>
      <c r="JZ8" s="220"/>
      <c r="KA8" s="220"/>
      <c r="KB8" s="220"/>
      <c r="KC8" s="220"/>
      <c r="KD8" s="220"/>
      <c r="KE8" s="220"/>
      <c r="KF8" s="220"/>
      <c r="KG8" s="220"/>
      <c r="KH8" s="220"/>
      <c r="KI8" s="220"/>
      <c r="KJ8" s="220"/>
      <c r="KK8" s="220"/>
      <c r="KL8" s="220"/>
      <c r="KM8" s="220"/>
      <c r="KN8" s="220"/>
      <c r="KO8" s="220"/>
      <c r="KP8" s="220"/>
      <c r="KQ8" s="220"/>
      <c r="KR8" s="220"/>
      <c r="KS8" s="220"/>
      <c r="KT8" s="224"/>
      <c r="KU8" s="225"/>
      <c r="KV8" s="220"/>
      <c r="KW8" s="220"/>
      <c r="KX8" s="220"/>
      <c r="KY8" s="220"/>
      <c r="KZ8" s="220"/>
      <c r="LA8" s="220"/>
      <c r="LB8" s="220"/>
      <c r="LC8" s="220"/>
      <c r="LD8" s="220"/>
      <c r="LE8" s="220"/>
      <c r="LF8" s="220"/>
      <c r="LG8" s="220"/>
      <c r="LH8" s="220"/>
      <c r="LI8" s="220"/>
      <c r="LJ8" s="220"/>
      <c r="LK8" s="220"/>
      <c r="LL8" s="220"/>
      <c r="LM8" s="220"/>
      <c r="LN8" s="220"/>
      <c r="LO8" s="220"/>
      <c r="LP8" s="220"/>
      <c r="LQ8" s="220"/>
      <c r="LR8" s="220"/>
      <c r="LS8" s="220"/>
      <c r="LT8" s="220"/>
      <c r="LU8" s="220"/>
      <c r="LV8" s="220"/>
      <c r="LW8" s="220"/>
      <c r="LX8" s="220"/>
      <c r="LY8" s="221"/>
      <c r="LZ8" s="222"/>
      <c r="MA8" s="220"/>
      <c r="MB8" s="220"/>
      <c r="MC8" s="220"/>
      <c r="MD8" s="220"/>
      <c r="ME8" s="220"/>
      <c r="MF8" s="220"/>
      <c r="MG8" s="220"/>
      <c r="MH8" s="220"/>
      <c r="MI8" s="220"/>
      <c r="MJ8" s="220"/>
      <c r="MK8" s="220"/>
      <c r="ML8" s="220"/>
      <c r="MM8" s="220"/>
      <c r="MN8" s="220"/>
      <c r="MO8" s="220"/>
      <c r="MP8" s="220"/>
      <c r="MQ8" s="220"/>
      <c r="MR8" s="220"/>
      <c r="MS8" s="220"/>
      <c r="MT8" s="220"/>
      <c r="MU8" s="220"/>
      <c r="MV8" s="220"/>
      <c r="MW8" s="220"/>
      <c r="MX8" s="220"/>
      <c r="MY8" s="220"/>
      <c r="MZ8" s="220"/>
      <c r="NA8" s="220"/>
      <c r="NB8" s="220"/>
      <c r="NC8" s="221"/>
      <c r="ND8" s="222"/>
      <c r="NE8" s="220"/>
      <c r="NF8" s="220"/>
      <c r="NG8" s="220"/>
      <c r="NH8" s="220"/>
      <c r="NI8" s="220"/>
      <c r="NJ8" s="220"/>
      <c r="NK8" s="220"/>
      <c r="NL8" s="220"/>
      <c r="NM8" s="220"/>
      <c r="NN8" s="220"/>
      <c r="NO8" s="220"/>
      <c r="NP8" s="220"/>
      <c r="NQ8" s="220"/>
      <c r="NR8" s="220"/>
      <c r="NS8" s="220"/>
      <c r="NT8" s="220"/>
      <c r="NU8" s="220"/>
      <c r="NV8" s="220"/>
      <c r="NW8" s="220"/>
      <c r="NX8" s="220"/>
      <c r="NY8" s="220"/>
      <c r="NZ8" s="220"/>
      <c r="OA8" s="220"/>
      <c r="OB8" s="220"/>
      <c r="OC8" s="220"/>
      <c r="OD8" s="220"/>
      <c r="OE8" s="220"/>
      <c r="OF8" s="220"/>
      <c r="OG8" s="220"/>
      <c r="OH8" s="221"/>
      <c r="OI8" s="222"/>
      <c r="OJ8" s="220"/>
      <c r="OK8" s="220"/>
      <c r="OL8" s="220"/>
      <c r="OM8" s="220"/>
      <c r="ON8" s="220"/>
      <c r="OO8" s="220"/>
      <c r="OP8" s="220"/>
      <c r="OQ8" s="220"/>
      <c r="OR8" s="220"/>
      <c r="OS8" s="220"/>
      <c r="OT8" s="220"/>
      <c r="OU8" s="220"/>
      <c r="OV8" s="220"/>
      <c r="OW8" s="220"/>
      <c r="OX8" s="220"/>
      <c r="OY8" s="220"/>
      <c r="OZ8" s="220"/>
      <c r="PA8" s="220"/>
      <c r="PB8" s="220"/>
      <c r="PC8" s="220"/>
      <c r="PD8" s="220"/>
      <c r="PE8" s="220"/>
      <c r="PF8" s="220"/>
      <c r="PG8" s="220"/>
      <c r="PH8" s="220"/>
      <c r="PI8" s="220"/>
      <c r="PJ8" s="220"/>
      <c r="PK8" s="220"/>
      <c r="PL8" s="220"/>
      <c r="PM8" s="221"/>
      <c r="PN8" s="222"/>
      <c r="PO8" s="220"/>
      <c r="PP8" s="220"/>
      <c r="PQ8" s="220"/>
      <c r="PR8" s="220"/>
      <c r="PS8" s="220"/>
      <c r="PT8" s="220"/>
      <c r="PU8" s="220"/>
      <c r="PV8" s="220"/>
      <c r="PW8" s="220"/>
      <c r="PX8" s="220"/>
      <c r="PY8" s="220"/>
      <c r="PZ8" s="220"/>
      <c r="QA8" s="220"/>
      <c r="QB8" s="220"/>
      <c r="QC8" s="220"/>
      <c r="QD8" s="220"/>
      <c r="QE8" s="220"/>
      <c r="QF8" s="220"/>
      <c r="QG8" s="220"/>
      <c r="QH8" s="220"/>
      <c r="QI8" s="220"/>
      <c r="QJ8" s="220"/>
      <c r="QK8" s="220"/>
      <c r="QL8" s="220"/>
      <c r="QM8" s="220"/>
      <c r="QN8" s="220"/>
      <c r="QO8" s="220"/>
      <c r="QP8" s="220"/>
      <c r="QQ8" s="221"/>
      <c r="QR8" s="222"/>
      <c r="QS8" s="220"/>
      <c r="QT8" s="220"/>
      <c r="QU8" s="220"/>
      <c r="QV8" s="220"/>
      <c r="QW8" s="220"/>
      <c r="QX8" s="220"/>
      <c r="QY8" s="220"/>
      <c r="QZ8" s="220"/>
      <c r="RA8" s="220"/>
      <c r="RB8" s="220"/>
      <c r="RC8" s="220"/>
      <c r="RD8" s="220"/>
      <c r="RE8" s="220"/>
      <c r="RF8" s="220"/>
      <c r="RG8" s="220"/>
      <c r="RH8" s="220"/>
      <c r="RI8" s="220"/>
      <c r="RJ8" s="220"/>
      <c r="RK8" s="220"/>
      <c r="RL8" s="220"/>
      <c r="RM8" s="220"/>
      <c r="RN8" s="220"/>
      <c r="RO8" s="220"/>
      <c r="RP8" s="220"/>
      <c r="RQ8" s="220"/>
      <c r="RR8" s="220"/>
      <c r="RS8" s="220"/>
      <c r="RT8" s="220"/>
      <c r="RU8" s="220"/>
      <c r="RV8" s="221"/>
      <c r="RW8" s="222"/>
      <c r="RX8" s="220"/>
      <c r="RY8" s="220"/>
      <c r="RZ8" s="220"/>
      <c r="SA8" s="220"/>
      <c r="SB8" s="220"/>
      <c r="SC8" s="220"/>
      <c r="SD8" s="220"/>
      <c r="SE8" s="220"/>
      <c r="SF8" s="220"/>
      <c r="SG8" s="220"/>
      <c r="SH8" s="220"/>
      <c r="SI8" s="220"/>
      <c r="SJ8" s="220"/>
      <c r="SK8" s="220"/>
      <c r="SL8" s="220"/>
      <c r="SM8" s="220"/>
      <c r="SN8" s="220"/>
      <c r="SO8" s="220"/>
      <c r="SP8" s="220"/>
      <c r="SQ8" s="220"/>
      <c r="SR8" s="220"/>
      <c r="SS8" s="220"/>
      <c r="ST8" s="220"/>
      <c r="SU8" s="220"/>
      <c r="SV8" s="220"/>
      <c r="SW8" s="220"/>
      <c r="SX8" s="220"/>
      <c r="SY8" s="220"/>
      <c r="SZ8" s="221"/>
      <c r="TA8" s="222"/>
      <c r="TB8" s="220"/>
      <c r="TC8" s="220"/>
      <c r="TD8" s="220"/>
      <c r="TE8" s="220"/>
      <c r="TF8" s="220"/>
      <c r="TG8" s="220"/>
      <c r="TH8" s="220"/>
      <c r="TI8" s="220"/>
      <c r="TJ8" s="220"/>
      <c r="TK8" s="220"/>
      <c r="TL8" s="220"/>
      <c r="TM8" s="220"/>
      <c r="TN8" s="220"/>
      <c r="TO8" s="220"/>
      <c r="TP8" s="220"/>
      <c r="TQ8" s="220"/>
      <c r="TR8" s="220"/>
      <c r="TS8" s="220"/>
      <c r="TT8" s="220"/>
      <c r="TU8" s="220"/>
      <c r="TV8" s="220"/>
      <c r="TW8" s="220"/>
      <c r="TX8" s="220"/>
      <c r="TY8" s="220"/>
      <c r="TZ8" s="220"/>
      <c r="UA8" s="220"/>
      <c r="UB8" s="220"/>
      <c r="UC8" s="220"/>
      <c r="UD8" s="220"/>
      <c r="UE8" s="221"/>
      <c r="UF8" s="222"/>
      <c r="UG8" s="220"/>
      <c r="UH8" s="220"/>
      <c r="UI8" s="220"/>
      <c r="UJ8" s="220"/>
      <c r="UK8" s="220"/>
      <c r="UL8" s="220"/>
      <c r="UM8" s="220"/>
      <c r="UN8" s="220"/>
      <c r="UO8" s="220"/>
      <c r="UP8" s="220"/>
      <c r="UQ8" s="220"/>
      <c r="UR8" s="220"/>
      <c r="US8" s="220"/>
      <c r="UT8" s="220"/>
      <c r="UU8" s="220"/>
      <c r="UV8" s="220"/>
      <c r="UW8" s="220"/>
      <c r="UX8" s="220"/>
      <c r="UY8" s="220"/>
      <c r="UZ8" s="220"/>
      <c r="VA8" s="220"/>
      <c r="VB8" s="220"/>
      <c r="VC8" s="220"/>
      <c r="VD8" s="220"/>
      <c r="VE8" s="220"/>
      <c r="VF8" s="220"/>
      <c r="VG8" s="220"/>
      <c r="VH8" s="220"/>
      <c r="VI8" s="220"/>
      <c r="VJ8" s="224"/>
      <c r="VK8" s="225"/>
      <c r="VL8" s="220"/>
      <c r="VM8" s="220"/>
      <c r="VN8" s="220"/>
      <c r="VO8" s="220"/>
      <c r="VP8" s="220"/>
      <c r="VQ8" s="220"/>
      <c r="VR8" s="220"/>
      <c r="VS8" s="220"/>
      <c r="VT8" s="220">
        <f>'R4-02（入力用）'!P12/560</f>
        <v>0.49642857142857144</v>
      </c>
      <c r="VU8" s="220">
        <f>'R4-02（入力用）'!Q12/560</f>
        <v>0.51607142857142863</v>
      </c>
      <c r="VV8" s="220">
        <f>'R4-02（入力用）'!R12/560</f>
        <v>0.51964285714285718</v>
      </c>
      <c r="VW8" s="220">
        <f>'R4-02（入力用）'!S12/560</f>
        <v>0.54821428571428577</v>
      </c>
      <c r="VX8" s="220">
        <f>'R4-02（入力用）'!T12/560</f>
        <v>0.54821428571428577</v>
      </c>
      <c r="VY8" s="220">
        <f>'R4-02（入力用）'!U12/567</f>
        <v>0.55026455026455023</v>
      </c>
      <c r="VZ8" s="220">
        <f>'R4-02（入力用）'!V12/624</f>
        <v>0.51442307692307687</v>
      </c>
      <c r="WA8" s="220">
        <f>'R4-02（入力用）'!W12/624</f>
        <v>0.50961538461538458</v>
      </c>
      <c r="WB8" s="220">
        <f>'R4-02（入力用）'!X12/624</f>
        <v>0.54006410256410253</v>
      </c>
      <c r="WC8" s="220">
        <f>'R4-02（入力用）'!Y12/624</f>
        <v>0.52243589743589747</v>
      </c>
      <c r="WD8" s="220">
        <f>'R4-02（入力用）'!Z12/624</f>
        <v>0.53205128205128205</v>
      </c>
      <c r="WE8" s="220">
        <f>'R4-02（入力用）'!AA12/636</f>
        <v>0.47955974842767296</v>
      </c>
      <c r="WF8" s="220">
        <f>'R4-02（入力用）'!AB12/630</f>
        <v>0.42539682539682538</v>
      </c>
      <c r="WG8" s="220">
        <f>'R4-02（入力用）'!AC12/630</f>
        <v>0.43333333333333335</v>
      </c>
      <c r="WH8" s="220">
        <f>'R4-02（入力用）'!AD12/630</f>
        <v>0.38095238095238093</v>
      </c>
      <c r="WI8" s="220">
        <f>'R4-02（入力用）'!AE12/630</f>
        <v>0.34126984126984128</v>
      </c>
      <c r="WJ8" s="220">
        <f>'R4-02（入力用）'!AF12/630</f>
        <v>0.34126984126984128</v>
      </c>
      <c r="WK8" s="220">
        <f>'R4-02（入力用）'!AG12/630</f>
        <v>0.35714285714285715</v>
      </c>
      <c r="WL8" s="220">
        <f>'R4-02（入力用）'!AH12/633</f>
        <v>0.34123222748815168</v>
      </c>
      <c r="WM8" s="220">
        <f>'R4-03（入力用）'!G12/633</f>
        <v>0.34439178515007901</v>
      </c>
      <c r="WN8" s="220">
        <f>'R4-03（入力用）'!H12/633</f>
        <v>0.32859399684044233</v>
      </c>
      <c r="WO8" s="220">
        <f>'R4-03（入力用）'!I12/550</f>
        <v>0.39454545454545453</v>
      </c>
      <c r="WP8" s="220">
        <f>'R4-03（入力用）'!J12/550</f>
        <v>0.41818181818181815</v>
      </c>
      <c r="WQ8" s="220">
        <f>'R4-03（入力用）'!K12/550</f>
        <v>0.42363636363636364</v>
      </c>
      <c r="WR8" s="220">
        <f>'R4-03（入力用）'!L12/550</f>
        <v>0.45090909090909093</v>
      </c>
      <c r="WS8" s="220">
        <f>'R4-03（入力用）'!M12/550</f>
        <v>0.44181818181818183</v>
      </c>
      <c r="WT8" s="220">
        <f>'R4-03（入力用）'!N12/550</f>
        <v>0.46363636363636362</v>
      </c>
      <c r="WU8" s="220">
        <f>'R4-03（入力用）'!O12/556</f>
        <v>0.47302158273381295</v>
      </c>
      <c r="WV8" s="220">
        <f>'R4-03（入力用）'!P12/556</f>
        <v>0.47302158273381295</v>
      </c>
      <c r="WW8" s="220">
        <f>'R4-03（入力用）'!Q12/554</f>
        <v>0.43321299638989169</v>
      </c>
      <c r="WX8" s="220">
        <f>'R4-03（入力用）'!R12/554</f>
        <v>0.44404332129963897</v>
      </c>
      <c r="WY8" s="220">
        <f>'R4-03（入力用）'!S12/554</f>
        <v>0.46028880866425992</v>
      </c>
      <c r="WZ8" s="220">
        <f>'R4-03（入力用）'!T12/554</f>
        <v>0.41155234657039713</v>
      </c>
      <c r="XA8" s="220">
        <f>'R4-03（入力用）'!U12/554</f>
        <v>0.39169675090252709</v>
      </c>
      <c r="XB8" s="220">
        <f>'R4-03（入力用）'!V12/554</f>
        <v>0.37003610108303248</v>
      </c>
      <c r="XC8" s="220">
        <f>'R4-03（入力用）'!W12/554</f>
        <v>0.37184115523465705</v>
      </c>
      <c r="XD8" s="220">
        <f>'R4-03（入力用）'!X12/554</f>
        <v>0.36462093862815886</v>
      </c>
      <c r="XE8" s="220">
        <f>'R4-03（入力用）'!Y12/554</f>
        <v>0.36642599277978338</v>
      </c>
      <c r="XF8" s="220">
        <f>'R4-03（入力用）'!Z12/554</f>
        <v>0.3844765342960289</v>
      </c>
      <c r="XG8" s="220">
        <f>'R4-03（入力用）'!AA12/554</f>
        <v>0.36462093862815886</v>
      </c>
      <c r="XH8" s="220">
        <f>'R4-03（入力用）'!AB12/554</f>
        <v>0.3267148014440433</v>
      </c>
      <c r="XI8" s="220">
        <f>'R4-03（入力用）'!AC12/554</f>
        <v>0.31046931407942241</v>
      </c>
      <c r="XJ8" s="220">
        <f>'R4-03（入力用）'!AD12/554</f>
        <v>0.29241877256317689</v>
      </c>
      <c r="XK8" s="220">
        <f>'R4-03（入力用）'!AE12/554</f>
        <v>0.29241877256317689</v>
      </c>
      <c r="XL8" s="220">
        <f>'R4-03（入力用）'!AF12/554</f>
        <v>0.32310469314079421</v>
      </c>
      <c r="XM8" s="220">
        <f>'R4-03（入力用）'!AG12/554</f>
        <v>0.3267148014440433</v>
      </c>
      <c r="XN8" s="220">
        <f>'R4-03（入力用）'!AH12/554</f>
        <v>0.29241877256317689</v>
      </c>
      <c r="XO8" s="220">
        <f>'R4-03（入力用）'!AI12/554</f>
        <v>0.29061371841155237</v>
      </c>
      <c r="XP8" s="220">
        <f>'R4-03（入力用）'!AJ12/554</f>
        <v>0.27436823104693142</v>
      </c>
      <c r="XQ8" s="220">
        <f>'R4-03（入力用）'!AK12/554</f>
        <v>0.28880866425992779</v>
      </c>
      <c r="XR8" s="220">
        <f>'R4-04（入力用）'!G12/554</f>
        <v>0.28880866425992779</v>
      </c>
      <c r="XS8" s="220">
        <f>'R4-04（入力用）'!H12/554</f>
        <v>0.30685920577617326</v>
      </c>
      <c r="XT8" s="220">
        <f>'R4-04（入力用）'!I12/554</f>
        <v>0.29422382671480146</v>
      </c>
      <c r="XU8" s="220">
        <f>'R4-04（入力用）'!J12/554</f>
        <v>0.27256317689530685</v>
      </c>
      <c r="XV8" s="220"/>
      <c r="XW8" s="220"/>
      <c r="XX8" s="220"/>
      <c r="XY8" s="220"/>
      <c r="XZ8" s="220"/>
      <c r="YA8" s="220"/>
      <c r="YB8" s="220"/>
      <c r="YC8" s="220"/>
      <c r="YD8" s="220"/>
      <c r="YE8" s="220"/>
      <c r="YF8" s="220"/>
      <c r="YG8" s="220"/>
      <c r="YH8" s="220"/>
      <c r="YI8" s="220"/>
      <c r="YJ8" s="220"/>
      <c r="YK8" s="220"/>
      <c r="YL8" s="220"/>
      <c r="YM8" s="220"/>
      <c r="YN8" s="220"/>
      <c r="YO8" s="220"/>
      <c r="YP8" s="220"/>
      <c r="YQ8" s="220"/>
      <c r="YR8" s="220"/>
      <c r="YS8" s="220"/>
      <c r="YT8" s="220"/>
      <c r="YU8" s="220"/>
      <c r="YV8" s="220"/>
      <c r="YW8" s="220"/>
      <c r="YX8" s="220"/>
      <c r="YY8" s="220"/>
      <c r="YZ8" s="220"/>
      <c r="ZA8" s="220"/>
      <c r="ZB8" s="220"/>
      <c r="ZC8" s="220"/>
      <c r="ZD8" s="220"/>
      <c r="ZE8" s="220"/>
      <c r="ZF8" s="220"/>
      <c r="ZG8" s="220"/>
      <c r="ZH8" s="220"/>
      <c r="ZI8" s="220"/>
      <c r="ZJ8" s="220"/>
      <c r="ZK8" s="220"/>
      <c r="ZL8" s="220"/>
      <c r="ZM8" s="220"/>
      <c r="ZN8" s="220"/>
      <c r="ZO8" s="220"/>
      <c r="ZP8" s="220"/>
      <c r="ZQ8" s="220"/>
      <c r="ZR8" s="220"/>
      <c r="ZS8" s="220"/>
      <c r="ZT8" s="220"/>
      <c r="ZU8" s="220"/>
      <c r="ZV8" s="220"/>
      <c r="ZW8" s="220"/>
      <c r="ZX8" s="220"/>
      <c r="ZY8" s="220"/>
      <c r="ZZ8" s="220"/>
      <c r="AAA8" s="220"/>
      <c r="AAB8" s="220"/>
      <c r="AAC8" s="220"/>
      <c r="AAD8" s="220"/>
      <c r="AAE8" s="220"/>
      <c r="AAF8" s="220"/>
      <c r="AAG8" s="220"/>
      <c r="AAH8" s="220"/>
      <c r="AAI8" s="220"/>
      <c r="AAJ8" s="220"/>
      <c r="AAK8" s="220"/>
      <c r="AAL8" s="220"/>
      <c r="AAM8" s="220"/>
      <c r="AAN8" s="220"/>
      <c r="AAO8" s="220"/>
      <c r="AAP8" s="220"/>
      <c r="AAQ8" s="220"/>
      <c r="AAR8" s="220"/>
      <c r="AAS8" s="220"/>
      <c r="AAT8" s="220"/>
      <c r="AAU8" s="220"/>
      <c r="AAV8" s="220"/>
      <c r="AAW8" s="220"/>
      <c r="AAX8" s="220"/>
      <c r="AAY8" s="220"/>
      <c r="AAZ8" s="220"/>
      <c r="ABA8" s="220"/>
      <c r="ABB8" s="220"/>
      <c r="ABC8" s="220"/>
      <c r="ABD8" s="220"/>
    </row>
    <row r="9" spans="1:732" ht="16.2">
      <c r="B9" s="17" t="s">
        <v>189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50"/>
      <c r="AH9" s="46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50"/>
      <c r="BM9" s="52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70"/>
      <c r="CQ9" s="52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70"/>
      <c r="DV9" s="7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70"/>
      <c r="EZ9" s="52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70"/>
      <c r="GE9" s="52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70"/>
      <c r="HJ9" s="52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70"/>
      <c r="IL9" s="52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70"/>
      <c r="JQ9" s="52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128"/>
      <c r="KU9" s="132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70"/>
      <c r="LZ9" s="52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70"/>
      <c r="ND9" s="52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70"/>
      <c r="OI9" s="52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70"/>
      <c r="PN9" s="52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70"/>
      <c r="QR9" s="52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70"/>
      <c r="RW9" s="52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3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3"/>
      <c r="SY9" s="23"/>
      <c r="SZ9" s="70"/>
      <c r="TA9" s="52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3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3"/>
      <c r="UA9" s="23"/>
      <c r="UB9" s="23"/>
      <c r="UC9" s="23"/>
      <c r="UD9" s="23"/>
      <c r="UE9" s="70"/>
      <c r="UF9" s="52"/>
      <c r="UG9" s="23"/>
      <c r="UH9" s="23"/>
      <c r="UI9" s="23"/>
      <c r="UJ9" s="23"/>
      <c r="UK9" s="23"/>
      <c r="UL9" s="23"/>
      <c r="UM9" s="23"/>
      <c r="UN9" s="23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3"/>
      <c r="VC9" s="23"/>
      <c r="VD9" s="23"/>
      <c r="VE9" s="23"/>
      <c r="VF9" s="23"/>
      <c r="VG9" s="23"/>
      <c r="VH9" s="23"/>
      <c r="VI9" s="23"/>
      <c r="VJ9" s="128"/>
      <c r="VK9" s="132"/>
      <c r="VL9" s="23"/>
      <c r="VM9" s="23"/>
      <c r="VN9" s="23"/>
      <c r="VO9" s="23"/>
      <c r="VP9" s="23"/>
      <c r="VQ9" s="23"/>
      <c r="VR9" s="23"/>
      <c r="VS9" s="23"/>
      <c r="VT9" s="19">
        <f>'R4-02（入力用）'!P12</f>
        <v>278</v>
      </c>
      <c r="VU9" s="19">
        <f>'R4-02（入力用）'!Q12</f>
        <v>289</v>
      </c>
      <c r="VV9" s="19">
        <f>'R4-02（入力用）'!R12</f>
        <v>291</v>
      </c>
      <c r="VW9" s="19">
        <f>'R4-02（入力用）'!S12</f>
        <v>307</v>
      </c>
      <c r="VX9" s="19">
        <f>'R4-02（入力用）'!T12</f>
        <v>307</v>
      </c>
      <c r="VY9" s="19">
        <f>'R4-02（入力用）'!U12</f>
        <v>312</v>
      </c>
      <c r="VZ9" s="19">
        <f>'R4-02（入力用）'!V12</f>
        <v>321</v>
      </c>
      <c r="WA9" s="19">
        <f>'R4-02（入力用）'!W12</f>
        <v>318</v>
      </c>
      <c r="WB9" s="19">
        <f>'R4-02（入力用）'!X12</f>
        <v>337</v>
      </c>
      <c r="WC9" s="19">
        <f>'R4-02（入力用）'!Y12</f>
        <v>326</v>
      </c>
      <c r="WD9" s="19">
        <f>'R4-02（入力用）'!Z12</f>
        <v>332</v>
      </c>
      <c r="WE9" s="19">
        <f>'R4-02（入力用）'!AA12</f>
        <v>305</v>
      </c>
      <c r="WF9" s="19">
        <f>'R4-02（入力用）'!AB12</f>
        <v>268</v>
      </c>
      <c r="WG9" s="19">
        <f>'R4-02（入力用）'!AC12</f>
        <v>273</v>
      </c>
      <c r="WH9" s="19">
        <f>'R4-02（入力用）'!AD12</f>
        <v>240</v>
      </c>
      <c r="WI9" s="19">
        <f>'R4-02（入力用）'!AE12</f>
        <v>215</v>
      </c>
      <c r="WJ9" s="19">
        <f>'R4-02（入力用）'!AF12</f>
        <v>215</v>
      </c>
      <c r="WK9" s="19">
        <f>'R4-02（入力用）'!AG12</f>
        <v>225</v>
      </c>
      <c r="WL9" s="19">
        <f>'R4-02（入力用）'!AH12</f>
        <v>216</v>
      </c>
      <c r="WM9" s="19">
        <f>'R4-03（入力用）'!G12</f>
        <v>218</v>
      </c>
      <c r="WN9" s="19">
        <f>'R4-03（入力用）'!H12</f>
        <v>208</v>
      </c>
      <c r="WO9" s="19">
        <f>'R4-03（入力用）'!I12</f>
        <v>217</v>
      </c>
      <c r="WP9" s="19">
        <f>'R4-03（入力用）'!J12</f>
        <v>230</v>
      </c>
      <c r="WQ9" s="19">
        <f>'R4-03（入力用）'!K12</f>
        <v>233</v>
      </c>
      <c r="WR9" s="19">
        <f>'R4-03（入力用）'!L12</f>
        <v>248</v>
      </c>
      <c r="WS9" s="19">
        <f>'R4-03（入力用）'!M12</f>
        <v>243</v>
      </c>
      <c r="WT9" s="19">
        <f>'R4-03（入力用）'!N12</f>
        <v>255</v>
      </c>
      <c r="WU9" s="19">
        <f>'R4-03（入力用）'!O12</f>
        <v>263</v>
      </c>
      <c r="WV9" s="19">
        <f>'R4-03（入力用）'!P12</f>
        <v>263</v>
      </c>
      <c r="WW9" s="19">
        <f>'R4-03（入力用）'!Q12</f>
        <v>240</v>
      </c>
      <c r="WX9" s="19">
        <f>'R4-03（入力用）'!R12</f>
        <v>246</v>
      </c>
      <c r="WY9" s="19">
        <f>'R4-03（入力用）'!S12</f>
        <v>255</v>
      </c>
      <c r="WZ9" s="19">
        <f>'R4-03（入力用）'!T12</f>
        <v>228</v>
      </c>
      <c r="XA9" s="19">
        <f>'R4-03（入力用）'!U12</f>
        <v>217</v>
      </c>
      <c r="XB9" s="19">
        <f>'R4-03（入力用）'!V12</f>
        <v>205</v>
      </c>
      <c r="XC9" s="19">
        <f>'R4-03（入力用）'!W12</f>
        <v>206</v>
      </c>
      <c r="XD9" s="19">
        <f>'R4-03（入力用）'!X12</f>
        <v>202</v>
      </c>
      <c r="XE9" s="19">
        <f>'R4-03（入力用）'!Y12</f>
        <v>203</v>
      </c>
      <c r="XF9" s="19">
        <f>'R4-03（入力用）'!Z12</f>
        <v>213</v>
      </c>
      <c r="XG9" s="19">
        <f>'R4-03（入力用）'!AA12</f>
        <v>202</v>
      </c>
      <c r="XH9" s="19">
        <f>'R4-03（入力用）'!AB12</f>
        <v>181</v>
      </c>
      <c r="XI9" s="19">
        <f>'R4-03（入力用）'!AC12</f>
        <v>172</v>
      </c>
      <c r="XJ9" s="19">
        <f>'R4-03（入力用）'!AD12</f>
        <v>162</v>
      </c>
      <c r="XK9" s="19">
        <f>'R4-03（入力用）'!AE12</f>
        <v>162</v>
      </c>
      <c r="XL9" s="19">
        <f>'R4-03（入力用）'!AF12</f>
        <v>179</v>
      </c>
      <c r="XM9" s="19">
        <f>'R4-03（入力用）'!AG12</f>
        <v>181</v>
      </c>
      <c r="XN9" s="19">
        <f>'R4-03（入力用）'!AH12</f>
        <v>162</v>
      </c>
      <c r="XO9" s="19">
        <f>'R4-03（入力用）'!AI12</f>
        <v>161</v>
      </c>
      <c r="XP9" s="19">
        <f>'R4-03（入力用）'!AJ12</f>
        <v>152</v>
      </c>
      <c r="XQ9" s="19">
        <f>'R4-03（入力用）'!AK12</f>
        <v>160</v>
      </c>
      <c r="XR9" s="19">
        <f>'R4-04（入力用）'!G12</f>
        <v>160</v>
      </c>
      <c r="XS9" s="19">
        <f>'R4-04（入力用）'!H12</f>
        <v>170</v>
      </c>
      <c r="XT9" s="19">
        <f>'R4-04（入力用）'!I12</f>
        <v>163</v>
      </c>
      <c r="XU9" s="19">
        <f>'R4-04（入力用）'!J12</f>
        <v>151</v>
      </c>
      <c r="XV9" s="19">
        <f>'R4-04（入力用）'!K12</f>
        <v>151</v>
      </c>
      <c r="XW9" s="19">
        <f>'R4-04（入力用）'!L12</f>
        <v>169</v>
      </c>
      <c r="XX9" s="19">
        <f>'R4-04（入力用）'!M12</f>
        <v>177</v>
      </c>
      <c r="XY9" s="19">
        <f>'R4-04（入力用）'!N12</f>
        <v>186</v>
      </c>
      <c r="XZ9" s="19">
        <f>'R4-04（入力用）'!O12</f>
        <v>192</v>
      </c>
      <c r="YA9" s="19">
        <f>'R4-04（入力用）'!P12</f>
        <v>205</v>
      </c>
      <c r="YB9" s="19">
        <f>'R4-04（入力用）'!Q12</f>
        <v>192</v>
      </c>
      <c r="YC9" s="19">
        <f>'R4-04（入力用）'!R12</f>
        <v>195</v>
      </c>
      <c r="YD9" s="19">
        <f>'R4-04（入力用）'!S12</f>
        <v>210</v>
      </c>
      <c r="YE9" s="19">
        <f>'R4-04（入力用）'!T12</f>
        <v>212</v>
      </c>
      <c r="YF9" s="19">
        <f>'R4-04（入力用）'!U12</f>
        <v>215</v>
      </c>
      <c r="YG9" s="19">
        <f>'R4-04（入力用）'!V12</f>
        <v>228</v>
      </c>
      <c r="YH9" s="19">
        <f>'R4-04（入力用）'!W12</f>
        <v>238</v>
      </c>
      <c r="YI9" s="19">
        <f>'R4-04（入力用）'!X12</f>
        <v>209</v>
      </c>
      <c r="YJ9" s="19">
        <f>'R4-04（入力用）'!Y12</f>
        <v>212</v>
      </c>
      <c r="YK9" s="19">
        <f>'R4-04（入力用）'!Z12</f>
        <v>206</v>
      </c>
      <c r="YL9" s="19">
        <f>'R4-04（入力用）'!AA12</f>
        <v>197</v>
      </c>
      <c r="YM9" s="19">
        <f>'R4-04（入力用）'!AB12</f>
        <v>204</v>
      </c>
      <c r="YN9" s="19">
        <f>'R4-04（入力用）'!AC12</f>
        <v>217</v>
      </c>
      <c r="YO9" s="19">
        <f>'R4-04（入力用）'!AD12</f>
        <v>229</v>
      </c>
      <c r="YP9" s="19">
        <f>'R4-04（入力用）'!AE12</f>
        <v>213</v>
      </c>
      <c r="YQ9" s="19">
        <f>'R4-04（入力用）'!AF12</f>
        <v>216</v>
      </c>
      <c r="YR9" s="19">
        <f>'R4-04（入力用）'!AG12</f>
        <v>219</v>
      </c>
      <c r="YS9" s="19">
        <f>'R4-04（入力用）'!AH12</f>
        <v>206</v>
      </c>
      <c r="YT9" s="19">
        <f>'R4-04（入力用）'!AI12</f>
        <v>221</v>
      </c>
      <c r="YU9" s="19">
        <f>'R4-04（入力用）'!AJ12</f>
        <v>206</v>
      </c>
      <c r="YV9" s="19">
        <f>'R4-05（入力用）'!G12</f>
        <v>198</v>
      </c>
      <c r="YW9" s="19">
        <f>'R4-05（入力用）'!H12</f>
        <v>163</v>
      </c>
      <c r="YX9" s="19">
        <f>'R4-05（入力用）'!I12</f>
        <v>166</v>
      </c>
      <c r="YY9" s="19">
        <f>'R4-05（入力用）'!J12</f>
        <v>159</v>
      </c>
      <c r="YZ9" s="19">
        <f>'R4-05（入力用）'!K12</f>
        <v>154</v>
      </c>
      <c r="ZA9" s="19">
        <f>'R4-05（入力用）'!L12</f>
        <v>142</v>
      </c>
      <c r="ZB9" s="19">
        <f>'R4-05（入力用）'!M12</f>
        <v>139</v>
      </c>
      <c r="ZC9" s="19">
        <f>'R4-05（入力用）'!N12</f>
        <v>151</v>
      </c>
      <c r="ZD9" s="19">
        <f>'R4-05（入力用）'!O12</f>
        <v>134</v>
      </c>
      <c r="ZE9" s="19">
        <f>'R4-05（入力用）'!P12</f>
        <v>149</v>
      </c>
      <c r="ZF9" s="19">
        <f>'R4-05（入力用）'!Q12</f>
        <v>161</v>
      </c>
      <c r="ZG9" s="19">
        <f>'R4-05（入力用）'!R12</f>
        <v>155</v>
      </c>
      <c r="ZH9" s="19">
        <f>'R4-05（入力用）'!S12</f>
        <v>163</v>
      </c>
      <c r="ZI9" s="19">
        <f>'R4-05（入力用）'!T12</f>
        <v>174</v>
      </c>
      <c r="ZJ9" s="19">
        <f>'R4-05（入力用）'!U12</f>
        <v>188</v>
      </c>
      <c r="ZK9" s="19">
        <f>'R4-05（入力用）'!V12</f>
        <v>183</v>
      </c>
      <c r="ZL9" s="19">
        <f>'R4-05（入力用）'!W12</f>
        <v>195</v>
      </c>
      <c r="ZM9" s="19">
        <f>'R4-05（入力用）'!X12</f>
        <v>198</v>
      </c>
      <c r="ZN9" s="19">
        <f>'R4-05（入力用）'!Y12</f>
        <v>192</v>
      </c>
      <c r="ZO9" s="19">
        <f>'R4-05（入力用）'!Z12</f>
        <v>190</v>
      </c>
      <c r="ZP9" s="19">
        <f>'R4-05（入力用）'!AA12</f>
        <v>169</v>
      </c>
      <c r="ZQ9" s="19">
        <f>'R4-05（入力用）'!AB12</f>
        <v>176</v>
      </c>
      <c r="ZR9" s="19">
        <f>'R4-05（入力用）'!AC12</f>
        <v>168</v>
      </c>
      <c r="ZS9" s="19">
        <f>'R4-05（入力用）'!AD12</f>
        <v>158</v>
      </c>
      <c r="ZT9" s="19">
        <f>'R4-05（入力用）'!AE12</f>
        <v>167</v>
      </c>
      <c r="ZU9" s="19">
        <f>'R4-05（入力用）'!AF12</f>
        <v>170</v>
      </c>
      <c r="ZV9" s="19">
        <f>'R4-05（入力用）'!AG12</f>
        <v>167</v>
      </c>
      <c r="ZW9" s="19">
        <f>'R4-05（入力用）'!AH12</f>
        <v>168</v>
      </c>
      <c r="ZX9" s="19">
        <f>'R4-05（入力用）'!AI12</f>
        <v>174</v>
      </c>
      <c r="ZY9" s="19">
        <f>'R4-05（入力用）'!AJ12</f>
        <v>162</v>
      </c>
      <c r="ZZ9" s="19">
        <f>'R4-05（入力用）'!AK12</f>
        <v>173</v>
      </c>
      <c r="AAA9" s="19">
        <f>'R4-06（入力用）'!G12</f>
        <v>180</v>
      </c>
      <c r="AAB9" s="19">
        <f>'R4-06（入力用）'!H12</f>
        <v>172</v>
      </c>
      <c r="AAC9" s="19">
        <f>'R4-06（入力用）'!I12</f>
        <v>158</v>
      </c>
      <c r="AAD9" s="19">
        <f>'R4-06（入力用）'!J12</f>
        <v>153</v>
      </c>
      <c r="AAE9" s="19">
        <f>'R4-06（入力用）'!K12</f>
        <v>154</v>
      </c>
      <c r="AAF9" s="19">
        <f>'R4-06（入力用）'!L12</f>
        <v>139</v>
      </c>
      <c r="AAG9" s="19">
        <f>'R4-06（入力用）'!M12</f>
        <v>128</v>
      </c>
      <c r="AAH9" s="19">
        <f>'R4-06（入力用）'!N12</f>
        <v>131</v>
      </c>
      <c r="AAI9" s="19">
        <f>'R4-06（入力用）'!O12</f>
        <v>125</v>
      </c>
      <c r="AAJ9" s="19">
        <f>'R4-06（入力用）'!P12</f>
        <v>120</v>
      </c>
      <c r="AAK9" s="19">
        <f>'R4-06（入力用）'!Q12</f>
        <v>118</v>
      </c>
      <c r="AAL9" s="19">
        <f>'R4-06（入力用）'!R12</f>
        <v>119</v>
      </c>
      <c r="AAM9" s="19">
        <f>'R4-06（入力用）'!S12</f>
        <v>104</v>
      </c>
      <c r="AAN9" s="19">
        <f>'R4-06（入力用）'!T12</f>
        <v>110</v>
      </c>
      <c r="AAO9" s="19">
        <f>'R4-06（入力用）'!U12</f>
        <v>104</v>
      </c>
      <c r="AAP9" s="19">
        <f>'R4-06（入力用）'!V12</f>
        <v>101</v>
      </c>
      <c r="AAQ9" s="19">
        <f>'R4-06（入力用）'!W12</f>
        <v>96</v>
      </c>
      <c r="AAR9" s="19">
        <f>'R4-06（入力用）'!X12</f>
        <v>95</v>
      </c>
      <c r="AAS9" s="19">
        <f>'R4-06（入力用）'!Y12</f>
        <v>103</v>
      </c>
      <c r="AAT9" s="19">
        <f>'R4-06（入力用）'!Z12</f>
        <v>93</v>
      </c>
      <c r="AAU9" s="19">
        <f>'R4-06（入力用）'!AA12</f>
        <v>107</v>
      </c>
      <c r="AAV9" s="19">
        <f>'R4-06（入力用）'!AB12</f>
        <v>112</v>
      </c>
      <c r="AAW9" s="19">
        <f>'R4-06（入力用）'!AC12</f>
        <v>101</v>
      </c>
      <c r="AAX9" s="19">
        <f>'R4-06（入力用）'!AD12</f>
        <v>99</v>
      </c>
      <c r="AAY9" s="19">
        <f>'R4-06（入力用）'!AE12</f>
        <v>109</v>
      </c>
      <c r="AAZ9" s="19">
        <f>'R4-06（入力用）'!AF12</f>
        <v>122</v>
      </c>
      <c r="ABA9" s="19">
        <f>'R4-06（入力用）'!AG12</f>
        <v>121</v>
      </c>
      <c r="ABB9" s="19">
        <f>'R4-06（入力用）'!AH12</f>
        <v>124</v>
      </c>
      <c r="ABC9" s="19">
        <f>'R4-06（入力用）'!AI12</f>
        <v>133</v>
      </c>
      <c r="ABD9" s="19">
        <f>'R4-06（入力用）'!AJ12</f>
        <v>131</v>
      </c>
    </row>
    <row r="10" spans="1:732" s="229" customFormat="1" ht="16.2">
      <c r="A10"/>
      <c r="B10" s="219" t="s">
        <v>191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1"/>
      <c r="AH10" s="222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1"/>
      <c r="BM10" s="222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1"/>
      <c r="CQ10" s="222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1"/>
      <c r="DV10" s="223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1"/>
      <c r="EZ10" s="222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1"/>
      <c r="GE10" s="222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1"/>
      <c r="HJ10" s="222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1"/>
      <c r="IL10" s="222"/>
      <c r="IM10" s="220"/>
      <c r="IN10" s="220"/>
      <c r="IO10" s="220"/>
      <c r="IP10" s="220"/>
      <c r="IQ10" s="220"/>
      <c r="IR10" s="220"/>
      <c r="IS10" s="220"/>
      <c r="IT10" s="220"/>
      <c r="IU10" s="220"/>
      <c r="IV10" s="220"/>
      <c r="IW10" s="220"/>
      <c r="IX10" s="220"/>
      <c r="IY10" s="220"/>
      <c r="IZ10" s="220"/>
      <c r="JA10" s="220"/>
      <c r="JB10" s="220"/>
      <c r="JC10" s="220"/>
      <c r="JD10" s="220"/>
      <c r="JE10" s="220"/>
      <c r="JF10" s="220"/>
      <c r="JG10" s="220"/>
      <c r="JH10" s="220"/>
      <c r="JI10" s="220"/>
      <c r="JJ10" s="220"/>
      <c r="JK10" s="220"/>
      <c r="JL10" s="220"/>
      <c r="JM10" s="220"/>
      <c r="JN10" s="220"/>
      <c r="JO10" s="220"/>
      <c r="JP10" s="221"/>
      <c r="JQ10" s="222"/>
      <c r="JR10" s="220"/>
      <c r="JS10" s="220"/>
      <c r="JT10" s="220"/>
      <c r="JU10" s="220"/>
      <c r="JV10" s="220"/>
      <c r="JW10" s="220"/>
      <c r="JX10" s="220"/>
      <c r="JY10" s="220"/>
      <c r="JZ10" s="220"/>
      <c r="KA10" s="220"/>
      <c r="KB10" s="220"/>
      <c r="KC10" s="220"/>
      <c r="KD10" s="220"/>
      <c r="KE10" s="220"/>
      <c r="KF10" s="220"/>
      <c r="KG10" s="220"/>
      <c r="KH10" s="220"/>
      <c r="KI10" s="220"/>
      <c r="KJ10" s="220"/>
      <c r="KK10" s="220"/>
      <c r="KL10" s="220"/>
      <c r="KM10" s="220"/>
      <c r="KN10" s="220"/>
      <c r="KO10" s="220"/>
      <c r="KP10" s="220"/>
      <c r="KQ10" s="220"/>
      <c r="KR10" s="220"/>
      <c r="KS10" s="220"/>
      <c r="KT10" s="224"/>
      <c r="KU10" s="225"/>
      <c r="KV10" s="220"/>
      <c r="KW10" s="220"/>
      <c r="KX10" s="220"/>
      <c r="KY10" s="220"/>
      <c r="KZ10" s="220"/>
      <c r="LA10" s="220"/>
      <c r="LB10" s="220"/>
      <c r="LC10" s="220"/>
      <c r="LD10" s="220"/>
      <c r="LE10" s="220"/>
      <c r="LF10" s="220"/>
      <c r="LG10" s="220"/>
      <c r="LH10" s="220"/>
      <c r="LI10" s="220"/>
      <c r="LJ10" s="220"/>
      <c r="LK10" s="220"/>
      <c r="LL10" s="220"/>
      <c r="LM10" s="220"/>
      <c r="LN10" s="220"/>
      <c r="LO10" s="220"/>
      <c r="LP10" s="220"/>
      <c r="LQ10" s="220"/>
      <c r="LR10" s="220"/>
      <c r="LS10" s="220"/>
      <c r="LT10" s="220"/>
      <c r="LU10" s="220"/>
      <c r="LV10" s="220"/>
      <c r="LW10" s="220"/>
      <c r="LX10" s="220"/>
      <c r="LY10" s="221"/>
      <c r="LZ10" s="222"/>
      <c r="MA10" s="220"/>
      <c r="MB10" s="220"/>
      <c r="MC10" s="220"/>
      <c r="MD10" s="220"/>
      <c r="ME10" s="220"/>
      <c r="MF10" s="220"/>
      <c r="MG10" s="220"/>
      <c r="MH10" s="220"/>
      <c r="MI10" s="220"/>
      <c r="MJ10" s="220"/>
      <c r="MK10" s="220"/>
      <c r="ML10" s="220"/>
      <c r="MM10" s="220"/>
      <c r="MN10" s="220"/>
      <c r="MO10" s="220"/>
      <c r="MP10" s="220"/>
      <c r="MQ10" s="220"/>
      <c r="MR10" s="220"/>
      <c r="MS10" s="220"/>
      <c r="MT10" s="220"/>
      <c r="MU10" s="220"/>
      <c r="MV10" s="220"/>
      <c r="MW10" s="220"/>
      <c r="MX10" s="220"/>
      <c r="MY10" s="220"/>
      <c r="MZ10" s="220"/>
      <c r="NA10" s="220"/>
      <c r="NB10" s="220"/>
      <c r="NC10" s="221"/>
      <c r="ND10" s="222"/>
      <c r="NE10" s="220"/>
      <c r="NF10" s="220"/>
      <c r="NG10" s="220"/>
      <c r="NH10" s="220"/>
      <c r="NI10" s="220"/>
      <c r="NJ10" s="220"/>
      <c r="NK10" s="220"/>
      <c r="NL10" s="220"/>
      <c r="NM10" s="220"/>
      <c r="NN10" s="220"/>
      <c r="NO10" s="220"/>
      <c r="NP10" s="220"/>
      <c r="NQ10" s="220"/>
      <c r="NR10" s="220"/>
      <c r="NS10" s="220"/>
      <c r="NT10" s="220"/>
      <c r="NU10" s="220"/>
      <c r="NV10" s="220"/>
      <c r="NW10" s="220"/>
      <c r="NX10" s="220"/>
      <c r="NY10" s="220"/>
      <c r="NZ10" s="220"/>
      <c r="OA10" s="220"/>
      <c r="OB10" s="220"/>
      <c r="OC10" s="220"/>
      <c r="OD10" s="220"/>
      <c r="OE10" s="220"/>
      <c r="OF10" s="220"/>
      <c r="OG10" s="220"/>
      <c r="OH10" s="221"/>
      <c r="OI10" s="222"/>
      <c r="OJ10" s="220"/>
      <c r="OK10" s="220"/>
      <c r="OL10" s="220"/>
      <c r="OM10" s="220"/>
      <c r="ON10" s="220"/>
      <c r="OO10" s="220"/>
      <c r="OP10" s="220"/>
      <c r="OQ10" s="220"/>
      <c r="OR10" s="220"/>
      <c r="OS10" s="220"/>
      <c r="OT10" s="220"/>
      <c r="OU10" s="220"/>
      <c r="OV10" s="220"/>
      <c r="OW10" s="220"/>
      <c r="OX10" s="220"/>
      <c r="OY10" s="220"/>
      <c r="OZ10" s="220"/>
      <c r="PA10" s="220"/>
      <c r="PB10" s="220"/>
      <c r="PC10" s="220"/>
      <c r="PD10" s="220"/>
      <c r="PE10" s="220"/>
      <c r="PF10" s="220"/>
      <c r="PG10" s="220"/>
      <c r="PH10" s="220"/>
      <c r="PI10" s="220"/>
      <c r="PJ10" s="220"/>
      <c r="PK10" s="220"/>
      <c r="PL10" s="220"/>
      <c r="PM10" s="221"/>
      <c r="PN10" s="222"/>
      <c r="PO10" s="220"/>
      <c r="PP10" s="220"/>
      <c r="PQ10" s="220"/>
      <c r="PR10" s="220"/>
      <c r="PS10" s="220"/>
      <c r="PT10" s="220"/>
      <c r="PU10" s="220"/>
      <c r="PV10" s="220"/>
      <c r="PW10" s="220"/>
      <c r="PX10" s="220"/>
      <c r="PY10" s="220"/>
      <c r="PZ10" s="220"/>
      <c r="QA10" s="220"/>
      <c r="QB10" s="220"/>
      <c r="QC10" s="220"/>
      <c r="QD10" s="220"/>
      <c r="QE10" s="220"/>
      <c r="QF10" s="220"/>
      <c r="QG10" s="220"/>
      <c r="QH10" s="220"/>
      <c r="QI10" s="220"/>
      <c r="QJ10" s="220"/>
      <c r="QK10" s="220"/>
      <c r="QL10" s="220"/>
      <c r="QM10" s="220"/>
      <c r="QN10" s="220"/>
      <c r="QO10" s="220"/>
      <c r="QP10" s="220"/>
      <c r="QQ10" s="221"/>
      <c r="QR10" s="222"/>
      <c r="QS10" s="220"/>
      <c r="QT10" s="220"/>
      <c r="QU10" s="220"/>
      <c r="QV10" s="220"/>
      <c r="QW10" s="220"/>
      <c r="QX10" s="220"/>
      <c r="QY10" s="220"/>
      <c r="QZ10" s="220"/>
      <c r="RA10" s="220"/>
      <c r="RB10" s="220"/>
      <c r="RC10" s="220"/>
      <c r="RD10" s="220"/>
      <c r="RE10" s="220"/>
      <c r="RF10" s="220"/>
      <c r="RG10" s="220"/>
      <c r="RH10" s="220"/>
      <c r="RI10" s="220"/>
      <c r="RJ10" s="220"/>
      <c r="RK10" s="220"/>
      <c r="RL10" s="220"/>
      <c r="RM10" s="220"/>
      <c r="RN10" s="220"/>
      <c r="RO10" s="220"/>
      <c r="RP10" s="220"/>
      <c r="RQ10" s="220"/>
      <c r="RR10" s="220"/>
      <c r="RS10" s="220"/>
      <c r="RT10" s="220"/>
      <c r="RU10" s="220"/>
      <c r="RV10" s="221"/>
      <c r="RW10" s="222"/>
      <c r="RX10" s="220"/>
      <c r="RY10" s="220"/>
      <c r="RZ10" s="220"/>
      <c r="SA10" s="220"/>
      <c r="SB10" s="220"/>
      <c r="SC10" s="220"/>
      <c r="SD10" s="220"/>
      <c r="SE10" s="220"/>
      <c r="SF10" s="220"/>
      <c r="SG10" s="220"/>
      <c r="SH10" s="220"/>
      <c r="SI10" s="220"/>
      <c r="SJ10" s="220"/>
      <c r="SK10" s="220"/>
      <c r="SL10" s="220"/>
      <c r="SM10" s="220"/>
      <c r="SN10" s="220"/>
      <c r="SO10" s="220"/>
      <c r="SP10" s="220"/>
      <c r="SQ10" s="220"/>
      <c r="SR10" s="220"/>
      <c r="SS10" s="220"/>
      <c r="ST10" s="220"/>
      <c r="SU10" s="220"/>
      <c r="SV10" s="220"/>
      <c r="SW10" s="220"/>
      <c r="SX10" s="220"/>
      <c r="SY10" s="220"/>
      <c r="SZ10" s="221"/>
      <c r="TA10" s="222"/>
      <c r="TB10" s="220"/>
      <c r="TC10" s="220"/>
      <c r="TD10" s="220"/>
      <c r="TE10" s="220"/>
      <c r="TF10" s="220"/>
      <c r="TG10" s="220"/>
      <c r="TH10" s="220"/>
      <c r="TI10" s="220"/>
      <c r="TJ10" s="220"/>
      <c r="TK10" s="220"/>
      <c r="TL10" s="220"/>
      <c r="TM10" s="220"/>
      <c r="TN10" s="220"/>
      <c r="TO10" s="220"/>
      <c r="TP10" s="220"/>
      <c r="TQ10" s="220"/>
      <c r="TR10" s="220"/>
      <c r="TS10" s="220"/>
      <c r="TT10" s="220"/>
      <c r="TU10" s="220"/>
      <c r="TV10" s="220"/>
      <c r="TW10" s="220"/>
      <c r="TX10" s="220"/>
      <c r="TY10" s="220"/>
      <c r="TZ10" s="220"/>
      <c r="UA10" s="220"/>
      <c r="UB10" s="220"/>
      <c r="UC10" s="220"/>
      <c r="UD10" s="220"/>
      <c r="UE10" s="221"/>
      <c r="UF10" s="222"/>
      <c r="UG10" s="220"/>
      <c r="UH10" s="220"/>
      <c r="UI10" s="220"/>
      <c r="UJ10" s="220"/>
      <c r="UK10" s="220"/>
      <c r="UL10" s="220"/>
      <c r="UM10" s="220"/>
      <c r="UN10" s="220"/>
      <c r="UO10" s="220"/>
      <c r="UP10" s="220"/>
      <c r="UQ10" s="220"/>
      <c r="UR10" s="220"/>
      <c r="US10" s="220"/>
      <c r="UT10" s="220"/>
      <c r="UU10" s="220"/>
      <c r="UV10" s="220"/>
      <c r="UW10" s="220"/>
      <c r="UX10" s="220"/>
      <c r="UY10" s="220"/>
      <c r="UZ10" s="220"/>
      <c r="VA10" s="220"/>
      <c r="VB10" s="220"/>
      <c r="VC10" s="220"/>
      <c r="VD10" s="220"/>
      <c r="VE10" s="220"/>
      <c r="VF10" s="220"/>
      <c r="VG10" s="220"/>
      <c r="VH10" s="220"/>
      <c r="VI10" s="220"/>
      <c r="VJ10" s="224"/>
      <c r="VK10" s="225"/>
      <c r="VL10" s="220"/>
      <c r="VM10" s="220"/>
      <c r="VN10" s="220"/>
      <c r="VO10" s="220"/>
      <c r="VP10" s="220"/>
      <c r="VQ10" s="220"/>
      <c r="VR10" s="220"/>
      <c r="VS10" s="220"/>
      <c r="VT10" s="226">
        <v>152</v>
      </c>
      <c r="VU10" s="226">
        <v>165</v>
      </c>
      <c r="VV10" s="226">
        <v>203</v>
      </c>
      <c r="VW10" s="226">
        <v>200</v>
      </c>
      <c r="VX10" s="226">
        <v>193</v>
      </c>
      <c r="VY10" s="226">
        <v>190</v>
      </c>
      <c r="VZ10" s="226">
        <v>192</v>
      </c>
      <c r="WA10" s="226">
        <v>160</v>
      </c>
      <c r="WB10" s="226">
        <v>120</v>
      </c>
      <c r="WC10" s="226">
        <v>104</v>
      </c>
      <c r="WD10" s="226">
        <v>101</v>
      </c>
      <c r="WE10" s="226">
        <v>81</v>
      </c>
      <c r="WF10" s="226">
        <v>97</v>
      </c>
      <c r="WG10" s="226">
        <v>88</v>
      </c>
      <c r="WH10" s="226">
        <v>80</v>
      </c>
      <c r="WI10" s="226">
        <v>77</v>
      </c>
      <c r="WJ10" s="226">
        <v>80</v>
      </c>
      <c r="WK10" s="226">
        <v>111</v>
      </c>
      <c r="WL10" s="227">
        <v>100</v>
      </c>
      <c r="WM10" s="228">
        <v>105</v>
      </c>
      <c r="WN10" s="226">
        <v>96</v>
      </c>
      <c r="WO10" s="226">
        <v>121</v>
      </c>
      <c r="WP10" s="226">
        <v>138</v>
      </c>
      <c r="WQ10" s="226">
        <v>142</v>
      </c>
      <c r="WR10" s="226">
        <v>140</v>
      </c>
      <c r="WS10" s="226">
        <v>120</v>
      </c>
      <c r="WT10" s="226">
        <v>114</v>
      </c>
      <c r="WU10" s="226">
        <v>121</v>
      </c>
      <c r="WV10" s="226">
        <v>100</v>
      </c>
      <c r="WW10" s="226">
        <v>97</v>
      </c>
      <c r="WX10" s="226">
        <v>110</v>
      </c>
      <c r="WY10" s="226">
        <v>112</v>
      </c>
      <c r="WZ10" s="226">
        <v>84</v>
      </c>
      <c r="XA10" s="226">
        <v>84</v>
      </c>
      <c r="XB10" s="226">
        <v>85</v>
      </c>
      <c r="XC10" s="226">
        <v>77</v>
      </c>
      <c r="XD10" s="226">
        <v>70</v>
      </c>
      <c r="XE10" s="226">
        <v>58</v>
      </c>
      <c r="XF10" s="226">
        <v>57</v>
      </c>
      <c r="XG10" s="226">
        <v>44</v>
      </c>
      <c r="XH10" s="226">
        <v>34</v>
      </c>
      <c r="XI10" s="226">
        <v>27</v>
      </c>
      <c r="XJ10" s="226">
        <v>18</v>
      </c>
      <c r="XK10" s="226">
        <v>12</v>
      </c>
      <c r="XL10" s="226">
        <v>4</v>
      </c>
      <c r="XM10" s="226">
        <v>3</v>
      </c>
      <c r="XN10" s="226">
        <v>3</v>
      </c>
      <c r="XO10" s="226">
        <v>1</v>
      </c>
      <c r="XP10" s="226">
        <v>1</v>
      </c>
      <c r="XQ10" s="226">
        <v>0</v>
      </c>
      <c r="XR10" s="226">
        <v>0</v>
      </c>
      <c r="XS10" s="226">
        <v>0</v>
      </c>
      <c r="XT10" s="226">
        <v>0</v>
      </c>
      <c r="XU10" s="226">
        <v>0</v>
      </c>
      <c r="XV10" s="226"/>
      <c r="XW10" s="226"/>
      <c r="XX10" s="226"/>
      <c r="XY10" s="226"/>
      <c r="XZ10" s="226"/>
      <c r="YA10" s="226"/>
      <c r="YB10" s="226"/>
      <c r="YC10" s="226"/>
      <c r="YD10" s="226"/>
      <c r="YE10" s="226"/>
      <c r="YF10" s="226"/>
      <c r="YG10" s="226"/>
      <c r="YH10" s="226"/>
      <c r="YI10" s="226"/>
      <c r="YJ10" s="226"/>
      <c r="YK10" s="226"/>
      <c r="YL10" s="226"/>
      <c r="YM10" s="226"/>
      <c r="YN10" s="226"/>
      <c r="YO10" s="226"/>
      <c r="YP10" s="226"/>
      <c r="YQ10" s="226"/>
      <c r="YR10" s="226"/>
      <c r="YS10" s="226"/>
      <c r="YT10" s="226"/>
      <c r="YU10" s="226"/>
      <c r="YV10" s="226"/>
      <c r="YW10" s="226"/>
      <c r="YX10" s="226"/>
      <c r="YY10" s="226"/>
      <c r="YZ10" s="226"/>
      <c r="ZA10" s="226"/>
      <c r="ZB10" s="226"/>
      <c r="ZC10" s="226"/>
      <c r="ZD10" s="226"/>
      <c r="ZE10" s="226"/>
      <c r="ZF10" s="226"/>
      <c r="ZG10" s="226"/>
      <c r="ZH10" s="226"/>
      <c r="ZI10" s="226"/>
      <c r="ZJ10" s="226"/>
      <c r="ZK10" s="226"/>
      <c r="ZL10" s="226"/>
      <c r="ZM10" s="226"/>
      <c r="ZN10" s="226"/>
      <c r="ZO10" s="226"/>
      <c r="ZP10" s="226"/>
      <c r="ZQ10" s="226"/>
      <c r="ZR10" s="226"/>
      <c r="ZS10" s="226"/>
      <c r="ZT10" s="226"/>
      <c r="ZU10" s="226"/>
      <c r="ZV10" s="226"/>
      <c r="ZW10" s="226"/>
      <c r="ZX10" s="226"/>
      <c r="ZY10" s="226"/>
      <c r="ZZ10" s="226"/>
      <c r="AAA10" s="226"/>
      <c r="AAB10" s="226"/>
      <c r="AAC10" s="226"/>
      <c r="AAD10" s="226"/>
      <c r="AAE10" s="226"/>
      <c r="AAF10" s="226"/>
      <c r="AAG10" s="226"/>
      <c r="AAH10" s="226"/>
      <c r="AAI10" s="226"/>
      <c r="AAJ10" s="226"/>
      <c r="AAK10" s="226"/>
      <c r="AAL10" s="226"/>
      <c r="AAM10" s="226"/>
      <c r="AAN10" s="226"/>
      <c r="AAO10" s="226"/>
      <c r="AAP10" s="226"/>
      <c r="AAQ10" s="226"/>
      <c r="AAR10" s="226"/>
      <c r="AAS10" s="226"/>
      <c r="AAT10" s="226"/>
      <c r="AAU10" s="226"/>
      <c r="AAV10" s="226"/>
      <c r="AAW10" s="226"/>
      <c r="AAX10" s="226"/>
      <c r="AAY10" s="226"/>
      <c r="AAZ10" s="226"/>
      <c r="ABA10" s="226"/>
      <c r="ABB10" s="226"/>
      <c r="ABC10" s="226"/>
      <c r="ABD10" s="226"/>
    </row>
    <row r="11" spans="1:732" s="240" customFormat="1" ht="32.4">
      <c r="A11" s="240" t="s">
        <v>20</v>
      </c>
      <c r="B11" s="241" t="s">
        <v>38</v>
      </c>
      <c r="C11" s="242">
        <f>'7月（入力用）'!F34</f>
        <v>6.2433235458831213E-2</v>
      </c>
      <c r="D11" s="242">
        <f>'7月（入力用）'!G34</f>
        <v>0.62433235458831216</v>
      </c>
      <c r="E11" s="242">
        <f>'7月（入力用）'!H34</f>
        <v>2.4973294183532486</v>
      </c>
      <c r="F11" s="242">
        <f>'7月（入力用）'!I34</f>
        <v>4.62005942395351</v>
      </c>
      <c r="G11" s="242">
        <f>'7月（入力用）'!J34</f>
        <v>5.4316914849183151</v>
      </c>
      <c r="H11" s="242">
        <f>'7月（入力用）'!K34</f>
        <v>6.1808903104242896</v>
      </c>
      <c r="I11" s="242">
        <f>'7月（入力用）'!L34</f>
        <v>6.7427894295537714</v>
      </c>
      <c r="J11" s="242">
        <f>'7月（入力用）'!M34</f>
        <v>6.8676559004714335</v>
      </c>
      <c r="K11" s="242">
        <f>'7月（入力用）'!N34</f>
        <v>6.4306232522596147</v>
      </c>
      <c r="L11" s="242">
        <f>'7月（入力用）'!O34</f>
        <v>5.0570920721653279</v>
      </c>
      <c r="M11" s="242">
        <f>'7月（入力用）'!P34</f>
        <v>3.2465282438592231</v>
      </c>
      <c r="N11" s="242">
        <f>'7月（入力用）'!Q34</f>
        <v>2.9343620665650669</v>
      </c>
      <c r="O11" s="242">
        <f>'7月（入力用）'!R34</f>
        <v>2.4973294183532486</v>
      </c>
      <c r="P11" s="242">
        <f>'7月（入力用）'!S34</f>
        <v>2.2475964765179235</v>
      </c>
      <c r="Q11" s="242">
        <f>'7月（入力用）'!T34</f>
        <v>2.2475964765179235</v>
      </c>
      <c r="R11" s="242">
        <f>'7月（入力用）'!U34</f>
        <v>2.3724629474355861</v>
      </c>
      <c r="S11" s="242">
        <f>'7月（入力用）'!V34</f>
        <v>1.9354302992237675</v>
      </c>
      <c r="T11" s="242">
        <f>'7月（入力用）'!W34</f>
        <v>1.6856973573884428</v>
      </c>
      <c r="U11" s="242">
        <f>'7月（入力用）'!X34</f>
        <v>1.2486647091766243</v>
      </c>
      <c r="V11" s="242">
        <f>'7月（入力用）'!Y34</f>
        <v>1.2486647091766243</v>
      </c>
      <c r="W11" s="242">
        <f>'7月（入力用）'!Z34</f>
        <v>1.0613650028001307</v>
      </c>
      <c r="X11" s="242">
        <f>'7月（入力用）'!AA34</f>
        <v>0.9989317673412994</v>
      </c>
      <c r="Y11" s="242">
        <f>'7月（入力用）'!AB34</f>
        <v>1.6856973573884428</v>
      </c>
      <c r="Z11" s="242">
        <f>'7月（入力用）'!AC34</f>
        <v>2.4973294183532486</v>
      </c>
      <c r="AA11" s="242">
        <f>'7月（入力用）'!AD34</f>
        <v>2.9343620665650669</v>
      </c>
      <c r="AB11" s="242">
        <f>'7月（入力用）'!AE34</f>
        <v>3.1840950084003916</v>
      </c>
      <c r="AC11" s="242">
        <f>'7月（入力用）'!AF34</f>
        <v>3.0592285374827295</v>
      </c>
      <c r="AD11" s="242">
        <f>'7月（入力用）'!AG34</f>
        <v>3.5586944211533793</v>
      </c>
      <c r="AE11" s="242">
        <f>'7月（入力用）'!AH34</f>
        <v>3.6211276566122104</v>
      </c>
      <c r="AF11" s="242">
        <f>'7月（入力用）'!AI34</f>
        <v>2.9343620665650669</v>
      </c>
      <c r="AG11" s="243">
        <f>'7月（入力用）'!AJ34</f>
        <v>3.0592285374827295</v>
      </c>
      <c r="AH11" s="244">
        <f>'8月（入力用）'!F34</f>
        <v>2.8094955956474044</v>
      </c>
      <c r="AI11" s="242">
        <f>'8月（入力用）'!G34</f>
        <v>2.4973294183532486</v>
      </c>
      <c r="AJ11" s="242">
        <f>'8月（入力用）'!H34</f>
        <v>2.310029711976755</v>
      </c>
      <c r="AK11" s="242">
        <f>'8月（入力用）'!I34</f>
        <v>2.0602967701414299</v>
      </c>
      <c r="AL11" s="242">
        <f>'8月（入力用）'!J34</f>
        <v>2.1227300056002614</v>
      </c>
      <c r="AM11" s="242">
        <f>'8月（入力用）'!K34</f>
        <v>2.310029711976755</v>
      </c>
      <c r="AN11" s="242">
        <f>'8月（入力用）'!L34</f>
        <v>1.4359644155531179</v>
      </c>
      <c r="AO11" s="242">
        <f>'8月（入力用）'!M34</f>
        <v>1.3110979446354554</v>
      </c>
      <c r="AP11" s="242">
        <f>'8月（入力用）'!N34</f>
        <v>1.3110979446354554</v>
      </c>
      <c r="AQ11" s="242">
        <f>'8月（入力用）'!O34</f>
        <v>1.3110979446354554</v>
      </c>
      <c r="AR11" s="242">
        <f>'8月（入力用）'!P34</f>
        <v>0.93649853188246823</v>
      </c>
      <c r="AS11" s="242">
        <f>'8月（入力用）'!Q34</f>
        <v>0.68676559004714333</v>
      </c>
      <c r="AT11" s="242">
        <f>'8月（入力用）'!R34</f>
        <v>0.24973294183532485</v>
      </c>
      <c r="AU11" s="242">
        <f>'8月（入力用）'!S34</f>
        <v>0.37459941275298725</v>
      </c>
      <c r="AV11" s="242">
        <f>'8月（入力用）'!T34</f>
        <v>1.186231473717793</v>
      </c>
      <c r="AW11" s="242">
        <f>'8月（入力用）'!U34</f>
        <v>2.8719288311062359</v>
      </c>
      <c r="AX11" s="242">
        <f>'8月（入力用）'!V34</f>
        <v>3.1840950084003916</v>
      </c>
      <c r="AY11" s="242">
        <f>'8月（入力用）'!W34</f>
        <v>3.6211276566122104</v>
      </c>
      <c r="AZ11" s="242">
        <f>'8月（入力用）'!X34</f>
        <v>3.7459941275298729</v>
      </c>
      <c r="BA11" s="242">
        <f>'8月（入力用）'!Y34</f>
        <v>3.9332938339063666</v>
      </c>
      <c r="BB11" s="242">
        <f>'8月（入力用）'!Z34</f>
        <v>3.6835608920710414</v>
      </c>
      <c r="BC11" s="242">
        <f>'8月（入力用）'!AA34</f>
        <v>2.8094955956474044</v>
      </c>
      <c r="BD11" s="242">
        <f>'8月（入力用）'!AB34</f>
        <v>1.186231473717793</v>
      </c>
      <c r="BE11" s="242">
        <f>'8月（入力用）'!AC34</f>
        <v>1.1237982382589617</v>
      </c>
      <c r="BF11" s="242">
        <f>'8月（入力用）'!AD34</f>
        <v>0.81163206096480578</v>
      </c>
      <c r="BG11" s="242">
        <f>'8月（入力用）'!AE34</f>
        <v>0.7491988255059745</v>
      </c>
      <c r="BH11" s="242">
        <f>'8月（入力用）'!AF34</f>
        <v>0.68676559004714333</v>
      </c>
      <c r="BI11" s="242">
        <f>'8月（入力用）'!AG34</f>
        <v>0.9989317673412994</v>
      </c>
      <c r="BJ11" s="242">
        <f>'8月（入力用）'!AH34</f>
        <v>1.1237982382589617</v>
      </c>
      <c r="BK11" s="242">
        <f>'8月（入力用）'!AI34</f>
        <v>1.186231473717793</v>
      </c>
      <c r="BL11" s="243">
        <f>'8月（入力用）'!AJ34</f>
        <v>0.9989317673412994</v>
      </c>
      <c r="BM11" s="244">
        <f>'9月（入力用）'!G34</f>
        <v>0.93649853188246823</v>
      </c>
      <c r="BN11" s="242">
        <f>'9月（入力用）'!H34</f>
        <v>0.87406529642363695</v>
      </c>
      <c r="BO11" s="242">
        <f>'9月（入力用）'!I34</f>
        <v>1.0613650028001307</v>
      </c>
      <c r="BP11" s="242">
        <f>'9月（入力用）'!J34</f>
        <v>0.87406529642363695</v>
      </c>
      <c r="BQ11" s="242">
        <f>'9月（入力用）'!K34</f>
        <v>0.7491988255059745</v>
      </c>
      <c r="BR11" s="242">
        <f>'9月（入力用）'!L34</f>
        <v>0.62433235458831216</v>
      </c>
      <c r="BS11" s="242">
        <f>'9月（入力用）'!M34</f>
        <v>0.56189911912948087</v>
      </c>
      <c r="BT11" s="242">
        <f>'9月（入力用）'!N34</f>
        <v>0.4994658836706497</v>
      </c>
      <c r="BU11" s="242">
        <f>'9月（入力用）'!O34</f>
        <v>0.56189911912948087</v>
      </c>
      <c r="BV11" s="242">
        <f>'9月（入力用）'!P34</f>
        <v>0.24973294183532485</v>
      </c>
      <c r="BW11" s="242">
        <f>'9月（入力用）'!Q34</f>
        <v>0.12486647091766243</v>
      </c>
      <c r="BX11" s="242">
        <f>'9月（入力用）'!R34</f>
        <v>6.2433235458831213E-2</v>
      </c>
      <c r="BY11" s="242">
        <f>'9月（入力用）'!S34</f>
        <v>6.2433235458831213E-2</v>
      </c>
      <c r="BZ11" s="242">
        <f>'9月（入力用）'!T34</f>
        <v>6.2433235458831213E-2</v>
      </c>
      <c r="CA11" s="242">
        <f>'9月（入力用）'!U34</f>
        <v>0.12486647091766243</v>
      </c>
      <c r="CB11" s="242">
        <f>'9月（入力用）'!V34</f>
        <v>0.24973294183532485</v>
      </c>
      <c r="CC11" s="242">
        <f>'9月（入力用）'!W34</f>
        <v>0.24973294183532485</v>
      </c>
      <c r="CD11" s="242">
        <f>'9月（入力用）'!X34</f>
        <v>0.24973294183532485</v>
      </c>
      <c r="CE11" s="242">
        <f>'9月（入力用）'!Y34</f>
        <v>0.31216617729415608</v>
      </c>
      <c r="CF11" s="242">
        <f>'9月（入力用）'!Z34</f>
        <v>0.31216617729415608</v>
      </c>
      <c r="CG11" s="242">
        <f>'9月（入力用）'!AA34</f>
        <v>0.37459941275298725</v>
      </c>
      <c r="CH11" s="242">
        <f>'9月（入力用）'!AB34</f>
        <v>0.9989317673412994</v>
      </c>
      <c r="CI11" s="242">
        <f>'9月（入力用）'!AC34</f>
        <v>0.81163206096480578</v>
      </c>
      <c r="CJ11" s="242">
        <f>'9月（入力用）'!AD34</f>
        <v>1.0613650028001307</v>
      </c>
      <c r="CK11" s="242">
        <f>'9月（入力用）'!AE34</f>
        <v>1.498397651011949</v>
      </c>
      <c r="CL11" s="242">
        <f>'9月（入力用）'!AF34</f>
        <v>1.7481305928472739</v>
      </c>
      <c r="CM11" s="242">
        <f>'9月（入力用）'!AG34</f>
        <v>2.1227300056002614</v>
      </c>
      <c r="CN11" s="242">
        <f>'9月（入力用）'!AH34</f>
        <v>2.1227300056002614</v>
      </c>
      <c r="CO11" s="242">
        <f>'9月（入力用）'!AI34</f>
        <v>1.6232641219296116</v>
      </c>
      <c r="CP11" s="243">
        <f>'9月（入力用）'!AJ34</f>
        <v>1.7481305928472739</v>
      </c>
      <c r="CQ11" s="244">
        <f>'10月（入力用）'!G34</f>
        <v>1.8105638283061052</v>
      </c>
      <c r="CR11" s="242">
        <f>'10月（入力用）'!H34</f>
        <v>1.498397651011949</v>
      </c>
      <c r="CS11" s="242">
        <f>'10月（入力用）'!I34</f>
        <v>1.2486647091766243</v>
      </c>
      <c r="CT11" s="242">
        <f>'10月（入力用）'!J34</f>
        <v>1.0613650028001307</v>
      </c>
      <c r="CU11" s="242">
        <f>'10月（入力用）'!K34</f>
        <v>1.3735311800942867</v>
      </c>
      <c r="CV11" s="242">
        <f>'10月（入力用）'!L34</f>
        <v>1.498397651011949</v>
      </c>
      <c r="CW11" s="242">
        <f>'10月（入力用）'!M34</f>
        <v>1.6856973573884428</v>
      </c>
      <c r="CX11" s="242">
        <f>'10月（入力用）'!N34</f>
        <v>1.5608308864707803</v>
      </c>
      <c r="CY11" s="242">
        <f>'10月（入力用）'!O34</f>
        <v>1.4359644155531179</v>
      </c>
      <c r="CZ11" s="242">
        <f>'10月（入力用）'!P34</f>
        <v>1.498397651011949</v>
      </c>
      <c r="DA11" s="242">
        <f>'10月（入力用）'!Q34</f>
        <v>1.6856973573884428</v>
      </c>
      <c r="DB11" s="242">
        <f>'10月（入力用）'!R34</f>
        <v>1.3735311800942867</v>
      </c>
      <c r="DC11" s="242">
        <f>'10月（入力用）'!S34</f>
        <v>1.0613650028001307</v>
      </c>
      <c r="DD11" s="242">
        <f>'10月（入力用）'!T34</f>
        <v>0.93649853188246823</v>
      </c>
      <c r="DE11" s="242">
        <f>'10月（入力用）'!U34</f>
        <v>0.93649853188246823</v>
      </c>
      <c r="DF11" s="242">
        <f>'10月（入力用）'!V34</f>
        <v>0.9989317673412994</v>
      </c>
      <c r="DG11" s="242">
        <f>'10月（入力用）'!W34</f>
        <v>0.87406529642363695</v>
      </c>
      <c r="DH11" s="242">
        <f>'10月（入力用）'!X34</f>
        <v>0.4994658836706497</v>
      </c>
      <c r="DI11" s="242">
        <f>'10月（入力用）'!Y34</f>
        <v>0.43703264821181848</v>
      </c>
      <c r="DJ11" s="242">
        <f>'10月（入力用）'!Z34</f>
        <v>0.43703264821181848</v>
      </c>
      <c r="DK11" s="242">
        <f>'10月（入力用）'!AA34</f>
        <v>0.24973294183532485</v>
      </c>
      <c r="DL11" s="242">
        <f>'10月（入力用）'!AB34</f>
        <v>6.2433235458831213E-2</v>
      </c>
      <c r="DM11" s="242">
        <f>'10月（入力用）'!AC34</f>
        <v>0</v>
      </c>
      <c r="DN11" s="242">
        <f>'10月（入力用）'!AD34</f>
        <v>0</v>
      </c>
      <c r="DO11" s="242">
        <f>'10月（入力用）'!AE34</f>
        <v>0</v>
      </c>
      <c r="DP11" s="242">
        <f>'10月（入力用）'!AF34</f>
        <v>0</v>
      </c>
      <c r="DQ11" s="242">
        <f>'10月（入力用）'!AG34</f>
        <v>0</v>
      </c>
      <c r="DR11" s="242">
        <f>'10月（入力用）'!AH34</f>
        <v>6.2433235458831213E-2</v>
      </c>
      <c r="DS11" s="242">
        <f>'10月（入力用）'!AI34</f>
        <v>0.31216617729415608</v>
      </c>
      <c r="DT11" s="242">
        <f>'10月（入力用）'!AJ34</f>
        <v>0.43703264821181848</v>
      </c>
      <c r="DU11" s="243">
        <f>'10月（入力用）'!AK34</f>
        <v>0.43703264821181848</v>
      </c>
      <c r="DV11" s="245">
        <f>'11月（入力用）'!G34</f>
        <v>0.7491988255059745</v>
      </c>
      <c r="DW11" s="242">
        <f>'11月（入力用）'!H34</f>
        <v>0.7491988255059745</v>
      </c>
      <c r="DX11" s="242">
        <f>'11月（入力用）'!I34</f>
        <v>1.2486647091766243</v>
      </c>
      <c r="DY11" s="242">
        <f>'11月（入力用）'!J34</f>
        <v>1.498397651011949</v>
      </c>
      <c r="DZ11" s="242">
        <f>'11月（入力用）'!K34</f>
        <v>2.310029711976755</v>
      </c>
      <c r="EA11" s="242">
        <f>'11月（入力用）'!L34</f>
        <v>2.996795302023898</v>
      </c>
      <c r="EB11" s="242">
        <f>'11月（入力用）'!M34</f>
        <v>3.3089614793180542</v>
      </c>
      <c r="EC11" s="242">
        <f>'11月（入力用）'!N34</f>
        <v>3.6835608920710414</v>
      </c>
      <c r="ED11" s="242">
        <f>'11月（入力用）'!O34</f>
        <v>3.8708605984475351</v>
      </c>
      <c r="EE11" s="242">
        <f>'11月（入力用）'!P34</f>
        <v>3.6835608920710414</v>
      </c>
      <c r="EF11" s="242">
        <f>'11月（入力用）'!Q34</f>
        <v>3.6835608920710414</v>
      </c>
      <c r="EG11" s="242">
        <f>'11月（入力用）'!R34</f>
        <v>2.6846291247297422</v>
      </c>
      <c r="EH11" s="242">
        <f>'11月（入力用）'!S34</f>
        <v>2.1851632410590924</v>
      </c>
      <c r="EI11" s="242">
        <f>'11月（入力用）'!T34</f>
        <v>1.9354302992237675</v>
      </c>
      <c r="EJ11" s="242">
        <f>'11月（入力用）'!U34</f>
        <v>1.4359644155531179</v>
      </c>
      <c r="EK11" s="242">
        <f>'11月（入力用）'!V34</f>
        <v>1.3110979446354554</v>
      </c>
      <c r="EL11" s="242">
        <f>'11月（入力用）'!W34</f>
        <v>1.1237982382589617</v>
      </c>
      <c r="EM11" s="242">
        <f>'11月（入力用）'!X34</f>
        <v>1.8105638283061052</v>
      </c>
      <c r="EN11" s="242">
        <f>'11月（入力用）'!Y34</f>
        <v>2.310029711976755</v>
      </c>
      <c r="EO11" s="242">
        <f>'11月（入力用）'!Z34</f>
        <v>2.4348961828944171</v>
      </c>
      <c r="EP11" s="242">
        <f>'11月（入力用）'!AA34</f>
        <v>2.5597626538120797</v>
      </c>
      <c r="EQ11" s="242">
        <f>'11月（入力用）'!AB34</f>
        <v>2.4973294183532486</v>
      </c>
      <c r="ER11" s="242">
        <f>'11月（入力用）'!AC34</f>
        <v>2.7470623601885733</v>
      </c>
      <c r="ES11" s="242">
        <f>'11月（入力用）'!AD34</f>
        <v>2.6221958892709107</v>
      </c>
      <c r="ET11" s="242">
        <f>'11月（入力用）'!AE34</f>
        <v>1.9354302992237675</v>
      </c>
      <c r="EU11" s="242">
        <f>'11月（入力用）'!AF34</f>
        <v>1.6856973573884428</v>
      </c>
      <c r="EV11" s="242">
        <f>'11月（入力用）'!AG34</f>
        <v>1.8105638283061052</v>
      </c>
      <c r="EW11" s="242">
        <f>'11月（入力用）'!AH34</f>
        <v>1.7481305928472739</v>
      </c>
      <c r="EX11" s="242">
        <f>'11月（入力用）'!AI34</f>
        <v>1.9354302992237675</v>
      </c>
      <c r="EY11" s="243">
        <f>'11月（入力用）'!AJ34</f>
        <v>1.6856973573884428</v>
      </c>
      <c r="EZ11" s="244">
        <f>'12月（入力用）'!G34</f>
        <v>1.8729970637649365</v>
      </c>
      <c r="FA11" s="242">
        <f>'12月（入力用）'!H34</f>
        <v>1.8729970637649365</v>
      </c>
      <c r="FB11" s="242">
        <f>'12月（入力用）'!I34</f>
        <v>2.2475964765179235</v>
      </c>
      <c r="FC11" s="242">
        <f>'12月（入力用）'!J34</f>
        <v>1.9978635346825988</v>
      </c>
      <c r="FD11" s="242">
        <f>'12月（入力用）'!K34</f>
        <v>2.2475964765179235</v>
      </c>
      <c r="FE11" s="242">
        <f>'12月（入力用）'!L34</f>
        <v>2.8094955956474044</v>
      </c>
      <c r="FF11" s="242">
        <f>'12月（入力用）'!M34</f>
        <v>3.3713947147768857</v>
      </c>
      <c r="FG11" s="242">
        <f>'12月（入力用）'!N34</f>
        <v>4.3078932466593534</v>
      </c>
      <c r="FH11" s="242">
        <f>'12月（入力用）'!O34</f>
        <v>6.4930564877184462</v>
      </c>
      <c r="FI11" s="242">
        <f>'12月（入力用）'!P34</f>
        <v>7.6792879614362395</v>
      </c>
      <c r="FJ11" s="242">
        <f>'12月（入力用）'!Q34</f>
        <v>8.9279526706128642</v>
      </c>
      <c r="FK11" s="242">
        <f>'12月（入力用）'!R34</f>
        <v>9.6147182606600072</v>
      </c>
      <c r="FL11" s="242">
        <f>'12月（入力用）'!S34</f>
        <v>9.3649853188246812</v>
      </c>
      <c r="FM11" s="242">
        <f>'12月（入力用）'!T34</f>
        <v>9.6147182606600072</v>
      </c>
      <c r="FN11" s="242">
        <f>'12月（入力用）'!U34</f>
        <v>9.24011884790702</v>
      </c>
      <c r="FO11" s="242">
        <f>'12月（入力用）'!V34</f>
        <v>7.3046885486832522</v>
      </c>
      <c r="FP11" s="242">
        <f>'12月（入力用）'!W34</f>
        <v>5.6814244267536402</v>
      </c>
      <c r="FQ11" s="242">
        <f>'12月（入力用）'!X34</f>
        <v>4.495192953035847</v>
      </c>
      <c r="FR11" s="242">
        <f>'12月（入力用）'!Y34</f>
        <v>3.8708605984475351</v>
      </c>
      <c r="FS11" s="242">
        <f>'12月（入力用）'!Z34</f>
        <v>3.3713947147768857</v>
      </c>
      <c r="FT11" s="242">
        <f>'12月（入力用）'!AA34</f>
        <v>2.7470623601885733</v>
      </c>
      <c r="FU11" s="242">
        <f>'12月（入力用）'!AB34</f>
        <v>2.5597626538120797</v>
      </c>
      <c r="FV11" s="242">
        <f>'12月（入力用）'!AC34</f>
        <v>2.9343620665650669</v>
      </c>
      <c r="FW11" s="242">
        <f>'12月（入力用）'!AD34</f>
        <v>3.6211276566122104</v>
      </c>
      <c r="FX11" s="242">
        <f>'12月（入力用）'!AE34</f>
        <v>3.808427362988704</v>
      </c>
      <c r="FY11" s="242">
        <f>'12月（入力用）'!AF34</f>
        <v>4.4327597175770164</v>
      </c>
      <c r="FZ11" s="242">
        <f>'12月（入力用）'!AG34</f>
        <v>5.5565579558359781</v>
      </c>
      <c r="GA11" s="242">
        <f>'12月（入力用）'!AH34</f>
        <v>6.4930564877184462</v>
      </c>
      <c r="GB11" s="242">
        <f>'12月（入力用）'!AI34</f>
        <v>6.4306232522596147</v>
      </c>
      <c r="GC11" s="242">
        <f>'12月（入力用）'!AJ34</f>
        <v>6.3057567813419526</v>
      </c>
      <c r="GD11" s="243">
        <f>'12月（入力用）'!AK34</f>
        <v>5.993590604047796</v>
      </c>
      <c r="GE11" s="244">
        <f>'R3-01（入力用）'!G34</f>
        <v>6.3681900168007832</v>
      </c>
      <c r="GF11" s="242">
        <f>'R3-01（入力用）'!H34</f>
        <v>5.4316914849183151</v>
      </c>
      <c r="GG11" s="242">
        <f>'R3-01（入力用）'!I34</f>
        <v>5.8687241331301339</v>
      </c>
      <c r="GH11" s="242">
        <f>'R3-01（入力用）'!J34</f>
        <v>5.4316914849183151</v>
      </c>
      <c r="GI11" s="242">
        <f>'R3-01（入力用）'!K34</f>
        <v>6.3057567813419526</v>
      </c>
      <c r="GJ11" s="242">
        <f>'R3-01（入力用）'!L34</f>
        <v>7.7417211968950701</v>
      </c>
      <c r="GK11" s="242">
        <f>'R3-01（入力用）'!M34</f>
        <v>8.8030861996952012</v>
      </c>
      <c r="GL11" s="242">
        <f>'R3-01（入力用）'!N34</f>
        <v>9.8644512024953315</v>
      </c>
      <c r="GM11" s="242">
        <f>'R3-01（入力用）'!O34</f>
        <v>12.174480914472086</v>
      </c>
      <c r="GN11" s="242">
        <f>'R3-01（入力用）'!P34</f>
        <v>11.550148559883775</v>
      </c>
      <c r="GO11" s="242">
        <f>'R3-01（入力用）'!Q34</f>
        <v>11.737448266260268</v>
      </c>
      <c r="GP11" s="242">
        <f>'R3-01（入力用）'!R34</f>
        <v>11.612581795342605</v>
      </c>
      <c r="GQ11" s="242">
        <f>'R3-01（入力用）'!S34</f>
        <v>10.676083263460137</v>
      </c>
      <c r="GR11" s="242">
        <f>'R3-01（入力用）'!T34</f>
        <v>10.051750908871826</v>
      </c>
      <c r="GS11" s="242">
        <f>'R3-01（入力用）'!U34</f>
        <v>8.9279526706128642</v>
      </c>
      <c r="GT11" s="242">
        <f>'R3-01（入力用）'!V34</f>
        <v>8.0538873741892267</v>
      </c>
      <c r="GU11" s="242">
        <f>'R3-01（入力用）'!W34</f>
        <v>7.8665876678127331</v>
      </c>
      <c r="GV11" s="242">
        <f>'R3-01（入力用）'!X34</f>
        <v>7.9290209032715637</v>
      </c>
      <c r="GW11" s="242">
        <f>'R3-01（入力用）'!Y34</f>
        <v>7.5544214905185765</v>
      </c>
      <c r="GX11" s="242">
        <f>'R3-01（入力用）'!Z34</f>
        <v>9.926884437954163</v>
      </c>
      <c r="GY11" s="242">
        <f>'R3-01（入力用）'!AA34</f>
        <v>10.30148385070715</v>
      </c>
      <c r="GZ11" s="242">
        <f>'R3-01（入力用）'!AB34</f>
        <v>10.30148385070715</v>
      </c>
      <c r="HA11" s="242">
        <f>'R3-01（入力用）'!AC34</f>
        <v>10.426350321624813</v>
      </c>
      <c r="HB11" s="242">
        <f>'R3-01（入力用）'!AD34</f>
        <v>9.8644512024953315</v>
      </c>
      <c r="HC11" s="242">
        <f>'R3-01（入力用）'!AE34</f>
        <v>9.7395847315776685</v>
      </c>
      <c r="HD11" s="242">
        <f>'R3-01（入力用）'!AF34</f>
        <v>9.6771514961188387</v>
      </c>
      <c r="HE11" s="242">
        <f>'R3-01（入力用）'!AG34</f>
        <v>6.6179229586361084</v>
      </c>
      <c r="HF11" s="242">
        <f>'R3-01（入力用）'!AH34</f>
        <v>5.993590604047796</v>
      </c>
      <c r="HG11" s="242">
        <f>'R3-01（入力用）'!AI34</f>
        <v>6.3057567813419526</v>
      </c>
      <c r="HH11" s="242">
        <f>'R3-01（入力用）'!AJ34</f>
        <v>5.306825014000653</v>
      </c>
      <c r="HI11" s="243">
        <f>'R3-01（入力用）'!AK34</f>
        <v>5.8062908976713024</v>
      </c>
      <c r="HJ11" s="244">
        <f>'R3-02（入力用）'!G34</f>
        <v>5.5565579558359781</v>
      </c>
      <c r="HK11" s="242">
        <f>'R3-02（入力用）'!H34</f>
        <v>5.0570920721653279</v>
      </c>
      <c r="HL11" s="242">
        <f>'R3-02（入力用）'!I34</f>
        <v>4.62005942395351</v>
      </c>
      <c r="HM11" s="242">
        <f>'R3-02（入力用）'!J34</f>
        <v>3.9957270693651976</v>
      </c>
      <c r="HN11" s="242">
        <f>'R3-02（入力用）'!K34</f>
        <v>3.3713947147768857</v>
      </c>
      <c r="HO11" s="242">
        <f>'R3-02（入力用）'!L34</f>
        <v>2.9343620665650669</v>
      </c>
      <c r="HP11" s="242">
        <f>'R3-02（入力用）'!M34</f>
        <v>2.310029711976755</v>
      </c>
      <c r="HQ11" s="242">
        <f>'R3-02（入力用）'!N34</f>
        <v>2.0602967701414299</v>
      </c>
      <c r="HR11" s="242">
        <f>'R3-02（入力用）'!O34</f>
        <v>2.3724629474355861</v>
      </c>
      <c r="HS11" s="242">
        <f>'R3-02（入力用）'!P34</f>
        <v>2.8094955956474044</v>
      </c>
      <c r="HT11" s="242">
        <f>'R3-02（入力用）'!Q34</f>
        <v>2.8719288311062359</v>
      </c>
      <c r="HU11" s="242">
        <f>'R3-02（入力用）'!R34</f>
        <v>3.3089614793180542</v>
      </c>
      <c r="HV11" s="242">
        <f>'R3-02（入力用）'!S34</f>
        <v>3.7459941275298729</v>
      </c>
      <c r="HW11" s="242">
        <f>'R3-02（入力用）'!T34</f>
        <v>4.0581603048240291</v>
      </c>
      <c r="HX11" s="242">
        <f>'R3-02（入力用）'!U34</f>
        <v>3.808427362988704</v>
      </c>
      <c r="HY11" s="242">
        <f>'R3-02（入力用）'!V34</f>
        <v>3.9332938339063666</v>
      </c>
      <c r="HZ11" s="242">
        <f>'R3-02（入力用）'!W34</f>
        <v>3.3713947147768857</v>
      </c>
      <c r="IA11" s="242">
        <f>'R3-02（入力用）'!X34</f>
        <v>3.3089614793180542</v>
      </c>
      <c r="IB11" s="242">
        <f>'R3-02（入力用）'!Y34</f>
        <v>2.3724629474355861</v>
      </c>
      <c r="IC11" s="242">
        <f>'R3-02（入力用）'!Z34</f>
        <v>1.7481305928472739</v>
      </c>
      <c r="ID11" s="242">
        <f>'R3-02（入力用）'!AA34</f>
        <v>1.3110979446354554</v>
      </c>
      <c r="IE11" s="242">
        <f>'R3-02（入力用）'!AB34</f>
        <v>1.3110979446354554</v>
      </c>
      <c r="IF11" s="242">
        <f>'R3-02（入力用）'!AC34</f>
        <v>0.9989317673412994</v>
      </c>
      <c r="IG11" s="242">
        <f>'R3-02（入力用）'!AD34</f>
        <v>1.186231473717793</v>
      </c>
      <c r="IH11" s="242">
        <f>'R3-02（入力用）'!AE34</f>
        <v>0.9989317673412994</v>
      </c>
      <c r="II11" s="242">
        <f>'R3-02（入力用）'!AF34</f>
        <v>0.93649853188246823</v>
      </c>
      <c r="IJ11" s="242">
        <f>'R3-02（入力用）'!AG34</f>
        <v>1.0613650028001307</v>
      </c>
      <c r="IK11" s="243">
        <f>'R3-02（入力用）'!AH34</f>
        <v>0.9989317673412994</v>
      </c>
      <c r="IL11" s="244">
        <f>'R3-03（入力用）'!G34</f>
        <v>0.87406529642363695</v>
      </c>
      <c r="IM11" s="242">
        <f>'R3-03（入力用）'!H34</f>
        <v>0.4994658836706497</v>
      </c>
      <c r="IN11" s="242">
        <f>'R3-03（入力用）'!I34</f>
        <v>0.24973294183532485</v>
      </c>
      <c r="IO11" s="242">
        <f>'R3-03（入力用）'!J34</f>
        <v>0.24973294183532485</v>
      </c>
      <c r="IP11" s="242">
        <f>'R3-03（入力用）'!K34</f>
        <v>0.24973294183532485</v>
      </c>
      <c r="IQ11" s="242">
        <f>'R3-03（入力用）'!L34</f>
        <v>6.2433235458831213E-2</v>
      </c>
      <c r="IR11" s="242">
        <f>'R3-03（入力用）'!M34</f>
        <v>6.2433235458831213E-2</v>
      </c>
      <c r="IS11" s="242">
        <f>'R3-03（入力用）'!N34</f>
        <v>6.2433235458831213E-2</v>
      </c>
      <c r="IT11" s="242">
        <f>'R3-03（入力用）'!O34</f>
        <v>0</v>
      </c>
      <c r="IU11" s="242">
        <f>'R3-03（入力用）'!P34</f>
        <v>0</v>
      </c>
      <c r="IV11" s="242">
        <f>'R3-03（入力用）'!Q34</f>
        <v>0</v>
      </c>
      <c r="IW11" s="242">
        <f>'R3-03（入力用）'!R34</f>
        <v>0</v>
      </c>
      <c r="IX11" s="242">
        <f>'R3-03（入力用）'!S34</f>
        <v>0</v>
      </c>
      <c r="IY11" s="242">
        <f>'R3-03（入力用）'!T34</f>
        <v>6.2433235458831213E-2</v>
      </c>
      <c r="IZ11" s="242">
        <f>'R3-03（入力用）'!U34</f>
        <v>6.2433235458831213E-2</v>
      </c>
      <c r="JA11" s="242">
        <f>'R3-03（入力用）'!V34</f>
        <v>0.12486647091766243</v>
      </c>
      <c r="JB11" s="242">
        <f>'R3-03（入力用）'!W34</f>
        <v>0.18729970637649362</v>
      </c>
      <c r="JC11" s="242">
        <f>'R3-03（入力用）'!X34</f>
        <v>0.24973294183532485</v>
      </c>
      <c r="JD11" s="242">
        <f>'R3-03（入力用）'!Y34</f>
        <v>0.24973294183532485</v>
      </c>
      <c r="JE11" s="242">
        <f>'R3-03（入力用）'!Z34</f>
        <v>0.43703264821181848</v>
      </c>
      <c r="JF11" s="242">
        <f>'R3-03（入力用）'!AA34</f>
        <v>0.68676559004714333</v>
      </c>
      <c r="JG11" s="242">
        <f>'R3-03（入力用）'!AB34</f>
        <v>0.7491988255059745</v>
      </c>
      <c r="JH11" s="242">
        <f>'R3-03（入力用）'!AC34</f>
        <v>0.68676559004714333</v>
      </c>
      <c r="JI11" s="242">
        <f>'R3-03（入力用）'!AD34</f>
        <v>0.68676559004714333</v>
      </c>
      <c r="JJ11" s="242">
        <f>'R3-03（入力用）'!AE34</f>
        <v>0.7491988255059745</v>
      </c>
      <c r="JK11" s="242">
        <f>'R3-03（入力用）'!AF34</f>
        <v>1.498397651011949</v>
      </c>
      <c r="JL11" s="242">
        <f>'R3-03（入力用）'!AG34</f>
        <v>1.9354302992237675</v>
      </c>
      <c r="JM11" s="242">
        <f>'R3-03（入力用）'!AH34</f>
        <v>2.3724629474355861</v>
      </c>
      <c r="JN11" s="242">
        <f>'R3-03（入力用）'!AI34</f>
        <v>2.6221958892709107</v>
      </c>
      <c r="JO11" s="242">
        <f>'R3-03（入力用）'!AJ34</f>
        <v>2.996795302023898</v>
      </c>
      <c r="JP11" s="243">
        <f>'R3-03（入力用）'!AK34</f>
        <v>3.3713947147768857</v>
      </c>
      <c r="JQ11" s="244">
        <f>'R3-04（入力用）'!G34</f>
        <v>3.3713947147768857</v>
      </c>
      <c r="JR11" s="242">
        <f>'R3-04（入力用）'!H34</f>
        <v>3.0592285374827295</v>
      </c>
      <c r="JS11" s="242">
        <f>'R3-04（入力用）'!I34</f>
        <v>2.9343620665650669</v>
      </c>
      <c r="JT11" s="242">
        <f>'R3-04（入力用）'!J34</f>
        <v>2.6846291247297422</v>
      </c>
      <c r="JU11" s="242">
        <f>'R3-04（入力用）'!K34</f>
        <v>2.8719288311062359</v>
      </c>
      <c r="JV11" s="242">
        <f>'R3-04（入力用）'!L34</f>
        <v>2.9343620665650669</v>
      </c>
      <c r="JW11" s="242">
        <f>'R3-04（入力用）'!M34</f>
        <v>3.4962611856945478</v>
      </c>
      <c r="JX11" s="242">
        <f>'R3-04（入力用）'!N34</f>
        <v>4.0581603048240291</v>
      </c>
      <c r="JY11" s="242">
        <f>'R3-04（入力用）'!O34</f>
        <v>4.1205935402828597</v>
      </c>
      <c r="JZ11" s="242">
        <f>'R3-04（入力用）'!P34</f>
        <v>4.1205935402828597</v>
      </c>
      <c r="KA11" s="242">
        <f>'R3-04（入力用）'!Q34</f>
        <v>3.9332938339063666</v>
      </c>
      <c r="KB11" s="242">
        <f>'R3-04（入力用）'!R34</f>
        <v>3.6835608920710414</v>
      </c>
      <c r="KC11" s="242">
        <f>'R3-04（入力用）'!S34</f>
        <v>3.4962611856945478</v>
      </c>
      <c r="KD11" s="242">
        <f>'R3-04（入力用）'!T34</f>
        <v>2.7470623601885733</v>
      </c>
      <c r="KE11" s="242">
        <f>'R3-04（入力用）'!U34</f>
        <v>2.8719288311062359</v>
      </c>
      <c r="KF11" s="242">
        <f>'R3-04（入力用）'!V34</f>
        <v>2.5597626538120797</v>
      </c>
      <c r="KG11" s="242">
        <f>'R3-04（入力用）'!W34</f>
        <v>2.4973294183532486</v>
      </c>
      <c r="KH11" s="242">
        <f>'R3-04（入力用）'!X34</f>
        <v>2.8719288311062359</v>
      </c>
      <c r="KI11" s="242">
        <f>'R3-04（入力用）'!Y34</f>
        <v>2.996795302023898</v>
      </c>
      <c r="KJ11" s="242">
        <f>'R3-04（入力用）'!Z34</f>
        <v>3.5586944211533793</v>
      </c>
      <c r="KK11" s="242">
        <f>'R3-04（入力用）'!AA34</f>
        <v>3.4338279502357167</v>
      </c>
      <c r="KL11" s="242">
        <f>'R3-04（入力用）'!AB34</f>
        <v>3.0592285374827295</v>
      </c>
      <c r="KM11" s="242">
        <f>'R3-04（入力用）'!AC34</f>
        <v>3.5586944211533793</v>
      </c>
      <c r="KN11" s="242">
        <f>'R3-04（入力用）'!AD34</f>
        <v>3.5586944211533793</v>
      </c>
      <c r="KO11" s="242">
        <f>'R3-04（入力用）'!AE34</f>
        <v>3.7459941275298729</v>
      </c>
      <c r="KP11" s="242">
        <f>'R3-04（入力用）'!AF34</f>
        <v>4.1830267757416912</v>
      </c>
      <c r="KQ11" s="242">
        <f>'R3-04（入力用）'!AG34</f>
        <v>4.0581603048240291</v>
      </c>
      <c r="KR11" s="242">
        <f>'R3-04（入力用）'!AH34</f>
        <v>4.8073591303300036</v>
      </c>
      <c r="KS11" s="242">
        <f>'R3-04（入力用）'!AI34</f>
        <v>6.118457074965459</v>
      </c>
      <c r="KT11" s="246">
        <f>'R3-04（入力用）'!AJ34</f>
        <v>7.4919882550597459</v>
      </c>
      <c r="KU11" s="247">
        <f>'R3-05（入力用）'!G34</f>
        <v>10.8009497343778</v>
      </c>
      <c r="KV11" s="242">
        <f>'R3-05（入力用）'!H34</f>
        <v>12.549080327225074</v>
      </c>
      <c r="KW11" s="242">
        <f>'R3-05（入力用）'!I34</f>
        <v>14.546943861907673</v>
      </c>
      <c r="KX11" s="242">
        <f>'R3-05（入力用）'!J34</f>
        <v>16.419940925672609</v>
      </c>
      <c r="KY11" s="242">
        <f>'R3-05（入力用）'!K34</f>
        <v>18.48023769581404</v>
      </c>
      <c r="KZ11" s="242">
        <f>'R3-05（入力用）'!L34</f>
        <v>19.54160269861417</v>
      </c>
      <c r="LA11" s="242">
        <f>'R3-05（入力用）'!M34</f>
        <v>21.102433585084949</v>
      </c>
      <c r="LB11" s="242">
        <f>'R3-05（入力用）'!N34</f>
        <v>20.540534465955467</v>
      </c>
      <c r="LC11" s="242">
        <f>'R3-05（入力用）'!O34</f>
        <v>20.790267407790793</v>
      </c>
      <c r="LD11" s="242">
        <f>'R3-05（入力用）'!P34</f>
        <v>20.415667995037808</v>
      </c>
      <c r="LE11" s="242">
        <f>'R3-05（入力用）'!Q34</f>
        <v>21.102433585084949</v>
      </c>
      <c r="LF11" s="242">
        <f>'R3-05（入力用）'!R34</f>
        <v>21.976498881508586</v>
      </c>
      <c r="LG11" s="242">
        <f>'R3-05（入力用）'!S34</f>
        <v>22.413531529720405</v>
      </c>
      <c r="LH11" s="242">
        <f>'R3-05（入力用）'!T34</f>
        <v>21.664332704214431</v>
      </c>
      <c r="LI11" s="242">
        <f>'R3-05（入力用）'!U34</f>
        <v>20.6029677014143</v>
      </c>
      <c r="LJ11" s="242">
        <f>'R3-05（入力用）'!V34</f>
        <v>19.54160269861417</v>
      </c>
      <c r="LK11" s="242">
        <f>'R3-05（入力用）'!W34</f>
        <v>19.479169463155337</v>
      </c>
      <c r="LL11" s="242">
        <f>'R3-05（入力用）'!X34</f>
        <v>18.54267093127287</v>
      </c>
      <c r="LM11" s="242">
        <f>'R3-05（入力用）'!Y34</f>
        <v>17.231572986637413</v>
      </c>
      <c r="LN11" s="242">
        <f>'R3-05（入力用）'!Z34</f>
        <v>16.419940925672609</v>
      </c>
      <c r="LO11" s="242">
        <f>'R3-05（入力用）'!AA34</f>
        <v>16.482374161131439</v>
      </c>
      <c r="LP11" s="242">
        <f>'R3-05（入力用）'!AB34</f>
        <v>16.607240632049102</v>
      </c>
      <c r="LQ11" s="242">
        <f>'R3-05（入力用）'!AC34</f>
        <v>16.232641219296116</v>
      </c>
      <c r="LR11" s="242">
        <f>'R3-05（入力用）'!AD34</f>
        <v>15.046409745578321</v>
      </c>
      <c r="LS11" s="242">
        <f>'R3-05（入力用）'!AE34</f>
        <v>14.42207739099001</v>
      </c>
      <c r="LT11" s="242">
        <f>'R3-05（入力用）'!AF34</f>
        <v>13.548012094566372</v>
      </c>
      <c r="LU11" s="242">
        <f>'R3-05（入力用）'!AG34</f>
        <v>12.736380033601566</v>
      </c>
      <c r="LV11" s="242">
        <f>'R3-05（入力用）'!AH34</f>
        <v>11.487715324424943</v>
      </c>
      <c r="LW11" s="242">
        <f>'R3-05（入力用）'!AI34</f>
        <v>11.050682676213125</v>
      </c>
      <c r="LX11" s="242">
        <f>'R3-05（入力用）'!AJ34</f>
        <v>11.550148559883775</v>
      </c>
      <c r="LY11" s="243">
        <f>'R3-05（入力用）'!AK34</f>
        <v>11.050682676213125</v>
      </c>
      <c r="LZ11" s="244">
        <f>'R3-06（入力用）'!G34</f>
        <v>10.925816205295462</v>
      </c>
      <c r="MA11" s="242">
        <f>'R3-06（入力用）'!H34</f>
        <v>11.300415618048449</v>
      </c>
      <c r="MB11" s="242">
        <f>'R3-06（入力用）'!I34</f>
        <v>11.237982382589617</v>
      </c>
      <c r="MC11" s="242">
        <f>'R3-06（入力用）'!J34</f>
        <v>11.175549147130788</v>
      </c>
      <c r="MD11" s="242">
        <f>'R3-06（入力用）'!K34</f>
        <v>12.299347385389749</v>
      </c>
      <c r="ME11" s="242">
        <f>'R3-06（入力用）'!L34</f>
        <v>11.300415618048449</v>
      </c>
      <c r="MF11" s="242">
        <f>'R3-06（入力用）'!M34</f>
        <v>11.113115911671956</v>
      </c>
      <c r="MG11" s="242">
        <f>'R3-06（入力用）'!N34</f>
        <v>10.363917086165982</v>
      </c>
      <c r="MH11" s="242">
        <f>'R3-06（入力用）'!O34</f>
        <v>9.4274185542835127</v>
      </c>
      <c r="MI11" s="242">
        <f>'R3-06（入力用）'!P34</f>
        <v>8.5533532578598752</v>
      </c>
      <c r="MJ11" s="242">
        <f>'R3-06（入力用）'!Q34</f>
        <v>7.4295550196009144</v>
      </c>
      <c r="MK11" s="242">
        <f>'R3-06（入力用）'!R34</f>
        <v>5.4316914849183151</v>
      </c>
      <c r="ML11" s="242">
        <f>'R3-06（入力用）'!S34</f>
        <v>5.4316914849183151</v>
      </c>
      <c r="MM11" s="242">
        <f>'R3-06（入力用）'!T34</f>
        <v>5.5565579558359781</v>
      </c>
      <c r="MN11" s="242">
        <f>'R3-06（入力用）'!U34</f>
        <v>5.4316914849183151</v>
      </c>
      <c r="MO11" s="242">
        <f>'R3-06（入力用）'!V34</f>
        <v>5.1819585430829909</v>
      </c>
      <c r="MP11" s="242">
        <f>'R3-06（入力用）'!W34</f>
        <v>4.6824926594123406</v>
      </c>
      <c r="MQ11" s="242">
        <f>'R3-06（入力用）'!X34</f>
        <v>4.7449258948711721</v>
      </c>
      <c r="MR11" s="242">
        <f>'R3-06（入力用）'!Y34</f>
        <v>3.9332938339063666</v>
      </c>
      <c r="MS11" s="242">
        <f>'R3-06（入力用）'!Z34</f>
        <v>3.1840950084003916</v>
      </c>
      <c r="MT11" s="242">
        <f>'R3-06（入力用）'!AA34</f>
        <v>2.6846291247297422</v>
      </c>
      <c r="MU11" s="242">
        <f>'R3-06（入力用）'!AB34</f>
        <v>2.2475964765179235</v>
      </c>
      <c r="MV11" s="242">
        <f>'R3-06（入力用）'!AC34</f>
        <v>1.5608308864707803</v>
      </c>
      <c r="MW11" s="242">
        <f>'R3-06（入力用）'!AD34</f>
        <v>1.498397651011949</v>
      </c>
      <c r="MX11" s="242">
        <f>'R3-06（入力用）'!AE34</f>
        <v>1.0613650028001307</v>
      </c>
      <c r="MY11" s="242">
        <f>'R3-06（入力用）'!AF34</f>
        <v>1.3110979446354554</v>
      </c>
      <c r="MZ11" s="242">
        <f>'R3-06（入力用）'!AG34</f>
        <v>1.6856973573884428</v>
      </c>
      <c r="NA11" s="242">
        <f>'R3-06（入力用）'!AH34</f>
        <v>1.8729970637649365</v>
      </c>
      <c r="NB11" s="242">
        <f>'R3-06（入力用）'!AI34</f>
        <v>1.8729970637649365</v>
      </c>
      <c r="NC11" s="243">
        <f>'R3-06（入力用）'!AJ34</f>
        <v>1.9354302992237675</v>
      </c>
      <c r="ND11" s="244">
        <f>'R3-07（入力用）'!G34</f>
        <v>2.0602967701414299</v>
      </c>
      <c r="NE11" s="242">
        <f>'R3-07（入力用）'!H34</f>
        <v>2.6221958892709107</v>
      </c>
      <c r="NF11" s="242">
        <f>'R3-07（入力用）'!I34</f>
        <v>2.6221958892709107</v>
      </c>
      <c r="NG11" s="242">
        <f>'R3-07（入力用）'!J34</f>
        <v>2.2475964765179235</v>
      </c>
      <c r="NH11" s="242">
        <f>'R3-07（入力用）'!K34</f>
        <v>1.9978635346825988</v>
      </c>
      <c r="NI11" s="242">
        <f>'R3-07（入力用）'!L34</f>
        <v>2.1851632410590924</v>
      </c>
      <c r="NJ11" s="242">
        <f>'R3-07（入力用）'!M34</f>
        <v>2.3724629474355861</v>
      </c>
      <c r="NK11" s="242">
        <f>'R3-07（入力用）'!N34</f>
        <v>2.3724629474355861</v>
      </c>
      <c r="NL11" s="242">
        <f>'R3-07（入力用）'!O34</f>
        <v>2.3724629474355861</v>
      </c>
      <c r="NM11" s="242">
        <f>'R3-07（入力用）'!P34</f>
        <v>2.2475964765179235</v>
      </c>
      <c r="NN11" s="242">
        <f>'R3-07（入力用）'!Q34</f>
        <v>2.3724629474355861</v>
      </c>
      <c r="NO11" s="242">
        <f>'R3-07（入力用）'!R34</f>
        <v>2.5597626538120797</v>
      </c>
      <c r="NP11" s="242">
        <f>'R3-07（入力用）'!S34</f>
        <v>2.2475964765179235</v>
      </c>
      <c r="NQ11" s="242">
        <f>'R3-07（入力用）'!T34</f>
        <v>2.1851632410590924</v>
      </c>
      <c r="NR11" s="242">
        <f>'R3-07（入力用）'!U34</f>
        <v>2.310029711976755</v>
      </c>
      <c r="NS11" s="242">
        <f>'R3-07（入力用）'!V34</f>
        <v>2.2475964765179235</v>
      </c>
      <c r="NT11" s="242">
        <f>'R3-07（入力用）'!W34</f>
        <v>2.4348961828944171</v>
      </c>
      <c r="NU11" s="242">
        <f>'R3-07（入力用）'!X34</f>
        <v>2.4973294183532486</v>
      </c>
      <c r="NV11" s="242">
        <f>'R3-07（入力用）'!Y34</f>
        <v>2.3724629474355861</v>
      </c>
      <c r="NW11" s="242">
        <f>'R3-07（入力用）'!Z34</f>
        <v>2.6221958892709107</v>
      </c>
      <c r="NX11" s="242">
        <f>'R3-07（入力用）'!AA34</f>
        <v>2.6221958892709107</v>
      </c>
      <c r="NY11" s="242">
        <f>'R3-07（入力用）'!AB34</f>
        <v>2.8094955956474044</v>
      </c>
      <c r="NZ11" s="242">
        <f>'R3-07（入力用）'!AC34</f>
        <v>3.3713947147768857</v>
      </c>
      <c r="OA11" s="242">
        <f>'R3-07（入力用）'!AD34</f>
        <v>3.4338279502357167</v>
      </c>
      <c r="OB11" s="242">
        <f>'R3-07（入力用）'!AE34</f>
        <v>4.4327597175770164</v>
      </c>
      <c r="OC11" s="242">
        <f>'R3-07（入力用）'!AF34</f>
        <v>5.1195253076241594</v>
      </c>
      <c r="OD11" s="242">
        <f>'R3-07（入力用）'!AG34</f>
        <v>5.8687241331301339</v>
      </c>
      <c r="OE11" s="242">
        <f>'R3-07（入力用）'!AH34</f>
        <v>7.0549556068479271</v>
      </c>
      <c r="OF11" s="242">
        <f>'R3-07（入力用）'!AI34</f>
        <v>7.8665876678127331</v>
      </c>
      <c r="OG11" s="242">
        <f>'R3-07（入力用）'!AJ34</f>
        <v>8.1163206096480582</v>
      </c>
      <c r="OH11" s="243">
        <f>'R3-07（入力用）'!AK34</f>
        <v>8.9279526706128642</v>
      </c>
      <c r="OI11" s="244">
        <f>'R3-08（入力用）'!G34</f>
        <v>9.4898517897423442</v>
      </c>
      <c r="OJ11" s="242">
        <f>'R3-08（入力用）'!H34</f>
        <v>9.926884437954163</v>
      </c>
      <c r="OK11" s="242">
        <f>'R3-08（入力用）'!I34</f>
        <v>11.612581795342605</v>
      </c>
      <c r="OL11" s="242">
        <f>'R3-08（入力用）'!J34</f>
        <v>12.861246504519229</v>
      </c>
      <c r="OM11" s="242">
        <f>'R3-08（入力用）'!K34</f>
        <v>14.671810332825334</v>
      </c>
      <c r="ON11" s="242">
        <f>'R3-08（入力用）'!L34</f>
        <v>18.667537402190533</v>
      </c>
      <c r="OO11" s="242">
        <f>'R3-08（入力用）'!M34</f>
        <v>21.789199175132094</v>
      </c>
      <c r="OP11" s="242">
        <f>'R3-08（入力用）'!N34</f>
        <v>26.34682536362677</v>
      </c>
      <c r="OQ11" s="242">
        <f>'R3-08（入力用）'!O34</f>
        <v>29.218754194733009</v>
      </c>
      <c r="OR11" s="242">
        <f>'R3-08（入力用）'!P34</f>
        <v>31.528783906709762</v>
      </c>
      <c r="OS11" s="242">
        <f>'R3-08（入力用）'!Q34</f>
        <v>35.524510976074957</v>
      </c>
      <c r="OT11" s="242">
        <f>'R3-08（入力用）'!R34</f>
        <v>41.955134228334572</v>
      </c>
      <c r="OU11" s="242">
        <f>'R3-08（入力用）'!S34</f>
        <v>46.387893945911593</v>
      </c>
      <c r="OV11" s="242">
        <f>'R3-08（入力用）'!T34</f>
        <v>52.194184843582896</v>
      </c>
      <c r="OW11" s="242">
        <f>'R3-08（入力用）'!U34</f>
        <v>54.441781320100816</v>
      </c>
      <c r="OX11" s="242">
        <f>'R3-08（入力用）'!V34</f>
        <v>59.748606334101467</v>
      </c>
      <c r="OY11" s="242">
        <f>'R3-08（入力用）'!W34</f>
        <v>69.925223713890958</v>
      </c>
      <c r="OZ11" s="242">
        <f>'R3-08（入力用）'!X34</f>
        <v>75.731514611562261</v>
      </c>
      <c r="PA11" s="242">
        <f>'R3-08（入力用）'!Y34</f>
        <v>81.787538451068883</v>
      </c>
      <c r="PB11" s="242">
        <f>'R3-08（入力用）'!Z34</f>
        <v>87.031930229610708</v>
      </c>
      <c r="PC11" s="242">
        <f>'R3-08（入力用）'!AA34</f>
        <v>91.214957005352403</v>
      </c>
      <c r="PD11" s="242">
        <f>'R3-08（入力用）'!AB34</f>
        <v>92.463621714529026</v>
      </c>
      <c r="PE11" s="242">
        <f>'R3-08（入力用）'!AC34</f>
        <v>92.213888772693707</v>
      </c>
      <c r="PF11" s="242">
        <f>'R3-08（入力用）'!AD34</f>
        <v>88.842494057916809</v>
      </c>
      <c r="PG11" s="242">
        <f>'R3-08（入力用）'!AE34</f>
        <v>91.277390240811229</v>
      </c>
      <c r="PH11" s="242">
        <f>'R3-08（入力用）'!AF34</f>
        <v>87.593829348740186</v>
      </c>
      <c r="PI11" s="242">
        <f>'R3-08（入力用）'!AG34</f>
        <v>81.725105215610057</v>
      </c>
      <c r="PJ11" s="242">
        <f>'R3-08（入力用）'!AH34</f>
        <v>77.105045791656551</v>
      </c>
      <c r="PK11" s="242">
        <f>'R3-08（入力用）'!AI34</f>
        <v>75.107182256973942</v>
      </c>
      <c r="PL11" s="242">
        <f>'R3-08（入力用）'!AJ34</f>
        <v>68.988725182008494</v>
      </c>
      <c r="PM11" s="243">
        <f>'R3-08（入力用）'!AK34</f>
        <v>61.933769575160561</v>
      </c>
      <c r="PN11" s="244">
        <f>'R3-09（入力用）'!G34</f>
        <v>52.943383669088867</v>
      </c>
      <c r="PO11" s="242">
        <f>'R3-09（入力用）'!H34</f>
        <v>46.637626887746919</v>
      </c>
      <c r="PP11" s="242">
        <f>'R3-09（入力用）'!I34</f>
        <v>42.766766289299383</v>
      </c>
      <c r="PQ11" s="242">
        <f>'R3-09（入力用）'!J34</f>
        <v>37.147775098004573</v>
      </c>
      <c r="PR11" s="242">
        <f>'R3-09（入力用）'!K34</f>
        <v>32.527715674051059</v>
      </c>
      <c r="PS11" s="242">
        <f>'R3-09（入力用）'!L34</f>
        <v>32.153116261298074</v>
      </c>
      <c r="PT11" s="242">
        <f>'R3-09（入力用）'!M34</f>
        <v>30.779585081203788</v>
      </c>
      <c r="PU11" s="242">
        <f>'R3-09（入力用）'!N34</f>
        <v>28.094955956474045</v>
      </c>
      <c r="PV11" s="242">
        <f>'R3-09（入力用）'!O34</f>
        <v>25.535193302661966</v>
      </c>
      <c r="PW11" s="242">
        <f>'R3-09（入力用）'!P34</f>
        <v>23.849495945273524</v>
      </c>
      <c r="PX11" s="242">
        <f>'R3-09（入力用）'!Q34</f>
        <v>22.538398000638068</v>
      </c>
      <c r="PY11" s="242">
        <f>'R3-09（入力用）'!R34</f>
        <v>21.414599762379105</v>
      </c>
      <c r="PZ11" s="242">
        <f>'R3-09（入力用）'!S34</f>
        <v>20.041068582284819</v>
      </c>
      <c r="QA11" s="242">
        <f>'R3-09（入力用）'!T34</f>
        <v>18.792403873108196</v>
      </c>
      <c r="QB11" s="242">
        <f>'R3-09（入力用）'!U34</f>
        <v>17.356439457555076</v>
      </c>
      <c r="QC11" s="242">
        <f>'R3-09（入力用）'!V34</f>
        <v>16.107774748378453</v>
      </c>
      <c r="QD11" s="242">
        <f>'R3-09（入力用）'!W34</f>
        <v>13.985044742778191</v>
      </c>
      <c r="QE11" s="242">
        <f>'R3-09（入力用）'!X34</f>
        <v>12.049614443554423</v>
      </c>
      <c r="QF11" s="242">
        <f>'R3-09（入力用）'!Y34</f>
        <v>10.738516498918969</v>
      </c>
      <c r="QG11" s="242">
        <f>'R3-09（入力用）'!Z34</f>
        <v>9.6771514961188387</v>
      </c>
      <c r="QH11" s="242">
        <f>'R3-09（入力用）'!AA34</f>
        <v>7.6792879614362395</v>
      </c>
      <c r="QI11" s="242">
        <f>'R3-09（入力用）'!AB34</f>
        <v>6.0560238395066275</v>
      </c>
      <c r="QJ11" s="242">
        <f>'R3-09（入力用）'!AC34</f>
        <v>4.495192953035847</v>
      </c>
      <c r="QK11" s="242">
        <f>'R3-09（入力用）'!AD34</f>
        <v>3.0592285374827295</v>
      </c>
      <c r="QL11" s="242">
        <f>'R3-09（入力用）'!AE34</f>
        <v>2.4348961828944171</v>
      </c>
      <c r="QM11" s="242">
        <f>'R3-09（入力用）'!AF34</f>
        <v>1.6232641219296116</v>
      </c>
      <c r="QN11" s="242">
        <f>'R3-09（入力用）'!AG34</f>
        <v>1.498397651011949</v>
      </c>
      <c r="QO11" s="242">
        <f>'R3-09（入力用）'!AH34</f>
        <v>1.6856973573884428</v>
      </c>
      <c r="QP11" s="242">
        <f>'R3-09（入力用）'!AI34</f>
        <v>1.498397651011949</v>
      </c>
      <c r="QQ11" s="243">
        <f>'R3-09（入力用）'!AJ34</f>
        <v>1.3110979446354554</v>
      </c>
      <c r="QR11" s="244">
        <f>'R3-10（入力用）'!G34</f>
        <v>1.498397651011949</v>
      </c>
      <c r="QS11" s="242">
        <f>'R3-10（入力用）'!H34</f>
        <v>1.3735311800942867</v>
      </c>
      <c r="QT11" s="242">
        <f>'R3-10（入力用）'!I34</f>
        <v>1.2486647091766243</v>
      </c>
      <c r="QU11" s="242">
        <f>'R3-10（入力用）'!J34</f>
        <v>1.2486647091766243</v>
      </c>
      <c r="QV11" s="242">
        <f>'R3-10（入力用）'!K34</f>
        <v>0.9989317673412994</v>
      </c>
      <c r="QW11" s="242">
        <f>'R3-10（入力用）'!L34</f>
        <v>0.9989317673412994</v>
      </c>
      <c r="QX11" s="242">
        <f>'R3-10（入力用）'!M34</f>
        <v>1.1237982382589617</v>
      </c>
      <c r="QY11" s="242">
        <f>'R3-10（入力用）'!N34</f>
        <v>0.9989317673412994</v>
      </c>
      <c r="QZ11" s="242">
        <f>'R3-10（入力用）'!O34</f>
        <v>1.0613650028001307</v>
      </c>
      <c r="RA11" s="242">
        <f>'R3-10（入力用）'!P34</f>
        <v>1.0613650028001307</v>
      </c>
      <c r="RB11" s="242">
        <f>'R3-10（入力用）'!Q34</f>
        <v>0.93649853188246823</v>
      </c>
      <c r="RC11" s="242">
        <f>'R3-10（入力用）'!R34</f>
        <v>1.0613650028001307</v>
      </c>
      <c r="RD11" s="242">
        <f>'R3-10（入力用）'!S34</f>
        <v>1.1237982382589617</v>
      </c>
      <c r="RE11" s="242">
        <f>'R3-10（入力用）'!T34</f>
        <v>1.186231473717793</v>
      </c>
      <c r="RF11" s="242">
        <f>'R3-10（入力用）'!U34</f>
        <v>1.2486647091766243</v>
      </c>
      <c r="RG11" s="242">
        <f>'R3-10（入力用）'!V34</f>
        <v>1.2486647091766243</v>
      </c>
      <c r="RH11" s="242">
        <f>'R3-10（入力用）'!W34</f>
        <v>1.2486647091766243</v>
      </c>
      <c r="RI11" s="242">
        <f>'R3-10（入力用）'!X34</f>
        <v>1.2486647091766243</v>
      </c>
      <c r="RJ11" s="242">
        <f>'R3-10（入力用）'!Y34</f>
        <v>0.9989317673412994</v>
      </c>
      <c r="RK11" s="242">
        <f>'R3-10（入力用）'!Z34</f>
        <v>0.87406529642363695</v>
      </c>
      <c r="RL11" s="242">
        <f>'R3-10（入力用）'!AA34</f>
        <v>0.56189911912948087</v>
      </c>
      <c r="RM11" s="242">
        <f>'R3-10（入力用）'!AB34</f>
        <v>0.31216617729415608</v>
      </c>
      <c r="RN11" s="242">
        <f>'R3-10（入力用）'!AC34</f>
        <v>6.2433235458831213E-2</v>
      </c>
      <c r="RO11" s="242">
        <f>'R3-10（入力用）'!AD34</f>
        <v>6.2433235458831213E-2</v>
      </c>
      <c r="RP11" s="242">
        <f>'R3-10（入力用）'!AE34</f>
        <v>6.2433235458831213E-2</v>
      </c>
      <c r="RQ11" s="242">
        <f>'R3-10（入力用）'!AF34</f>
        <v>0.24973294183532485</v>
      </c>
      <c r="RR11" s="242">
        <f>'R3-10（入力用）'!AG34</f>
        <v>0.24973294183532485</v>
      </c>
      <c r="RS11" s="242">
        <f>'R3-10（入力用）'!AH34</f>
        <v>0.24973294183532485</v>
      </c>
      <c r="RT11" s="242">
        <f>'R3-10（入力用）'!AI34</f>
        <v>0.24973294183532485</v>
      </c>
      <c r="RU11" s="242">
        <f>'R3-10（入力用）'!AJ34</f>
        <v>0.24973294183532485</v>
      </c>
      <c r="RV11" s="243">
        <f>'R3-10（入力用）'!AK34</f>
        <v>0.24973294183532485</v>
      </c>
      <c r="RW11" s="244">
        <f>'R3-11（入力用）'!G34</f>
        <v>0.24973294183532485</v>
      </c>
      <c r="RX11" s="242">
        <f>'R3-11（入力用）'!H34</f>
        <v>6.2433235458831213E-2</v>
      </c>
      <c r="RY11" s="242">
        <f>'R3-11（入力用）'!I34</f>
        <v>6.2433235458831213E-2</v>
      </c>
      <c r="RZ11" s="242">
        <f>'R3-11（入力用）'!J34</f>
        <v>6.2433235458831213E-2</v>
      </c>
      <c r="SA11" s="242">
        <f>'R3-11（入力用）'!K34</f>
        <v>6.2433235458831213E-2</v>
      </c>
      <c r="SB11" s="242">
        <f>'R3-11（入力用）'!L34</f>
        <v>6.2433235458831213E-2</v>
      </c>
      <c r="SC11" s="242">
        <f>'R3-11（入力用）'!M34</f>
        <v>6.2433235458831213E-2</v>
      </c>
      <c r="SD11" s="242">
        <f>'R3-11（入力用）'!N34</f>
        <v>6.2433235458831213E-2</v>
      </c>
      <c r="SE11" s="242">
        <f>'R3-11（入力用）'!O34</f>
        <v>0</v>
      </c>
      <c r="SF11" s="242">
        <f>'R3-11（入力用）'!P34</f>
        <v>0</v>
      </c>
      <c r="SG11" s="242">
        <f>'R3-11（入力用）'!Q34</f>
        <v>0</v>
      </c>
      <c r="SH11" s="242">
        <f>'R3-11（入力用）'!R34</f>
        <v>0</v>
      </c>
      <c r="SI11" s="242">
        <f>'R3-11（入力用）'!S34</f>
        <v>0</v>
      </c>
      <c r="SJ11" s="242">
        <f>'R3-11（入力用）'!T34</f>
        <v>0</v>
      </c>
      <c r="SK11" s="242">
        <f>'R3-11（入力用）'!U34</f>
        <v>0</v>
      </c>
      <c r="SL11" s="242">
        <f>'R3-11（入力用）'!V34</f>
        <v>0</v>
      </c>
      <c r="SM11" s="242">
        <f>'R3-11（入力用）'!W34</f>
        <v>0</v>
      </c>
      <c r="SN11" s="242">
        <f>'R3-11（入力用）'!X34</f>
        <v>0</v>
      </c>
      <c r="SO11" s="242">
        <f>'R3-11（入力用）'!Y34</f>
        <v>0</v>
      </c>
      <c r="SP11" s="242">
        <f>'R3-11（入力用）'!Z34</f>
        <v>0</v>
      </c>
      <c r="SQ11" s="242">
        <f>'R3-11（入力用）'!AA34</f>
        <v>6.2433235458831213E-2</v>
      </c>
      <c r="SR11" s="242">
        <f>'R3-11（入力用）'!AB34</f>
        <v>6.2433235458831213E-2</v>
      </c>
      <c r="SS11" s="242">
        <f>'R3-11（入力用）'!AC34</f>
        <v>6.2433235458831213E-2</v>
      </c>
      <c r="ST11" s="242">
        <f>'R3-11（入力用）'!AD34</f>
        <v>6.2433235458831213E-2</v>
      </c>
      <c r="SU11" s="242">
        <f>'R3-11（入力用）'!AE34</f>
        <v>6.2433235458831213E-2</v>
      </c>
      <c r="SV11" s="242">
        <f>'R3-11（入力用）'!AF34</f>
        <v>6.2433235458831213E-2</v>
      </c>
      <c r="SW11" s="242">
        <f>'R3-11（入力用）'!AG34</f>
        <v>6.2433235458831213E-2</v>
      </c>
      <c r="SX11" s="242">
        <f>'R3-11（入力用）'!AH34</f>
        <v>0</v>
      </c>
      <c r="SY11" s="242">
        <f>'R3-11（入力用）'!AI34</f>
        <v>0</v>
      </c>
      <c r="SZ11" s="243">
        <f>'R3-11（入力用）'!AJ34</f>
        <v>0</v>
      </c>
      <c r="TA11" s="244">
        <f>'R3-12（入力用）'!G34</f>
        <v>0</v>
      </c>
      <c r="TB11" s="242">
        <f>'R3-12（入力用）'!H34</f>
        <v>0</v>
      </c>
      <c r="TC11" s="242">
        <f>'R3-12（入力用）'!I34</f>
        <v>0</v>
      </c>
      <c r="TD11" s="242">
        <f>'R3-12（入力用）'!J34</f>
        <v>0</v>
      </c>
      <c r="TE11" s="242">
        <f>'R3-12（入力用）'!K34</f>
        <v>0</v>
      </c>
      <c r="TF11" s="242">
        <f>'R3-12（入力用）'!L34</f>
        <v>0</v>
      </c>
      <c r="TG11" s="242">
        <f>'R3-12（入力用）'!M34</f>
        <v>0</v>
      </c>
      <c r="TH11" s="242">
        <f>'R3-12（入力用）'!N34</f>
        <v>0</v>
      </c>
      <c r="TI11" s="242">
        <f>'R3-12（入力用）'!O34</f>
        <v>0</v>
      </c>
      <c r="TJ11" s="242">
        <f>'R3-12（入力用）'!P34</f>
        <v>0</v>
      </c>
      <c r="TK11" s="242">
        <f>'R3-12（入力用）'!Q34</f>
        <v>0</v>
      </c>
      <c r="TL11" s="242">
        <f>'R3-12（入力用）'!R34</f>
        <v>0</v>
      </c>
      <c r="TM11" s="242">
        <f>'R3-12（入力用）'!S34</f>
        <v>0</v>
      </c>
      <c r="TN11" s="242">
        <f>'R3-12（入力用）'!T34</f>
        <v>0</v>
      </c>
      <c r="TO11" s="242">
        <f>'R3-12（入力用）'!U34</f>
        <v>0</v>
      </c>
      <c r="TP11" s="242">
        <f>'R3-12（入力用）'!V34</f>
        <v>0.12592428424636834</v>
      </c>
      <c r="TQ11" s="242">
        <f>'R3-12（入力用）'!W34</f>
        <v>0.18888642636955252</v>
      </c>
      <c r="TR11" s="242">
        <f>'R3-12（入力用）'!X34</f>
        <v>0.18888642636955252</v>
      </c>
      <c r="TS11" s="242">
        <f>'R3-12（入力用）'!Y34</f>
        <v>0.56665927910865754</v>
      </c>
      <c r="TT11" s="242">
        <f>'R3-12（入力用）'!Z34</f>
        <v>0.56665927910865754</v>
      </c>
      <c r="TU11" s="242">
        <f>'R3-12（入力用）'!AA34</f>
        <v>0.75554570547821009</v>
      </c>
      <c r="TV11" s="242">
        <f>'R3-12（入力用）'!AB34</f>
        <v>0.75554570547821009</v>
      </c>
      <c r="TW11" s="242">
        <f>'R3-12（入力用）'!AC34</f>
        <v>0.81850784760139428</v>
      </c>
      <c r="TX11" s="242">
        <f>'R3-12（入力用）'!AD34</f>
        <v>0.75554570547821009</v>
      </c>
      <c r="TY11" s="242">
        <f>'R3-12（入力用）'!AE34</f>
        <v>0.88146998972457835</v>
      </c>
      <c r="TZ11" s="242">
        <f>'R3-12（入力用）'!AF34</f>
        <v>0.50369713698547336</v>
      </c>
      <c r="UA11" s="242">
        <f>'R3-12（入力用）'!AG34</f>
        <v>0.50369713698547336</v>
      </c>
      <c r="UB11" s="242">
        <f>'R3-12（入力用）'!AH34</f>
        <v>0.31481071061592086</v>
      </c>
      <c r="UC11" s="242">
        <f>'R3-12（入力用）'!AI34</f>
        <v>0.37777285273910505</v>
      </c>
      <c r="UD11" s="242">
        <f>'R3-12（入力用）'!AJ34</f>
        <v>0.25184856849273668</v>
      </c>
      <c r="UE11" s="243">
        <f>'R3-12（入力用）'!AK34</f>
        <v>0.25184856849273668</v>
      </c>
      <c r="UF11" s="244">
        <f>'R4-01（入力用）'!G34</f>
        <v>0.12592428424636834</v>
      </c>
      <c r="UG11" s="242">
        <f>'R4-01（入力用）'!H34</f>
        <v>0.18888642636955252</v>
      </c>
      <c r="UH11" s="242">
        <f>'R4-01（入力用）'!I34</f>
        <v>0.50369713698547336</v>
      </c>
      <c r="UI11" s="242">
        <f>'R4-01（入力用）'!J34</f>
        <v>0.81850784760139428</v>
      </c>
      <c r="UJ11" s="242">
        <f>'R4-01（入力用）'!K34</f>
        <v>1.9518264058187094</v>
      </c>
      <c r="UK11" s="242">
        <f>'R4-01（入力用）'!L34</f>
        <v>5.7295549332097595</v>
      </c>
      <c r="UL11" s="242">
        <f>'R4-01（入力用）'!M34</f>
        <v>12.655390566760019</v>
      </c>
      <c r="UM11" s="242">
        <f>'R4-01（入力用）'!N34</f>
        <v>23.98857614893317</v>
      </c>
      <c r="UN11" s="242">
        <f>'R4-01（入力用）'!O34</f>
        <v>30.725525356113877</v>
      </c>
      <c r="UO11" s="242">
        <f>'R4-01（入力用）'!P34</f>
        <v>37.147663852678662</v>
      </c>
      <c r="UP11" s="242">
        <f>'R4-01（入力用）'!Q34</f>
        <v>41.932786654040662</v>
      </c>
      <c r="UQ11" s="242">
        <f>'R4-01（入力用）'!R34</f>
        <v>47.851228013619973</v>
      </c>
      <c r="UR11" s="242">
        <f>'R4-01（入力用）'!S34</f>
        <v>51.251183688271915</v>
      </c>
      <c r="US11" s="242">
        <f>'R4-01（入力用）'!T34</f>
        <v>53.140047951967439</v>
      </c>
      <c r="UT11" s="242">
        <f>'R4-01（入力用）'!U34</f>
        <v>52.25857796224286</v>
      </c>
      <c r="UU11" s="242">
        <f>'R4-01（入力用）'!V34</f>
        <v>54.77706364717023</v>
      </c>
      <c r="UV11" s="242">
        <f>'R4-01（入力用）'!W34</f>
        <v>55.721495779017992</v>
      </c>
      <c r="UW11" s="242">
        <f>'R4-01（入力用）'!X34</f>
        <v>65.543589950234718</v>
      </c>
      <c r="UX11" s="242">
        <f>'R4-01（入力用）'!Y34</f>
        <v>74.547176273850056</v>
      </c>
      <c r="UY11" s="242">
        <f>'R4-01（入力用）'!Z34</f>
        <v>86.384058993008679</v>
      </c>
      <c r="UZ11" s="242">
        <f>'R4-01（入力用）'!AA34</f>
        <v>95.702456027239947</v>
      </c>
      <c r="VA11" s="242">
        <f>'R4-01（入力用）'!AB34</f>
        <v>108.48377087824633</v>
      </c>
      <c r="VB11" s="242">
        <f>'R4-01（入力用）'!AC34</f>
        <v>124.79096568815103</v>
      </c>
      <c r="VC11" s="242">
        <f>'R4-01（入力用）'!AD34</f>
        <v>134.36121129087502</v>
      </c>
      <c r="VD11" s="242">
        <f>'R4-01（入力用）'!AE34</f>
        <v>152.30542179598251</v>
      </c>
      <c r="VE11" s="242">
        <f>'R4-01（入力用）'!AF34</f>
        <v>172.89404227026372</v>
      </c>
      <c r="VF11" s="242">
        <f>'R4-01（入力用）'!AG34</f>
        <v>188.06791852195113</v>
      </c>
      <c r="VG11" s="242">
        <f>'R4-01（入力用）'!AH34</f>
        <v>209.47504684383375</v>
      </c>
      <c r="VH11" s="242">
        <f>'R4-01（入力用）'!AI34</f>
        <v>216.46384461950717</v>
      </c>
      <c r="VI11" s="242">
        <f>'R4-01（入力用）'!AJ34</f>
        <v>226.22297664860073</v>
      </c>
      <c r="VJ11" s="246">
        <f>'R4-01（入力用）'!AK34</f>
        <v>233.5265851348901</v>
      </c>
      <c r="VK11" s="247">
        <f>'R4-02（入力用）'!G34</f>
        <v>247.50418068623699</v>
      </c>
      <c r="VL11" s="242">
        <f>'R4-02（入力用）'!H34</f>
        <v>252.66707634033807</v>
      </c>
      <c r="VM11" s="242">
        <f>'R4-02（入力用）'!I34</f>
        <v>257.57812342594644</v>
      </c>
      <c r="VN11" s="242">
        <f>'R4-02（入力用）'!J34</f>
        <v>261.16696552696794</v>
      </c>
      <c r="VO11" s="242">
        <f>'R4-02（入力用）'!K34</f>
        <v>269.28908186085869</v>
      </c>
      <c r="VP11" s="242">
        <f>'R4-02（入力用）'!L34</f>
        <v>266.83355831805454</v>
      </c>
      <c r="VQ11" s="242">
        <f>'R4-02（入力用）'!M34</f>
        <v>270.61128684544559</v>
      </c>
      <c r="VR11" s="242">
        <f>'R4-02（入力用）'!N34</f>
        <v>263.30767835915623</v>
      </c>
      <c r="VS11" s="242">
        <f>'R4-02（入力用）'!O34</f>
        <v>266.83355831805454</v>
      </c>
      <c r="VT11" s="242">
        <f>'R4-02（入力用）'!P34</f>
        <v>264.81876977011262</v>
      </c>
      <c r="VU11" s="242">
        <f>'R4-02（入力用）'!Q34</f>
        <v>257.64108556806963</v>
      </c>
      <c r="VV11" s="242">
        <f>'R4-02（入力用）'!R34</f>
        <v>247.25233211774423</v>
      </c>
      <c r="VW11" s="242">
        <f>'R4-02（入力用）'!S34</f>
        <v>243.34867930610682</v>
      </c>
      <c r="VX11" s="242">
        <f>'R4-02（入力用）'!T34</f>
        <v>236.92654080954205</v>
      </c>
      <c r="VY11" s="242">
        <f>'R4-02（入力用）'!U34</f>
        <v>241.14500433179538</v>
      </c>
      <c r="VZ11" s="242">
        <f>'R4-02（入力用）'!V34</f>
        <v>231.57475872907139</v>
      </c>
      <c r="WA11" s="242">
        <f>'R4-02（入力用）'!W34</f>
        <v>232.07845586605686</v>
      </c>
      <c r="WB11" s="242">
        <f>'R4-02（入力用）'!X34</f>
        <v>226.53778735921665</v>
      </c>
      <c r="WC11" s="242">
        <f>'R4-02（入力用）'!Y34</f>
        <v>227.92295448592671</v>
      </c>
      <c r="WD11" s="242">
        <f>'R4-02（入力用）'!Z34</f>
        <v>223.32671811093425</v>
      </c>
      <c r="WE11" s="242">
        <f>'R4-02（入力用）'!AA34</f>
        <v>219.86380029415912</v>
      </c>
      <c r="WF11" s="242">
        <f>'R4-02（入力用）'!AB34</f>
        <v>207.58618258013823</v>
      </c>
      <c r="WG11" s="242">
        <f>'R4-02（入力用）'!AC34</f>
        <v>205.06769689521084</v>
      </c>
      <c r="WH11" s="242">
        <f>'R4-02（入力用）'!AD34</f>
        <v>185.92720568976287</v>
      </c>
      <c r="WI11" s="242">
        <f>'R4-02（入力用）'!AE34</f>
        <v>189.07531279592206</v>
      </c>
      <c r="WJ11" s="242">
        <f>'R4-02（入力用）'!AF34</f>
        <v>191.02713920174077</v>
      </c>
      <c r="WK11" s="242">
        <f>'R4-02（入力用）'!AG34</f>
        <v>193.41970060242178</v>
      </c>
      <c r="WL11" s="243">
        <f>'R4-02（入力用）'!AH34</f>
        <v>192.22341990208128</v>
      </c>
      <c r="WM11" s="244">
        <f>'R4-03（入力用）'!G34</f>
        <v>193.3567384602986</v>
      </c>
      <c r="WN11" s="242">
        <f>'R4-03（入力用）'!H34</f>
        <v>189.57900993290755</v>
      </c>
      <c r="WO11" s="242">
        <f>'R4-03（入力用）'!I34</f>
        <v>196.31595914008824</v>
      </c>
      <c r="WP11" s="242">
        <f>'R4-03（入力用）'!J34</f>
        <v>192.79007918118992</v>
      </c>
      <c r="WQ11" s="242">
        <f>'R4-03（入力用）'!K34</f>
        <v>185.04573570003828</v>
      </c>
      <c r="WR11" s="242">
        <f>'R4-03（入力用）'!L34</f>
        <v>177.67916507162573</v>
      </c>
      <c r="WS11" s="242">
        <f>'R4-03（入力用）'!M34</f>
        <v>173.96439868635787</v>
      </c>
      <c r="WT11" s="242">
        <f>'R4-03（入力用）'!N34</f>
        <v>171.94961013841598</v>
      </c>
      <c r="WU11" s="242">
        <f>'R4-03（入力用）'!O34</f>
        <v>166.84967662643805</v>
      </c>
      <c r="WV11" s="242">
        <f>'R4-03（入力用）'!P34</f>
        <v>162.75713738843109</v>
      </c>
      <c r="WW11" s="242">
        <f>'R4-03（入力用）'!Q34</f>
        <v>153.9424374911853</v>
      </c>
      <c r="WX11" s="242">
        <f>'R4-03（入力用）'!R34</f>
        <v>155.26464247577218</v>
      </c>
      <c r="WY11" s="242">
        <f>'R4-03（入力用）'!S34</f>
        <v>153.43874035419984</v>
      </c>
      <c r="WZ11" s="242">
        <f>'R4-03（入力用）'!T34</f>
        <v>152.68319464872161</v>
      </c>
      <c r="XA11" s="242">
        <f>'R4-03（入力用）'!U34</f>
        <v>148.27584470009873</v>
      </c>
      <c r="XB11" s="242">
        <f>'R4-03（入力用）'!V34</f>
        <v>146.82771543126549</v>
      </c>
      <c r="XC11" s="242">
        <f>'R4-03（入力用）'!W34</f>
        <v>147.89807184735963</v>
      </c>
      <c r="XD11" s="242">
        <f>'R4-03（入力用）'!X34</f>
        <v>147.07956399975822</v>
      </c>
      <c r="XE11" s="242">
        <f>'R4-03（入力用）'!Y34</f>
        <v>144.4351540305845</v>
      </c>
      <c r="XF11" s="242">
        <f>'R4-03（入力用）'!Z34</f>
        <v>147.01660185763504</v>
      </c>
      <c r="XG11" s="242">
        <f>'R4-03（入力用）'!AA34</f>
        <v>147.96103398948281</v>
      </c>
      <c r="XH11" s="242">
        <f>'R4-03（入力用）'!AB34</f>
        <v>135.55749199121553</v>
      </c>
      <c r="XI11" s="242">
        <f>'R4-03（入力用）'!AC34</f>
        <v>143.61664618298309</v>
      </c>
      <c r="XJ11" s="242">
        <f>'R4-03（入力用）'!AD34</f>
        <v>155.32760461789536</v>
      </c>
      <c r="XK11" s="242">
        <f>'R4-03（入力用）'!AE34</f>
        <v>165.84228235246709</v>
      </c>
      <c r="XL11" s="242">
        <f>'R4-03（入力用）'!AF34</f>
        <v>181.20504503052405</v>
      </c>
      <c r="XM11" s="242">
        <f>'R4-03（入力用）'!AG34</f>
        <v>190.46047992263212</v>
      </c>
      <c r="XN11" s="242">
        <f>'R4-03（入力用）'!AH34</f>
        <v>197.51223984042875</v>
      </c>
      <c r="XO11" s="242">
        <f>'R4-03（入力用）'!AI34</f>
        <v>231.51179658694821</v>
      </c>
      <c r="XP11" s="242">
        <f>'R4-03（入力用）'!AJ34</f>
        <v>249.33008280780933</v>
      </c>
      <c r="XQ11" s="242">
        <f>'R4-03（入力用）'!AK34</f>
        <v>258.77440412628692</v>
      </c>
      <c r="XR11" s="242">
        <f>'R4-03（入力用）'!AL34</f>
        <v>0</v>
      </c>
      <c r="XS11" s="242">
        <f>'R4-03（入力用）'!AM34</f>
        <v>15</v>
      </c>
      <c r="XT11" s="242">
        <f>'R4-03（入力用）'!AN34</f>
        <v>25</v>
      </c>
      <c r="XU11" s="242">
        <f>'R4-03（入力用）'!AO34</f>
        <v>0</v>
      </c>
      <c r="XV11" s="242">
        <f>'R4-03（入力用）'!AP34</f>
        <v>0</v>
      </c>
      <c r="XW11" s="242">
        <f>'R4-03（入力用）'!AQ34</f>
        <v>0</v>
      </c>
      <c r="XX11" s="242">
        <f>'R4-03（入力用）'!AR34</f>
        <v>0</v>
      </c>
      <c r="XY11" s="242">
        <f>'R4-03（入力用）'!AS34</f>
        <v>0</v>
      </c>
      <c r="XZ11" s="242">
        <f>'R4-03（入力用）'!AT34</f>
        <v>0</v>
      </c>
      <c r="YA11" s="242">
        <f>'R4-03（入力用）'!AU34</f>
        <v>0</v>
      </c>
      <c r="YB11" s="242">
        <f>'R4-03（入力用）'!AV34</f>
        <v>0</v>
      </c>
      <c r="YC11" s="242">
        <f>'R4-03（入力用）'!AW34</f>
        <v>0</v>
      </c>
      <c r="YD11" s="242">
        <f>'R4-03（入力用）'!AX34</f>
        <v>0</v>
      </c>
      <c r="YE11" s="242">
        <f>'R4-03（入力用）'!AY34</f>
        <v>0</v>
      </c>
      <c r="YF11" s="242">
        <f>'R4-03（入力用）'!AZ34</f>
        <v>0</v>
      </c>
      <c r="YG11" s="242">
        <f>'R4-03（入力用）'!BA34</f>
        <v>0</v>
      </c>
      <c r="YH11" s="242">
        <f>'R4-03（入力用）'!BB34</f>
        <v>0</v>
      </c>
      <c r="YI11" s="242">
        <f>'R4-03（入力用）'!BC34</f>
        <v>0</v>
      </c>
      <c r="YJ11" s="242">
        <f>'R4-03（入力用）'!BD34</f>
        <v>0</v>
      </c>
      <c r="YK11" s="242">
        <f>'R4-03（入力用）'!BE34</f>
        <v>0</v>
      </c>
      <c r="YL11" s="242">
        <f>'R4-03（入力用）'!BF34</f>
        <v>0</v>
      </c>
      <c r="YM11" s="242">
        <f>'R4-03（入力用）'!BG34</f>
        <v>0</v>
      </c>
      <c r="YN11" s="242">
        <f>'R4-03（入力用）'!BH34</f>
        <v>0</v>
      </c>
      <c r="YO11" s="242">
        <f>'R4-03（入力用）'!BI34</f>
        <v>0</v>
      </c>
      <c r="YP11" s="242">
        <f>'R4-03（入力用）'!BJ34</f>
        <v>0</v>
      </c>
      <c r="YQ11" s="242">
        <f>'R4-03（入力用）'!BK34</f>
        <v>0</v>
      </c>
      <c r="YR11" s="242">
        <f>'R4-03（入力用）'!BL34</f>
        <v>0</v>
      </c>
      <c r="YS11" s="242">
        <f>'R4-03（入力用）'!BM34</f>
        <v>0</v>
      </c>
      <c r="YT11" s="242">
        <f>'R4-03（入力用）'!BN34</f>
        <v>0</v>
      </c>
      <c r="YU11" s="242">
        <f>'R4-03（入力用）'!BO34</f>
        <v>0</v>
      </c>
      <c r="YV11" s="242">
        <f>'R4-03（入力用）'!BP34</f>
        <v>0</v>
      </c>
      <c r="YW11" s="242">
        <f>'R4-03（入力用）'!BQ34</f>
        <v>0</v>
      </c>
      <c r="YX11" s="242">
        <f>'R4-03（入力用）'!BR34</f>
        <v>0</v>
      </c>
      <c r="YY11" s="242">
        <f>'R4-03（入力用）'!BS34</f>
        <v>0</v>
      </c>
      <c r="YZ11" s="242">
        <f>'R4-03（入力用）'!BT34</f>
        <v>0</v>
      </c>
      <c r="ZA11" s="242">
        <f>'R4-03（入力用）'!BU34</f>
        <v>0</v>
      </c>
      <c r="ZB11" s="242">
        <f>'R4-03（入力用）'!BV34</f>
        <v>0</v>
      </c>
      <c r="ZC11" s="242">
        <f>'R4-03（入力用）'!BW34</f>
        <v>0</v>
      </c>
      <c r="ZD11" s="242">
        <f>'R4-03（入力用）'!BX34</f>
        <v>0</v>
      </c>
      <c r="ZE11" s="242">
        <f>'R4-03（入力用）'!BY34</f>
        <v>0</v>
      </c>
      <c r="ZF11" s="242">
        <f>'R4-03（入力用）'!BZ34</f>
        <v>0</v>
      </c>
      <c r="ZG11" s="242">
        <f>'R4-03（入力用）'!CA34</f>
        <v>0</v>
      </c>
      <c r="ZH11" s="242">
        <f>'R4-03（入力用）'!CB34</f>
        <v>0</v>
      </c>
      <c r="ZI11" s="242">
        <f>'R4-03（入力用）'!CC34</f>
        <v>0</v>
      </c>
      <c r="ZJ11" s="242">
        <f>'R4-03（入力用）'!CD34</f>
        <v>0</v>
      </c>
      <c r="ZK11" s="242">
        <f>'R4-03（入力用）'!CE34</f>
        <v>0</v>
      </c>
      <c r="ZL11" s="242">
        <f>'R4-03（入力用）'!CF34</f>
        <v>0</v>
      </c>
      <c r="ZM11" s="242">
        <f>'R4-03（入力用）'!CG34</f>
        <v>0</v>
      </c>
      <c r="ZN11" s="242">
        <f>'R4-03（入力用）'!CH34</f>
        <v>0</v>
      </c>
      <c r="ZO11" s="242">
        <f>'R4-03（入力用）'!CI34</f>
        <v>0</v>
      </c>
      <c r="ZP11" s="242">
        <f>'R4-03（入力用）'!CJ34</f>
        <v>0</v>
      </c>
      <c r="ZQ11" s="242">
        <f>'R4-03（入力用）'!CK34</f>
        <v>0</v>
      </c>
      <c r="ZR11" s="242">
        <f>'R4-03（入力用）'!CL34</f>
        <v>0</v>
      </c>
      <c r="ZS11" s="242">
        <f>'R4-03（入力用）'!CM34</f>
        <v>0</v>
      </c>
      <c r="ZT11" s="242">
        <f>'R4-03（入力用）'!CN34</f>
        <v>0</v>
      </c>
      <c r="ZU11" s="242">
        <f>'R4-03（入力用）'!CO34</f>
        <v>0</v>
      </c>
      <c r="ZV11" s="242">
        <f>'R4-03（入力用）'!CP34</f>
        <v>0</v>
      </c>
      <c r="ZW11" s="242">
        <f>'R4-03（入力用）'!CQ34</f>
        <v>0</v>
      </c>
      <c r="ZX11" s="242">
        <f>'R4-03（入力用）'!CR34</f>
        <v>0</v>
      </c>
      <c r="ZY11" s="242">
        <f>'R4-03（入力用）'!CS34</f>
        <v>0</v>
      </c>
      <c r="ZZ11" s="242">
        <f>'R4-03（入力用）'!CT34</f>
        <v>0</v>
      </c>
      <c r="AAA11" s="242">
        <f>'R4-03（入力用）'!CU34</f>
        <v>0</v>
      </c>
      <c r="AAB11" s="242">
        <f>'R4-03（入力用）'!CV34</f>
        <v>0</v>
      </c>
      <c r="AAC11" s="242">
        <f>'R4-03（入力用）'!CW34</f>
        <v>0</v>
      </c>
      <c r="AAD11" s="242">
        <f>'R4-03（入力用）'!CX34</f>
        <v>0</v>
      </c>
      <c r="AAE11" s="242">
        <f>'R4-03（入力用）'!CY34</f>
        <v>0</v>
      </c>
      <c r="AAF11" s="242">
        <f>'R4-03（入力用）'!CZ34</f>
        <v>0</v>
      </c>
      <c r="AAG11" s="242">
        <f>'R4-03（入力用）'!DA34</f>
        <v>0</v>
      </c>
      <c r="AAH11" s="242">
        <f>'R4-03（入力用）'!DB34</f>
        <v>0</v>
      </c>
      <c r="AAI11" s="242">
        <f>'R4-03（入力用）'!DC34</f>
        <v>0</v>
      </c>
      <c r="AAJ11" s="242">
        <f>'R4-03（入力用）'!DD34</f>
        <v>0</v>
      </c>
      <c r="AAK11" s="242">
        <f>'R4-03（入力用）'!DE34</f>
        <v>0</v>
      </c>
      <c r="AAL11" s="242">
        <f>'R4-03（入力用）'!DF34</f>
        <v>0</v>
      </c>
      <c r="AAM11" s="242">
        <f>'R4-03（入力用）'!DG34</f>
        <v>0</v>
      </c>
      <c r="AAN11" s="242">
        <f>'R4-03（入力用）'!DH34</f>
        <v>0</v>
      </c>
      <c r="AAO11" s="242">
        <f>'R4-03（入力用）'!DI34</f>
        <v>0</v>
      </c>
      <c r="AAP11" s="242">
        <f>'R4-03（入力用）'!DJ34</f>
        <v>0</v>
      </c>
      <c r="AAQ11" s="242">
        <f>'R4-03（入力用）'!DK34</f>
        <v>0</v>
      </c>
      <c r="AAR11" s="242">
        <f>'R4-03（入力用）'!DL34</f>
        <v>0</v>
      </c>
      <c r="AAS11" s="242">
        <f>'R4-03（入力用）'!DM34</f>
        <v>0</v>
      </c>
      <c r="AAT11" s="242">
        <f>'R4-03（入力用）'!DN34</f>
        <v>0</v>
      </c>
      <c r="AAU11" s="242">
        <f>'R4-03（入力用）'!DO34</f>
        <v>0</v>
      </c>
      <c r="AAV11" s="242">
        <f>'R4-03（入力用）'!DP34</f>
        <v>0</v>
      </c>
      <c r="AAW11" s="242">
        <f>'R4-03（入力用）'!DQ34</f>
        <v>0</v>
      </c>
      <c r="AAX11" s="242">
        <f>'R4-03（入力用）'!DR34</f>
        <v>0</v>
      </c>
      <c r="AAY11" s="242">
        <f>'R4-03（入力用）'!DS34</f>
        <v>0</v>
      </c>
      <c r="AAZ11" s="242">
        <f>'R4-03（入力用）'!DT34</f>
        <v>0</v>
      </c>
      <c r="ABA11" s="242">
        <f>'R4-03（入力用）'!DU34</f>
        <v>0</v>
      </c>
      <c r="ABB11" s="242">
        <f>'R4-03（入力用）'!DV34</f>
        <v>0</v>
      </c>
      <c r="ABC11" s="242">
        <f>'R4-03（入力用）'!DW34</f>
        <v>0</v>
      </c>
      <c r="ABD11" s="242">
        <f>'R4-03（入力用）'!DX34</f>
        <v>0</v>
      </c>
    </row>
    <row r="12" spans="1:732" s="240" customFormat="1" ht="32.4">
      <c r="A12" s="240" t="s">
        <v>21</v>
      </c>
      <c r="B12" s="241" t="s">
        <v>36</v>
      </c>
      <c r="C12" s="248">
        <f>'7月（入力用）'!F35</f>
        <v>1</v>
      </c>
      <c r="D12" s="248">
        <f>'7月（入力用）'!G35</f>
        <v>10</v>
      </c>
      <c r="E12" s="248">
        <f>'7月（入力用）'!H35</f>
        <v>40</v>
      </c>
      <c r="F12" s="248">
        <f>'7月（入力用）'!I35</f>
        <v>74</v>
      </c>
      <c r="G12" s="248">
        <f>'7月（入力用）'!J35</f>
        <v>87</v>
      </c>
      <c r="H12" s="248">
        <f>'7月（入力用）'!K35</f>
        <v>99</v>
      </c>
      <c r="I12" s="248">
        <f>'7月（入力用）'!L35</f>
        <v>108</v>
      </c>
      <c r="J12" s="248">
        <f>'7月（入力用）'!M35</f>
        <v>109</v>
      </c>
      <c r="K12" s="248">
        <f>'7月（入力用）'!N35</f>
        <v>93</v>
      </c>
      <c r="L12" s="248">
        <f>'7月（入力用）'!O35</f>
        <v>41</v>
      </c>
      <c r="M12" s="248">
        <f>'7月（入力用）'!P35</f>
        <v>-22</v>
      </c>
      <c r="N12" s="248">
        <f>'7月（入力用）'!Q35</f>
        <v>-40</v>
      </c>
      <c r="O12" s="248">
        <f>'7月（入力用）'!R35</f>
        <v>-59</v>
      </c>
      <c r="P12" s="248">
        <f>'7月（入力用）'!S35</f>
        <v>-72</v>
      </c>
      <c r="Q12" s="248">
        <f>'7月（入力用）'!T35</f>
        <v>-74</v>
      </c>
      <c r="R12" s="248">
        <f>'7月（入力用）'!U35</f>
        <v>-65</v>
      </c>
      <c r="S12" s="248">
        <f>'7月（入力用）'!V35</f>
        <v>-50</v>
      </c>
      <c r="T12" s="248">
        <f>'7月（入力用）'!W35</f>
        <v>-25</v>
      </c>
      <c r="U12" s="248">
        <f>'7月（入力用）'!X35</f>
        <v>-27</v>
      </c>
      <c r="V12" s="248">
        <f>'7月（入力用）'!Y35</f>
        <v>-20</v>
      </c>
      <c r="W12" s="248">
        <f>'7月（入力用）'!Z35</f>
        <v>-19</v>
      </c>
      <c r="X12" s="248">
        <f>'7月（入力用）'!AA35</f>
        <v>-20</v>
      </c>
      <c r="Y12" s="248">
        <f>'7月（入力用）'!AB35</f>
        <v>-11</v>
      </c>
      <c r="Z12" s="248">
        <f>'7月（入力用）'!AC35</f>
        <v>9</v>
      </c>
      <c r="AA12" s="248">
        <f>'7月（入力用）'!AD35</f>
        <v>20</v>
      </c>
      <c r="AB12" s="248">
        <f>'7月（入力用）'!AE35</f>
        <v>31</v>
      </c>
      <c r="AC12" s="248">
        <f>'7月（入力用）'!AF35</f>
        <v>29</v>
      </c>
      <c r="AD12" s="248">
        <f>'7月（入力用）'!AG35</f>
        <v>40</v>
      </c>
      <c r="AE12" s="248">
        <f>'7月（入力用）'!AH35</f>
        <v>42</v>
      </c>
      <c r="AF12" s="248">
        <f>'7月（入力用）'!AI35</f>
        <v>20</v>
      </c>
      <c r="AG12" s="249">
        <f>'7月（入力用）'!AJ35</f>
        <v>9</v>
      </c>
      <c r="AH12" s="250">
        <f>'8月（入力用）'!F35</f>
        <v>-2</v>
      </c>
      <c r="AI12" s="248">
        <f>'8月（入力用）'!G35</f>
        <v>-11</v>
      </c>
      <c r="AJ12" s="248">
        <f>'8月（入力用）'!H35</f>
        <v>-12</v>
      </c>
      <c r="AK12" s="248">
        <f>'8月（入力用）'!I35</f>
        <v>-24</v>
      </c>
      <c r="AL12" s="248">
        <f>'8月（入力用）'!J35</f>
        <v>-24</v>
      </c>
      <c r="AM12" s="248">
        <f>'8月（入力用）'!K35</f>
        <v>-10</v>
      </c>
      <c r="AN12" s="248">
        <f>'8月（入力用）'!L35</f>
        <v>-26</v>
      </c>
      <c r="AO12" s="248">
        <f>'8月（入力用）'!M35</f>
        <v>-24</v>
      </c>
      <c r="AP12" s="248">
        <f>'8月（入力用）'!N35</f>
        <v>-19</v>
      </c>
      <c r="AQ12" s="248">
        <f>'8月（入力用）'!O35</f>
        <v>-16</v>
      </c>
      <c r="AR12" s="248">
        <f>'8月（入力用）'!P35</f>
        <v>-18</v>
      </c>
      <c r="AS12" s="248">
        <f>'8月（入力用）'!Q35</f>
        <v>-23</v>
      </c>
      <c r="AT12" s="248">
        <f>'8月（入力用）'!R35</f>
        <v>-33</v>
      </c>
      <c r="AU12" s="248">
        <f>'8月（入力用）'!S35</f>
        <v>-17</v>
      </c>
      <c r="AV12" s="248">
        <f>'8月（入力用）'!T35</f>
        <v>-2</v>
      </c>
      <c r="AW12" s="248">
        <f>'8月（入力用）'!U35</f>
        <v>25</v>
      </c>
      <c r="AX12" s="248">
        <f>'8月（入力用）'!V35</f>
        <v>30</v>
      </c>
      <c r="AY12" s="248">
        <f>'8月（入力用）'!W35</f>
        <v>43</v>
      </c>
      <c r="AZ12" s="248">
        <f>'8月（入力用）'!X35</f>
        <v>49</v>
      </c>
      <c r="BA12" s="248">
        <f>'8月（入力用）'!Y35</f>
        <v>59</v>
      </c>
      <c r="BB12" s="248">
        <f>'8月（入力用）'!Z35</f>
        <v>53</v>
      </c>
      <c r="BC12" s="248">
        <f>'8月（入力用）'!AA35</f>
        <v>26</v>
      </c>
      <c r="BD12" s="248">
        <f>'8月（入力用）'!AB35</f>
        <v>-27</v>
      </c>
      <c r="BE12" s="248">
        <f>'8月（入力用）'!AC35</f>
        <v>-33</v>
      </c>
      <c r="BF12" s="248">
        <f>'8月（入力用）'!AD35</f>
        <v>-45</v>
      </c>
      <c r="BG12" s="248">
        <f>'8月（入力用）'!AE35</f>
        <v>-48</v>
      </c>
      <c r="BH12" s="248">
        <f>'8月（入力用）'!AF35</f>
        <v>-52</v>
      </c>
      <c r="BI12" s="248">
        <f>'8月（入力用）'!AG35</f>
        <v>-43</v>
      </c>
      <c r="BJ12" s="248">
        <f>'8月（入力用）'!AH35</f>
        <v>-27</v>
      </c>
      <c r="BK12" s="248">
        <f>'8月（入力用）'!AI35</f>
        <v>0</v>
      </c>
      <c r="BL12" s="249">
        <f>'8月（入力用）'!AJ35</f>
        <v>-2</v>
      </c>
      <c r="BM12" s="250">
        <f>'9月（入力用）'!G35</f>
        <v>2</v>
      </c>
      <c r="BN12" s="248">
        <f>'9月（入力用）'!H35</f>
        <v>2</v>
      </c>
      <c r="BO12" s="248">
        <f>'9月（入力用）'!I35</f>
        <v>6</v>
      </c>
      <c r="BP12" s="248">
        <f>'9月（入力用）'!J35</f>
        <v>-2</v>
      </c>
      <c r="BQ12" s="248">
        <f>'9月（入力用）'!K35</f>
        <v>-6</v>
      </c>
      <c r="BR12" s="248">
        <f>'9月（入力用）'!L35</f>
        <v>-9</v>
      </c>
      <c r="BS12" s="248">
        <f>'9月（入力用）'!M35</f>
        <v>-7</v>
      </c>
      <c r="BT12" s="248">
        <f>'9月（入力用）'!N35</f>
        <v>-7</v>
      </c>
      <c r="BU12" s="248">
        <f>'9月（入力用）'!O35</f>
        <v>-5</v>
      </c>
      <c r="BV12" s="248">
        <f>'9月（入力用）'!P35</f>
        <v>-13</v>
      </c>
      <c r="BW12" s="248">
        <f>'9月（入力用）'!Q35</f>
        <v>-12</v>
      </c>
      <c r="BX12" s="248">
        <f>'9月（入力用）'!R35</f>
        <v>-11</v>
      </c>
      <c r="BY12" s="248">
        <f>'9月（入力用）'!S35</f>
        <v>-9</v>
      </c>
      <c r="BZ12" s="248">
        <f>'9月（入力用）'!T35</f>
        <v>-8</v>
      </c>
      <c r="CA12" s="248">
        <f>'9月（入力用）'!U35</f>
        <v>-6</v>
      </c>
      <c r="CB12" s="248">
        <f>'9月（入力用）'!V35</f>
        <v>-5</v>
      </c>
      <c r="CC12" s="248">
        <f>'9月（入力用）'!W35</f>
        <v>0</v>
      </c>
      <c r="CD12" s="248">
        <f>'9月（入力用）'!X35</f>
        <v>2</v>
      </c>
      <c r="CE12" s="248">
        <f>'9月（入力用）'!Y35</f>
        <v>4</v>
      </c>
      <c r="CF12" s="248">
        <f>'9月（入力用）'!Z35</f>
        <v>4</v>
      </c>
      <c r="CG12" s="248">
        <f>'9月（入力用）'!AA35</f>
        <v>5</v>
      </c>
      <c r="CH12" s="248">
        <f>'9月（入力用）'!AB35</f>
        <v>14</v>
      </c>
      <c r="CI12" s="248">
        <f>'9月（入力用）'!AC35</f>
        <v>9</v>
      </c>
      <c r="CJ12" s="248">
        <f>'9月（入力用）'!AD35</f>
        <v>13</v>
      </c>
      <c r="CK12" s="248">
        <f>'9月（入力用）'!AE35</f>
        <v>20</v>
      </c>
      <c r="CL12" s="248">
        <f>'9月（入力用）'!AF35</f>
        <v>23</v>
      </c>
      <c r="CM12" s="248">
        <f>'9月（入力用）'!AG35</f>
        <v>29</v>
      </c>
      <c r="CN12" s="248">
        <f>'9月（入力用）'!AH35</f>
        <v>28</v>
      </c>
      <c r="CO12" s="248">
        <f>'9月（入力用）'!AI35</f>
        <v>10</v>
      </c>
      <c r="CP12" s="249">
        <f>'9月（入力用）'!AJ35</f>
        <v>15</v>
      </c>
      <c r="CQ12" s="250">
        <f>'10月（入力用）'!G35</f>
        <v>12</v>
      </c>
      <c r="CR12" s="248">
        <f>'10月（入力用）'!H35</f>
        <v>0</v>
      </c>
      <c r="CS12" s="248">
        <f>'10月（入力用）'!I35</f>
        <v>-8</v>
      </c>
      <c r="CT12" s="248">
        <f>'10月（入力用）'!J35</f>
        <v>-17</v>
      </c>
      <c r="CU12" s="248">
        <f>'10月（入力用）'!K35</f>
        <v>-12</v>
      </c>
      <c r="CV12" s="248">
        <f>'10月（入力用）'!L35</f>
        <v>-2</v>
      </c>
      <c r="CW12" s="248">
        <f>'10月（入力用）'!M35</f>
        <v>-1</v>
      </c>
      <c r="CX12" s="248">
        <f>'10月（入力用）'!N35</f>
        <v>-4</v>
      </c>
      <c r="CY12" s="248">
        <f>'10月（入力用）'!O35</f>
        <v>-1</v>
      </c>
      <c r="CZ12" s="248">
        <f>'10月（入力用）'!P35</f>
        <v>4</v>
      </c>
      <c r="DA12" s="248">
        <f>'10月（入力用）'!Q35</f>
        <v>10</v>
      </c>
      <c r="DB12" s="248">
        <f>'10月（入力用）'!R35</f>
        <v>0</v>
      </c>
      <c r="DC12" s="248">
        <f>'10月（入力用）'!S35</f>
        <v>-7</v>
      </c>
      <c r="DD12" s="248">
        <f>'10月（入力用）'!T35</f>
        <v>-12</v>
      </c>
      <c r="DE12" s="248">
        <f>'10月（入力用）'!U35</f>
        <v>-10</v>
      </c>
      <c r="DF12" s="248">
        <f>'10月（入力用）'!V35</f>
        <v>-7</v>
      </c>
      <c r="DG12" s="248">
        <f>'10月（入力用）'!W35</f>
        <v>-10</v>
      </c>
      <c r="DH12" s="248">
        <f>'10月（入力用）'!X35</f>
        <v>-19</v>
      </c>
      <c r="DI12" s="248">
        <f>'10月（入力用）'!Y35</f>
        <v>-15</v>
      </c>
      <c r="DJ12" s="248">
        <f>'10月（入力用）'!Z35</f>
        <v>-10</v>
      </c>
      <c r="DK12" s="248">
        <f>'10月（入力用）'!AA35</f>
        <v>-11</v>
      </c>
      <c r="DL12" s="248">
        <f>'10月（入力用）'!AB35</f>
        <v>-14</v>
      </c>
      <c r="DM12" s="248">
        <f>'10月（入力用）'!AC35</f>
        <v>-16</v>
      </c>
      <c r="DN12" s="248">
        <f>'10月（入力用）'!AD35</f>
        <v>-14</v>
      </c>
      <c r="DO12" s="248">
        <f>'10月（入力用）'!AE35</f>
        <v>-8</v>
      </c>
      <c r="DP12" s="248">
        <f>'10月（入力用）'!AF35</f>
        <v>-7</v>
      </c>
      <c r="DQ12" s="248">
        <f>'10月（入力用）'!AG35</f>
        <v>-7</v>
      </c>
      <c r="DR12" s="248">
        <f>'10月（入力用）'!AH35</f>
        <v>-3</v>
      </c>
      <c r="DS12" s="248">
        <f>'10月（入力用）'!AI35</f>
        <v>4</v>
      </c>
      <c r="DT12" s="248">
        <f>'10月（入力用）'!AJ35</f>
        <v>7</v>
      </c>
      <c r="DU12" s="249">
        <f>'10月（入力用）'!AK35</f>
        <v>7</v>
      </c>
      <c r="DV12" s="251">
        <f>'11月（入力用）'!G35</f>
        <v>12</v>
      </c>
      <c r="DW12" s="248">
        <f>'11月（入力用）'!H35</f>
        <v>12</v>
      </c>
      <c r="DX12" s="248">
        <f>'11月（入力用）'!I35</f>
        <v>20</v>
      </c>
      <c r="DY12" s="248">
        <f>'11月（入力用）'!J35</f>
        <v>23</v>
      </c>
      <c r="DZ12" s="248">
        <f>'11月（入力用）'!K35</f>
        <v>32</v>
      </c>
      <c r="EA12" s="248">
        <f>'11月（入力用）'!L35</f>
        <v>41</v>
      </c>
      <c r="EB12" s="248">
        <f>'11月（入力用）'!M35</f>
        <v>46</v>
      </c>
      <c r="EC12" s="248">
        <f>'11月（入力用）'!N35</f>
        <v>47</v>
      </c>
      <c r="ED12" s="248">
        <f>'11月（入力用）'!O35</f>
        <v>50</v>
      </c>
      <c r="EE12" s="248">
        <f>'11月（入力用）'!P35</f>
        <v>39</v>
      </c>
      <c r="EF12" s="248">
        <f>'11月（入力用）'!Q35</f>
        <v>35</v>
      </c>
      <c r="EG12" s="248">
        <f>'11月（入力用）'!R35</f>
        <v>6</v>
      </c>
      <c r="EH12" s="248">
        <f>'11月（入力用）'!S35</f>
        <v>-13</v>
      </c>
      <c r="EI12" s="248">
        <f>'11月（入力用）'!T35</f>
        <v>-22</v>
      </c>
      <c r="EJ12" s="248">
        <f>'11月（入力用）'!U35</f>
        <v>-36</v>
      </c>
      <c r="EK12" s="248">
        <f>'11月（入力用）'!V35</f>
        <v>-41</v>
      </c>
      <c r="EL12" s="248">
        <f>'11月（入力用）'!W35</f>
        <v>-41</v>
      </c>
      <c r="EM12" s="248">
        <f>'11月（入力用）'!X35</f>
        <v>-30</v>
      </c>
      <c r="EN12" s="248">
        <f>'11月（入力用）'!Y35</f>
        <v>-6</v>
      </c>
      <c r="EO12" s="248">
        <f>'11月（入力用）'!Z35</f>
        <v>4</v>
      </c>
      <c r="EP12" s="248">
        <f>'11月（入力用）'!AA35</f>
        <v>10</v>
      </c>
      <c r="EQ12" s="248">
        <f>'11月（入力用）'!AB35</f>
        <v>17</v>
      </c>
      <c r="ER12" s="248">
        <f>'11月（入力用）'!AC35</f>
        <v>23</v>
      </c>
      <c r="ES12" s="248">
        <f>'11月（入力用）'!AD35</f>
        <v>24</v>
      </c>
      <c r="ET12" s="248">
        <f>'11月（入力用）'!AE35</f>
        <v>2</v>
      </c>
      <c r="EU12" s="248">
        <f>'11月（入力用）'!AF35</f>
        <v>-10</v>
      </c>
      <c r="EV12" s="248">
        <f>'11月（入力用）'!AG35</f>
        <v>-10</v>
      </c>
      <c r="EW12" s="248">
        <f>'11月（入力用）'!AH35</f>
        <v>-13</v>
      </c>
      <c r="EX12" s="248">
        <f>'11月（入力用）'!AI35</f>
        <v>-9</v>
      </c>
      <c r="EY12" s="249">
        <f>'11月（入力用）'!AJ35</f>
        <v>-17</v>
      </c>
      <c r="EZ12" s="250">
        <f>'12月（入力用）'!G35</f>
        <v>-12</v>
      </c>
      <c r="FA12" s="248">
        <f>'12月（入力用）'!H35</f>
        <v>-1</v>
      </c>
      <c r="FB12" s="248">
        <f>'12月（入力用）'!I35</f>
        <v>9</v>
      </c>
      <c r="FC12" s="248">
        <f>'12月（入力用）'!J35</f>
        <v>3</v>
      </c>
      <c r="FD12" s="248">
        <f>'12月（入力用）'!K35</f>
        <v>8</v>
      </c>
      <c r="FE12" s="248">
        <f>'12月（入力用）'!L35</f>
        <v>14</v>
      </c>
      <c r="FF12" s="248">
        <f>'12月（入力用）'!M35</f>
        <v>27</v>
      </c>
      <c r="FG12" s="248">
        <f>'12月（入力用）'!N35</f>
        <v>39</v>
      </c>
      <c r="FH12" s="248">
        <f>'12月（入力用）'!O35</f>
        <v>74</v>
      </c>
      <c r="FI12" s="248">
        <f>'12月（入力用）'!P35</f>
        <v>87</v>
      </c>
      <c r="FJ12" s="248">
        <f>'12月（入力用）'!Q35</f>
        <v>111</v>
      </c>
      <c r="FK12" s="248">
        <f>'12月（入力用）'!R35</f>
        <v>118</v>
      </c>
      <c r="FL12" s="248">
        <f>'12月（入力用）'!S35</f>
        <v>105</v>
      </c>
      <c r="FM12" s="248">
        <f>'12月（入力用）'!T35</f>
        <v>100</v>
      </c>
      <c r="FN12" s="248">
        <f>'12月（入力用）'!U35</f>
        <v>79</v>
      </c>
      <c r="FO12" s="248">
        <f>'12月（入力用）'!V35</f>
        <v>13</v>
      </c>
      <c r="FP12" s="248">
        <f>'12月（入力用）'!W35</f>
        <v>-32</v>
      </c>
      <c r="FQ12" s="248">
        <f>'12月（入力用）'!X35</f>
        <v>-71</v>
      </c>
      <c r="FR12" s="248">
        <f>'12月（入力用）'!Y35</f>
        <v>-92</v>
      </c>
      <c r="FS12" s="248">
        <f>'12月（入力用）'!Z35</f>
        <v>-96</v>
      </c>
      <c r="FT12" s="248">
        <f>'12月（入力用）'!AA35</f>
        <v>-110</v>
      </c>
      <c r="FU12" s="248">
        <f>'12月（入力用）'!AB35</f>
        <v>-107</v>
      </c>
      <c r="FV12" s="248">
        <f>'12月（入力用）'!AC35</f>
        <v>-70</v>
      </c>
      <c r="FW12" s="248">
        <f>'12月（入力用）'!AD35</f>
        <v>-33</v>
      </c>
      <c r="FX12" s="248">
        <f>'12月（入力用）'!AE35</f>
        <v>-11</v>
      </c>
      <c r="FY12" s="248">
        <f>'12月（入力用）'!AF35</f>
        <v>9</v>
      </c>
      <c r="FZ12" s="248">
        <f>'12月（入力用）'!AG35</f>
        <v>35</v>
      </c>
      <c r="GA12" s="248">
        <f>'12月（入力用）'!AH35</f>
        <v>60</v>
      </c>
      <c r="GB12" s="248">
        <f>'12月（入力用）'!AI35</f>
        <v>62</v>
      </c>
      <c r="GC12" s="248">
        <f>'12月（入力用）'!AJ35</f>
        <v>54</v>
      </c>
      <c r="GD12" s="249">
        <f>'12月（入力用）'!AK35</f>
        <v>38</v>
      </c>
      <c r="GE12" s="250">
        <f>'R3-01（入力用）'!G35</f>
        <v>41</v>
      </c>
      <c r="GF12" s="248">
        <f>'R3-01（入力用）'!H35</f>
        <v>16</v>
      </c>
      <c r="GG12" s="248">
        <f>'R3-01（入力用）'!I35</f>
        <v>5</v>
      </c>
      <c r="GH12" s="248">
        <f>'R3-01（入力用）'!J35</f>
        <v>-17</v>
      </c>
      <c r="GI12" s="248">
        <f>'R3-01（入力用）'!K35</f>
        <v>-2</v>
      </c>
      <c r="GJ12" s="248">
        <f>'R3-01（入力用）'!L35</f>
        <v>23</v>
      </c>
      <c r="GK12" s="248">
        <f>'R3-01（入力用）'!M35</f>
        <v>45</v>
      </c>
      <c r="GL12" s="248">
        <f>'R3-01（入力用）'!N35</f>
        <v>56</v>
      </c>
      <c r="GM12" s="248">
        <f>'R3-01（入力用）'!O35</f>
        <v>108</v>
      </c>
      <c r="GN12" s="248">
        <f>'R3-01（入力用）'!P35</f>
        <v>91</v>
      </c>
      <c r="GO12" s="248">
        <f>'R3-01（入力用）'!Q35</f>
        <v>101</v>
      </c>
      <c r="GP12" s="248">
        <f>'R3-01（入力用）'!R35</f>
        <v>85</v>
      </c>
      <c r="GQ12" s="248">
        <f>'R3-01（入力用）'!S35</f>
        <v>47</v>
      </c>
      <c r="GR12" s="248">
        <f>'R3-01（入力用）'!T35</f>
        <v>20</v>
      </c>
      <c r="GS12" s="248">
        <f>'R3-01（入力用）'!U35</f>
        <v>-15</v>
      </c>
      <c r="GT12" s="248">
        <f>'R3-01（入力用）'!V35</f>
        <v>-66</v>
      </c>
      <c r="GU12" s="248">
        <f>'R3-01（入力用）'!W35</f>
        <v>-59</v>
      </c>
      <c r="GV12" s="248">
        <f>'R3-01（入力用）'!X35</f>
        <v>-61</v>
      </c>
      <c r="GW12" s="248">
        <f>'R3-01（入力用）'!Y35</f>
        <v>-65</v>
      </c>
      <c r="GX12" s="248">
        <f>'R3-01（入力用）'!Z35</f>
        <v>-12</v>
      </c>
      <c r="GY12" s="248">
        <f>'R3-01（入力用）'!AA35</f>
        <v>4</v>
      </c>
      <c r="GZ12" s="248">
        <f>'R3-01（入力用）'!AB35</f>
        <v>22</v>
      </c>
      <c r="HA12" s="248">
        <f>'R3-01（入力用）'!AC35</f>
        <v>38</v>
      </c>
      <c r="HB12" s="248">
        <f>'R3-01（入力用）'!AD35</f>
        <v>32</v>
      </c>
      <c r="HC12" s="248">
        <f>'R3-01（入力用）'!AE35</f>
        <v>29</v>
      </c>
      <c r="HD12" s="248">
        <f>'R3-01（入力用）'!AF35</f>
        <v>34</v>
      </c>
      <c r="HE12" s="248">
        <f>'R3-01（入力用）'!AG35</f>
        <v>-53</v>
      </c>
      <c r="HF12" s="248">
        <f>'R3-01（入力用）'!AH35</f>
        <v>-69</v>
      </c>
      <c r="HG12" s="248">
        <f>'R3-01（入力用）'!AI35</f>
        <v>-64</v>
      </c>
      <c r="HH12" s="248">
        <f>'R3-01（入力用）'!AJ35</f>
        <v>-82</v>
      </c>
      <c r="HI12" s="249">
        <f>'R3-01（入力用）'!AK35</f>
        <v>-65</v>
      </c>
      <c r="HJ12" s="250">
        <f>'R3-02（入力用）'!G35</f>
        <v>-67</v>
      </c>
      <c r="HK12" s="248">
        <f>'R3-02（入力用）'!H35</f>
        <v>-74</v>
      </c>
      <c r="HL12" s="248">
        <f>'R3-02（入力用）'!I35</f>
        <v>-32</v>
      </c>
      <c r="HM12" s="248">
        <f>'R3-02（入力用）'!J35</f>
        <v>-32</v>
      </c>
      <c r="HN12" s="248">
        <f>'R3-02（入力用）'!K35</f>
        <v>-47</v>
      </c>
      <c r="HO12" s="248">
        <f>'R3-02（入力用）'!L35</f>
        <v>-38</v>
      </c>
      <c r="HP12" s="248">
        <f>'R3-02（入力用）'!M35</f>
        <v>-56</v>
      </c>
      <c r="HQ12" s="248">
        <f>'R3-02（入力用）'!N35</f>
        <v>-56</v>
      </c>
      <c r="HR12" s="248">
        <f>'R3-02（入力用）'!O35</f>
        <v>-43</v>
      </c>
      <c r="HS12" s="248">
        <f>'R3-02（入力用）'!P35</f>
        <v>-29</v>
      </c>
      <c r="HT12" s="248">
        <f>'R3-02（入力用）'!Q35</f>
        <v>-18</v>
      </c>
      <c r="HU12" s="248">
        <f>'R3-02（入力用）'!R35</f>
        <v>-1</v>
      </c>
      <c r="HV12" s="248">
        <f>'R3-02（入力用）'!S35</f>
        <v>13</v>
      </c>
      <c r="HW12" s="248">
        <f>'R3-02（入力用）'!T35</f>
        <v>28</v>
      </c>
      <c r="HX12" s="248">
        <f>'R3-02（入力用）'!U35</f>
        <v>28</v>
      </c>
      <c r="HY12" s="248">
        <f>'R3-02（入力用）'!V35</f>
        <v>25</v>
      </c>
      <c r="HZ12" s="248">
        <f>'R3-02（入力用）'!W35</f>
        <v>9</v>
      </c>
      <c r="IA12" s="248">
        <f>'R3-02（入力用）'!X35</f>
        <v>7</v>
      </c>
      <c r="IB12" s="248">
        <f>'R3-02（入力用）'!Y35</f>
        <v>-15</v>
      </c>
      <c r="IC12" s="248">
        <f>'R3-02（入力用）'!Z35</f>
        <v>-32</v>
      </c>
      <c r="ID12" s="248">
        <f>'R3-02（入力用）'!AA35</f>
        <v>-44</v>
      </c>
      <c r="IE12" s="248">
        <f>'R3-02（入力用）'!AB35</f>
        <v>-40</v>
      </c>
      <c r="IF12" s="248">
        <f>'R3-02（入力用）'!AC35</f>
        <v>-47</v>
      </c>
      <c r="IG12" s="248">
        <f>'R3-02（入力用）'!AD35</f>
        <v>-35</v>
      </c>
      <c r="IH12" s="248">
        <f>'R3-02（入力用）'!AE35</f>
        <v>-37</v>
      </c>
      <c r="II12" s="248">
        <f>'R3-02（入力用）'!AF35</f>
        <v>-23</v>
      </c>
      <c r="IJ12" s="248">
        <f>'R3-02（入力用）'!AG35</f>
        <v>-11</v>
      </c>
      <c r="IK12" s="249">
        <f>'R3-02（入力用）'!AH35</f>
        <v>-5</v>
      </c>
      <c r="IL12" s="250">
        <f>'R3-03（入力用）'!G35</f>
        <v>-7</v>
      </c>
      <c r="IM12" s="248">
        <f>'R3-03（入力用）'!H35</f>
        <v>-8</v>
      </c>
      <c r="IN12" s="248">
        <f>'R3-03（入力用）'!I35</f>
        <v>-15</v>
      </c>
      <c r="IO12" s="248">
        <f>'R3-03（入力用）'!J35</f>
        <v>-12</v>
      </c>
      <c r="IP12" s="248">
        <f>'R3-03（入力用）'!K35</f>
        <v>-11</v>
      </c>
      <c r="IQ12" s="248">
        <f>'R3-03（入力用）'!L35</f>
        <v>-16</v>
      </c>
      <c r="IR12" s="248">
        <f>'R3-03（入力用）'!M35</f>
        <v>-15</v>
      </c>
      <c r="IS12" s="248">
        <f>'R3-03（入力用）'!N35</f>
        <v>-13</v>
      </c>
      <c r="IT12" s="248">
        <f>'R3-03（入力用）'!O35</f>
        <v>-8</v>
      </c>
      <c r="IU12" s="248">
        <f>'R3-03（入力用）'!P35</f>
        <v>-4</v>
      </c>
      <c r="IV12" s="248">
        <f>'R3-03（入力用）'!Q35</f>
        <v>-4</v>
      </c>
      <c r="IW12" s="248">
        <f>'R3-03（入力用）'!R35</f>
        <v>-4</v>
      </c>
      <c r="IX12" s="248">
        <f>'R3-03（入力用）'!S35</f>
        <v>-1</v>
      </c>
      <c r="IY12" s="248">
        <f>'R3-03（入力用）'!T35</f>
        <v>0</v>
      </c>
      <c r="IZ12" s="248">
        <f>'R3-03（入力用）'!U35</f>
        <v>0</v>
      </c>
      <c r="JA12" s="248">
        <f>'R3-03（入力用）'!V35</f>
        <v>2</v>
      </c>
      <c r="JB12" s="248">
        <f>'R3-03（入力用）'!W35</f>
        <v>3</v>
      </c>
      <c r="JC12" s="248">
        <f>'R3-03（入力用）'!X35</f>
        <v>4</v>
      </c>
      <c r="JD12" s="248">
        <f>'R3-03（入力用）'!Y35</f>
        <v>4</v>
      </c>
      <c r="JE12" s="248">
        <f>'R3-03（入力用）'!Z35</f>
        <v>7</v>
      </c>
      <c r="JF12" s="248">
        <f>'R3-03（入力用）'!AA35</f>
        <v>10</v>
      </c>
      <c r="JG12" s="248">
        <f>'R3-03（入力用）'!AB35</f>
        <v>11</v>
      </c>
      <c r="JH12" s="248">
        <f>'R3-03（入力用）'!AC35</f>
        <v>9</v>
      </c>
      <c r="JI12" s="248">
        <f>'R3-03（入力用）'!AD35</f>
        <v>8</v>
      </c>
      <c r="JJ12" s="248">
        <f>'R3-03（入力用）'!AE35</f>
        <v>8</v>
      </c>
      <c r="JK12" s="248">
        <f>'R3-03（入力用）'!AF35</f>
        <v>20</v>
      </c>
      <c r="JL12" s="248">
        <f>'R3-03（入力用）'!AG35</f>
        <v>24</v>
      </c>
      <c r="JM12" s="248">
        <f>'R3-03（入力用）'!AH35</f>
        <v>27</v>
      </c>
      <c r="JN12" s="248">
        <f>'R3-03（入力用）'!AI35</f>
        <v>30</v>
      </c>
      <c r="JO12" s="248">
        <f>'R3-03（入力用）'!AJ35</f>
        <v>37</v>
      </c>
      <c r="JP12" s="249">
        <f>'R3-03（入力用）'!AK35</f>
        <v>43</v>
      </c>
      <c r="JQ12" s="250">
        <f>'R3-04（入力用）'!G35</f>
        <v>42</v>
      </c>
      <c r="JR12" s="248">
        <f>'R3-04（入力用）'!H35</f>
        <v>25</v>
      </c>
      <c r="JS12" s="248">
        <f>'R3-04（入力用）'!I35</f>
        <v>16</v>
      </c>
      <c r="JT12" s="248">
        <f>'R3-04（入力用）'!J35</f>
        <v>5</v>
      </c>
      <c r="JU12" s="248">
        <f>'R3-04（入力用）'!K35</f>
        <v>4</v>
      </c>
      <c r="JV12" s="248">
        <f>'R3-04（入力用）'!L35</f>
        <v>-1</v>
      </c>
      <c r="JW12" s="248">
        <f>'R3-04（入力用）'!M35</f>
        <v>2</v>
      </c>
      <c r="JX12" s="248">
        <f>'R3-04（入力用）'!N35</f>
        <v>11</v>
      </c>
      <c r="JY12" s="248">
        <f>'R3-04（入力用）'!O35</f>
        <v>17</v>
      </c>
      <c r="JZ12" s="248">
        <f>'R3-04（入力用）'!P35</f>
        <v>19</v>
      </c>
      <c r="KA12" s="248">
        <f>'R3-04（入力用）'!Q35</f>
        <v>20</v>
      </c>
      <c r="KB12" s="248">
        <f>'R3-04（入力用）'!R35</f>
        <v>13</v>
      </c>
      <c r="KC12" s="248">
        <f>'R3-04（入力用）'!S35</f>
        <v>9</v>
      </c>
      <c r="KD12" s="248">
        <f>'R3-04（入力用）'!T35</f>
        <v>-12</v>
      </c>
      <c r="KE12" s="248">
        <f>'R3-04（入力用）'!U35</f>
        <v>-19</v>
      </c>
      <c r="KF12" s="248">
        <f>'R3-04（入力用）'!V35</f>
        <v>-25</v>
      </c>
      <c r="KG12" s="248">
        <f>'R3-04（入力用）'!W35</f>
        <v>-26</v>
      </c>
      <c r="KH12" s="248">
        <f>'R3-04（入力用）'!X35</f>
        <v>-17</v>
      </c>
      <c r="KI12" s="248">
        <f>'R3-04（入力用）'!Y35</f>
        <v>-11</v>
      </c>
      <c r="KJ12" s="248">
        <f>'R3-04（入力用）'!Z35</f>
        <v>1</v>
      </c>
      <c r="KK12" s="248">
        <f>'R3-04（入力用）'!AA35</f>
        <v>11</v>
      </c>
      <c r="KL12" s="248">
        <f>'R3-04（入力用）'!AB35</f>
        <v>3</v>
      </c>
      <c r="KM12" s="248">
        <f>'R3-04（入力用）'!AC35</f>
        <v>16</v>
      </c>
      <c r="KN12" s="248">
        <f>'R3-04（入力用）'!AD35</f>
        <v>17</v>
      </c>
      <c r="KO12" s="248">
        <f>'R3-04（入力用）'!AE35</f>
        <v>14</v>
      </c>
      <c r="KP12" s="248">
        <f>'R3-04（入力用）'!AF35</f>
        <v>19</v>
      </c>
      <c r="KQ12" s="248">
        <f>'R3-04（入力用）'!AG35</f>
        <v>8</v>
      </c>
      <c r="KR12" s="248">
        <f>'R3-04（入力用）'!AH35</f>
        <v>22</v>
      </c>
      <c r="KS12" s="248">
        <f>'R3-04（入力用）'!AI35</f>
        <v>49</v>
      </c>
      <c r="KT12" s="252">
        <f>'R3-04（入力用）'!AJ35</f>
        <v>63</v>
      </c>
      <c r="KU12" s="253">
        <f>'R3-05（入力用）'!G35</f>
        <v>116</v>
      </c>
      <c r="KV12" s="248">
        <f>'R3-05（入力用）'!H35</f>
        <v>141</v>
      </c>
      <c r="KW12" s="248">
        <f>'R3-05（入力用）'!I35</f>
        <v>166</v>
      </c>
      <c r="KX12" s="248">
        <f>'R3-05（入力用）'!J35</f>
        <v>198</v>
      </c>
      <c r="KY12" s="248">
        <f>'R3-05（入力用）'!K35</f>
        <v>219</v>
      </c>
      <c r="KZ12" s="248">
        <f>'R3-05（入力用）'!L35</f>
        <v>215</v>
      </c>
      <c r="LA12" s="248">
        <f>'R3-05（入力用）'!M35</f>
        <v>218</v>
      </c>
      <c r="LB12" s="248">
        <f>'R3-05（入力用）'!N35</f>
        <v>156</v>
      </c>
      <c r="LC12" s="248">
        <f>'R3-05（入力用）'!O35</f>
        <v>132</v>
      </c>
      <c r="LD12" s="248">
        <f>'R3-05（入力用）'!P35</f>
        <v>94</v>
      </c>
      <c r="LE12" s="248">
        <f>'R3-05（入力用）'!Q35</f>
        <v>75</v>
      </c>
      <c r="LF12" s="248">
        <f>'R3-05（入力用）'!R35</f>
        <v>56</v>
      </c>
      <c r="LG12" s="248">
        <f>'R3-05（入力用）'!S35</f>
        <v>46</v>
      </c>
      <c r="LH12" s="248">
        <f>'R3-05（入力用）'!T35</f>
        <v>9</v>
      </c>
      <c r="LI12" s="248">
        <f>'R3-05（入力用）'!U35</f>
        <v>1</v>
      </c>
      <c r="LJ12" s="248">
        <f>'R3-05（入力用）'!V35</f>
        <v>-20</v>
      </c>
      <c r="LK12" s="248">
        <f>'R3-05（入力用）'!W35</f>
        <v>-15</v>
      </c>
      <c r="LL12" s="248">
        <f>'R3-05（入力用）'!X35</f>
        <v>-41</v>
      </c>
      <c r="LM12" s="248">
        <f>'R3-05（入力用）'!Y35</f>
        <v>-76</v>
      </c>
      <c r="LN12" s="248">
        <f>'R3-05（入力用）'!Z35</f>
        <v>-96</v>
      </c>
      <c r="LO12" s="248">
        <f>'R3-05（入力用）'!AA35</f>
        <v>-83</v>
      </c>
      <c r="LP12" s="248">
        <f>'R3-05（入力用）'!AB35</f>
        <v>-64</v>
      </c>
      <c r="LQ12" s="248">
        <f>'R3-05（入力用）'!AC35</f>
        <v>-53</v>
      </c>
      <c r="LR12" s="248">
        <f>'R3-05（入力用）'!AD35</f>
        <v>-71</v>
      </c>
      <c r="LS12" s="248">
        <f>'R3-05（入力用）'!AE35</f>
        <v>-66</v>
      </c>
      <c r="LT12" s="248">
        <f>'R3-05（入力用）'!AF35</f>
        <v>-59</v>
      </c>
      <c r="LU12" s="248">
        <f>'R3-05（入力用）'!AG35</f>
        <v>-59</v>
      </c>
      <c r="LV12" s="248">
        <f>'R3-05（入力用）'!AH35</f>
        <v>-80</v>
      </c>
      <c r="LW12" s="248">
        <f>'R3-05（入力用）'!AI35</f>
        <v>-89</v>
      </c>
      <c r="LX12" s="248">
        <f>'R3-05（入力用）'!AJ35</f>
        <v>-75</v>
      </c>
      <c r="LY12" s="249">
        <f>'R3-05（入力用）'!AK35</f>
        <v>-64</v>
      </c>
      <c r="LZ12" s="250">
        <f>'R3-06（入力用）'!G35</f>
        <v>-56</v>
      </c>
      <c r="MA12" s="248">
        <f>'R3-06（入力用）'!H35</f>
        <v>-36</v>
      </c>
      <c r="MB12" s="248">
        <f>'R3-06（入力用）'!I35</f>
        <v>-24</v>
      </c>
      <c r="MC12" s="248">
        <f>'R3-06（入力用）'!J35</f>
        <v>-5</v>
      </c>
      <c r="MD12" s="248">
        <f>'R3-06（入力用）'!K35</f>
        <v>20</v>
      </c>
      <c r="ME12" s="248">
        <f>'R3-06（入力用）'!L35</f>
        <v>-4</v>
      </c>
      <c r="MF12" s="248">
        <f>'R3-06（入力用）'!M35</f>
        <v>1</v>
      </c>
      <c r="MG12" s="248">
        <f>'R3-06（入力用）'!N35</f>
        <v>-9</v>
      </c>
      <c r="MH12" s="248">
        <f>'R3-06（入力用）'!O35</f>
        <v>-30</v>
      </c>
      <c r="MI12" s="248">
        <f>'R3-06（入力用）'!P35</f>
        <v>-43</v>
      </c>
      <c r="MJ12" s="248">
        <f>'R3-06（入力用）'!Q35</f>
        <v>-60</v>
      </c>
      <c r="MK12" s="248">
        <f>'R3-06（入力用）'!R35</f>
        <v>-110</v>
      </c>
      <c r="ML12" s="248">
        <f>'R3-06（入力用）'!S35</f>
        <v>-94</v>
      </c>
      <c r="MM12" s="248">
        <f>'R3-06（入力用）'!T35</f>
        <v>-89</v>
      </c>
      <c r="MN12" s="248">
        <f>'R3-06（入力用）'!U35</f>
        <v>-79</v>
      </c>
      <c r="MO12" s="248">
        <f>'R3-06（入力用）'!V35</f>
        <v>-68</v>
      </c>
      <c r="MP12" s="248">
        <f>'R3-06（入力用）'!W35</f>
        <v>-62</v>
      </c>
      <c r="MQ12" s="248">
        <f>'R3-06（入力用）'!X35</f>
        <v>-43</v>
      </c>
      <c r="MR12" s="248">
        <f>'R3-06（入力用）'!Y35</f>
        <v>-24</v>
      </c>
      <c r="MS12" s="248">
        <f>'R3-06（入力用）'!Z35</f>
        <v>-36</v>
      </c>
      <c r="MT12" s="248">
        <f>'R3-06（入力用）'!AA35</f>
        <v>-46</v>
      </c>
      <c r="MU12" s="248">
        <f>'R3-06（入力用）'!AB35</f>
        <v>-51</v>
      </c>
      <c r="MV12" s="248">
        <f>'R3-06（入力用）'!AC35</f>
        <v>-58</v>
      </c>
      <c r="MW12" s="248">
        <f>'R3-06（入力用）'!AD35</f>
        <v>-51</v>
      </c>
      <c r="MX12" s="248">
        <f>'R3-06（入力用）'!AE35</f>
        <v>-59</v>
      </c>
      <c r="MY12" s="248">
        <f>'R3-06（入力用）'!AF35</f>
        <v>-42</v>
      </c>
      <c r="MZ12" s="248">
        <f>'R3-06（入力用）'!AG35</f>
        <v>-24</v>
      </c>
      <c r="NA12" s="248">
        <f>'R3-06（入力用）'!AH35</f>
        <v>-13</v>
      </c>
      <c r="NB12" s="248">
        <f>'R3-06（入力用）'!AI35</f>
        <v>-6</v>
      </c>
      <c r="NC12" s="249">
        <f>'R3-06（入力用）'!AJ35</f>
        <v>6</v>
      </c>
      <c r="ND12" s="250">
        <f>'R3-07（入力用）'!G35</f>
        <v>9</v>
      </c>
      <c r="NE12" s="248">
        <f>'R3-07（入力用）'!H35</f>
        <v>25</v>
      </c>
      <c r="NF12" s="248">
        <f>'R3-07（入力用）'!I35</f>
        <v>21</v>
      </c>
      <c r="NG12" s="248">
        <f>'R3-07（入力用）'!J35</f>
        <v>9</v>
      </c>
      <c r="NH12" s="248">
        <f>'R3-07（入力用）'!K35</f>
        <v>2</v>
      </c>
      <c r="NI12" s="248">
        <f>'R3-07（入力用）'!L35</f>
        <v>5</v>
      </c>
      <c r="NJ12" s="248">
        <f>'R3-07（入力用）'!M35</f>
        <v>7</v>
      </c>
      <c r="NK12" s="248">
        <f>'R3-07（入力用）'!N35</f>
        <v>5</v>
      </c>
      <c r="NL12" s="248">
        <f>'R3-07（入力用）'!O35</f>
        <v>-4</v>
      </c>
      <c r="NM12" s="248">
        <f>'R3-07（入力用）'!P35</f>
        <v>-6</v>
      </c>
      <c r="NN12" s="248">
        <f>'R3-07（入力用）'!Q35</f>
        <v>2</v>
      </c>
      <c r="NO12" s="248">
        <f>'R3-07（入力用）'!R35</f>
        <v>9</v>
      </c>
      <c r="NP12" s="248">
        <f>'R3-07（入力用）'!S35</f>
        <v>1</v>
      </c>
      <c r="NQ12" s="248">
        <f>'R3-07（入力用）'!T35</f>
        <v>-3</v>
      </c>
      <c r="NR12" s="248">
        <f>'R3-07（入力用）'!U35</f>
        <v>-1</v>
      </c>
      <c r="NS12" s="248">
        <f>'R3-07（入力用）'!V35</f>
        <v>-2</v>
      </c>
      <c r="NT12" s="248">
        <f>'R3-07（入力用）'!W35</f>
        <v>3</v>
      </c>
      <c r="NU12" s="248">
        <f>'R3-07（入力用）'!X35</f>
        <v>2</v>
      </c>
      <c r="NV12" s="248">
        <f>'R3-07（入力用）'!Y35</f>
        <v>-3</v>
      </c>
      <c r="NW12" s="248">
        <f>'R3-07（入力用）'!Z35</f>
        <v>6</v>
      </c>
      <c r="NX12" s="248">
        <f>'R3-07（入力用）'!AA35</f>
        <v>7</v>
      </c>
      <c r="NY12" s="248">
        <f>'R3-07（入力用）'!AB35</f>
        <v>8</v>
      </c>
      <c r="NZ12" s="248">
        <f>'R3-07（入力用）'!AC35</f>
        <v>18</v>
      </c>
      <c r="OA12" s="248">
        <f>'R3-07（入力用）'!AD35</f>
        <v>16</v>
      </c>
      <c r="OB12" s="248">
        <f>'R3-07（入力用）'!AE35</f>
        <v>31</v>
      </c>
      <c r="OC12" s="248">
        <f>'R3-07（入力用）'!AF35</f>
        <v>44</v>
      </c>
      <c r="OD12" s="248">
        <f>'R3-07（入力用）'!AG35</f>
        <v>52</v>
      </c>
      <c r="OE12" s="248">
        <f>'R3-07（入力用）'!AH35</f>
        <v>71</v>
      </c>
      <c r="OF12" s="248">
        <f>'R3-07（入力用）'!AI35</f>
        <v>81</v>
      </c>
      <c r="OG12" s="248">
        <f>'R3-07（入力用）'!AJ35</f>
        <v>76</v>
      </c>
      <c r="OH12" s="249">
        <f>'R3-07（入力用）'!AK35</f>
        <v>88</v>
      </c>
      <c r="OI12" s="250">
        <f>'R3-08（入力用）'!G35</f>
        <v>81</v>
      </c>
      <c r="OJ12" s="248">
        <f>'R3-08（入力用）'!H35</f>
        <v>77</v>
      </c>
      <c r="OK12" s="248">
        <f>'R3-08（入力用）'!I35</f>
        <v>92</v>
      </c>
      <c r="OL12" s="248">
        <f>'R3-08（入力用）'!J35</f>
        <v>93</v>
      </c>
      <c r="OM12" s="248">
        <f>'R3-08（入力用）'!K35</f>
        <v>109</v>
      </c>
      <c r="ON12" s="248">
        <f>'R3-08（入力用）'!L35</f>
        <v>169</v>
      </c>
      <c r="OO12" s="248">
        <f>'R3-08（入力用）'!M35</f>
        <v>206</v>
      </c>
      <c r="OP12" s="248">
        <f>'R3-08（入力用）'!N35</f>
        <v>270</v>
      </c>
      <c r="OQ12" s="248">
        <f>'R3-08（入力用）'!O35</f>
        <v>309</v>
      </c>
      <c r="OR12" s="248">
        <f>'R3-08（入力用）'!P35</f>
        <v>319</v>
      </c>
      <c r="OS12" s="248">
        <f>'R3-08（入力用）'!Q35</f>
        <v>363</v>
      </c>
      <c r="OT12" s="248">
        <f>'R3-08（入力用）'!R35</f>
        <v>437</v>
      </c>
      <c r="OU12" s="248">
        <f>'R3-08（入力用）'!S35</f>
        <v>444</v>
      </c>
      <c r="OV12" s="248">
        <f>'R3-08（入力用）'!T35</f>
        <v>487</v>
      </c>
      <c r="OW12" s="248">
        <f>'R3-08（入力用）'!U35</f>
        <v>450</v>
      </c>
      <c r="OX12" s="248">
        <f>'R3-08（入力用）'!V35</f>
        <v>489</v>
      </c>
      <c r="OY12" s="248">
        <f>'R3-08（入力用）'!W35</f>
        <v>615</v>
      </c>
      <c r="OZ12" s="248">
        <f>'R3-08（入力用）'!X35</f>
        <v>644</v>
      </c>
      <c r="PA12" s="248">
        <f>'R3-08（入力用）'!Y35</f>
        <v>638</v>
      </c>
      <c r="PB12" s="248">
        <f>'R3-08（入力用）'!Z35</f>
        <v>651</v>
      </c>
      <c r="PC12" s="248">
        <f>'R3-08（入力用）'!AA35</f>
        <v>625</v>
      </c>
      <c r="PD12" s="248">
        <f>'R3-08（入力用）'!AB35</f>
        <v>609</v>
      </c>
      <c r="PE12" s="248">
        <f>'R3-08（入力用）'!AC35</f>
        <v>520</v>
      </c>
      <c r="PF12" s="248">
        <f>'R3-08（入力用）'!AD35</f>
        <v>303</v>
      </c>
      <c r="PG12" s="248">
        <f>'R3-08（入力用）'!AE35</f>
        <v>249</v>
      </c>
      <c r="PH12" s="248">
        <f>'R3-08（入力用）'!AF35</f>
        <v>93</v>
      </c>
      <c r="PI12" s="248">
        <f>'R3-08（入力用）'!AG35</f>
        <v>-85</v>
      </c>
      <c r="PJ12" s="248">
        <f>'R3-08（入力用）'!AH35</f>
        <v>-226</v>
      </c>
      <c r="PK12" s="248">
        <f>'R3-08（入力用）'!AI35</f>
        <v>-278</v>
      </c>
      <c r="PL12" s="248">
        <f>'R3-08（入力用）'!AJ35</f>
        <v>-372</v>
      </c>
      <c r="PM12" s="249">
        <f>'R3-08（入力用）'!AK35</f>
        <v>-431</v>
      </c>
      <c r="PN12" s="250">
        <f>'R3-09（入力用）'!G35</f>
        <v>-614</v>
      </c>
      <c r="PO12" s="248">
        <f>'R3-09（入力用）'!H35</f>
        <v>-656</v>
      </c>
      <c r="PP12" s="248">
        <f>'R3-09（入力用）'!I35</f>
        <v>-624</v>
      </c>
      <c r="PQ12" s="248">
        <f>'R3-09（入力用）'!J35</f>
        <v>-640</v>
      </c>
      <c r="PR12" s="248">
        <f>'R3-09（入力用）'!K35</f>
        <v>-682</v>
      </c>
      <c r="PS12" s="248">
        <f>'R3-09（入力用）'!L35</f>
        <v>-590</v>
      </c>
      <c r="PT12" s="248">
        <f>'R3-09（入力用）'!M35</f>
        <v>-499</v>
      </c>
      <c r="PU12" s="248">
        <f>'R3-09（入力用）'!N35</f>
        <v>-398</v>
      </c>
      <c r="PV12" s="248">
        <f>'R3-09（入力用）'!O35</f>
        <v>-338</v>
      </c>
      <c r="PW12" s="248">
        <f>'R3-09（入力用）'!P35</f>
        <v>-303</v>
      </c>
      <c r="PX12" s="248">
        <f>'R3-09（入力用）'!Q35</f>
        <v>-234</v>
      </c>
      <c r="PY12" s="248">
        <f>'R3-09（入力用）'!R35</f>
        <v>-178</v>
      </c>
      <c r="PZ12" s="248">
        <f>'R3-09（入力用）'!S35</f>
        <v>-194</v>
      </c>
      <c r="QA12" s="248">
        <f>'R3-09（入力用）'!T35</f>
        <v>-192</v>
      </c>
      <c r="QB12" s="248">
        <f>'R3-09（入力用）'!U35</f>
        <v>-172</v>
      </c>
      <c r="QC12" s="248">
        <f>'R3-09（入力用）'!V35</f>
        <v>-151</v>
      </c>
      <c r="QD12" s="248">
        <f>'R3-09（入力用）'!W35</f>
        <v>-158</v>
      </c>
      <c r="QE12" s="248">
        <f>'R3-09（入力用）'!X35</f>
        <v>-168</v>
      </c>
      <c r="QF12" s="248">
        <f>'R3-09（入力用）'!Y35</f>
        <v>-171</v>
      </c>
      <c r="QG12" s="248">
        <f>'R3-09（入力用）'!Z35</f>
        <v>-166</v>
      </c>
      <c r="QH12" s="248">
        <f>'R3-09（入力用）'!AA35</f>
        <v>-178</v>
      </c>
      <c r="QI12" s="248">
        <f>'R3-09（入力用）'!AB35</f>
        <v>-181</v>
      </c>
      <c r="QJ12" s="248">
        <f>'R3-09（入力用）'!AC35</f>
        <v>-186</v>
      </c>
      <c r="QK12" s="248">
        <f>'R3-09（入力用）'!AD35</f>
        <v>-175</v>
      </c>
      <c r="QL12" s="248">
        <f>'R3-09（入力用）'!AE35</f>
        <v>-154</v>
      </c>
      <c r="QM12" s="248">
        <f>'R3-09（入力用）'!AF35</f>
        <v>-146</v>
      </c>
      <c r="QN12" s="248">
        <f>'R3-09（入力用）'!AG35</f>
        <v>-131</v>
      </c>
      <c r="QO12" s="248">
        <f>'R3-09（入力用）'!AH35</f>
        <v>-96</v>
      </c>
      <c r="QP12" s="248">
        <f>'R3-09（入力用）'!AI35</f>
        <v>-73</v>
      </c>
      <c r="QQ12" s="249">
        <f>'R3-09（入力用）'!AJ35</f>
        <v>-51</v>
      </c>
      <c r="QR12" s="250">
        <f>'R3-10（入力用）'!G35</f>
        <v>-25</v>
      </c>
      <c r="QS12" s="248">
        <f>'R3-10（入力用）'!H35</f>
        <v>-17</v>
      </c>
      <c r="QT12" s="248">
        <f>'R3-10（入力用）'!I35</f>
        <v>-6</v>
      </c>
      <c r="QU12" s="248">
        <f>'R3-10（入力用）'!J35</f>
        <v>-4</v>
      </c>
      <c r="QV12" s="248">
        <f>'R3-10（入力用）'!K35</f>
        <v>-11</v>
      </c>
      <c r="QW12" s="248">
        <f>'R3-10（入力用）'!L35</f>
        <v>-8</v>
      </c>
      <c r="QX12" s="248">
        <f>'R3-10（入力用）'!M35</f>
        <v>-3</v>
      </c>
      <c r="QY12" s="248">
        <f>'R3-10（入力用）'!N35</f>
        <v>-8</v>
      </c>
      <c r="QZ12" s="248">
        <f>'R3-10（入力用）'!O35</f>
        <v>-5</v>
      </c>
      <c r="RA12" s="248">
        <f>'R3-10（入力用）'!P35</f>
        <v>-3</v>
      </c>
      <c r="RB12" s="248">
        <f>'R3-10（入力用）'!Q35</f>
        <v>-5</v>
      </c>
      <c r="RC12" s="248">
        <f>'R3-10（入力用）'!R35</f>
        <v>1</v>
      </c>
      <c r="RD12" s="248">
        <f>'R3-10（入力用）'!S35</f>
        <v>2</v>
      </c>
      <c r="RE12" s="248">
        <f>'R3-10（入力用）'!T35</f>
        <v>1</v>
      </c>
      <c r="RF12" s="248">
        <f>'R3-10（入力用）'!U35</f>
        <v>4</v>
      </c>
      <c r="RG12" s="248">
        <f>'R3-10（入力用）'!V35</f>
        <v>3</v>
      </c>
      <c r="RH12" s="248">
        <f>'R3-10（入力用）'!W35</f>
        <v>3</v>
      </c>
      <c r="RI12" s="248">
        <f>'R3-10（入力用）'!X35</f>
        <v>5</v>
      </c>
      <c r="RJ12" s="248">
        <f>'R3-10（入力用）'!Y35</f>
        <v>-1</v>
      </c>
      <c r="RK12" s="248">
        <f>'R3-10（入力用）'!Z35</f>
        <v>-4</v>
      </c>
      <c r="RL12" s="248">
        <f>'R3-10（入力用）'!AA35</f>
        <v>-10</v>
      </c>
      <c r="RM12" s="248">
        <f>'R3-10（入力用）'!AB35</f>
        <v>-15</v>
      </c>
      <c r="RN12" s="248">
        <f>'R3-10（入力用）'!AC35</f>
        <v>-19</v>
      </c>
      <c r="RO12" s="248">
        <f>'R3-10（入力用）'!AD35</f>
        <v>-19</v>
      </c>
      <c r="RP12" s="248">
        <f>'R3-10（入力用）'!AE35</f>
        <v>-19</v>
      </c>
      <c r="RQ12" s="248">
        <f>'R3-10（入力用）'!AF35</f>
        <v>-12</v>
      </c>
      <c r="RR12" s="248">
        <f>'R3-10（入力用）'!AG35</f>
        <v>-10</v>
      </c>
      <c r="RS12" s="248">
        <f>'R3-10（入力用）'!AH35</f>
        <v>-5</v>
      </c>
      <c r="RT12" s="248">
        <f>'R3-10（入力用）'!AI35</f>
        <v>-1</v>
      </c>
      <c r="RU12" s="248">
        <f>'R3-10（入力用）'!AJ35</f>
        <v>3</v>
      </c>
      <c r="RV12" s="249">
        <f>'R3-10（入力用）'!AK35</f>
        <v>3</v>
      </c>
      <c r="RW12" s="250">
        <f>'R3-11（入力用）'!G35</f>
        <v>3</v>
      </c>
      <c r="RX12" s="248">
        <f>'R3-11（入力用）'!H35</f>
        <v>-3</v>
      </c>
      <c r="RY12" s="248">
        <f>'R3-11（入力用）'!I35</f>
        <v>-3</v>
      </c>
      <c r="RZ12" s="248">
        <f>'R3-11（入力用）'!J35</f>
        <v>-3</v>
      </c>
      <c r="SA12" s="248">
        <f>'R3-11（入力用）'!K35</f>
        <v>-3</v>
      </c>
      <c r="SB12" s="248">
        <f>'R3-11（入力用）'!L35</f>
        <v>-3</v>
      </c>
      <c r="SC12" s="248">
        <f>'R3-11（入力用）'!M35</f>
        <v>-3</v>
      </c>
      <c r="SD12" s="248">
        <f>'R3-11（入力用）'!N35</f>
        <v>-3</v>
      </c>
      <c r="SE12" s="248">
        <f>'R3-11（入力用）'!O35</f>
        <v>-1</v>
      </c>
      <c r="SF12" s="248">
        <f>'R3-11（入力用）'!P35</f>
        <v>-1</v>
      </c>
      <c r="SG12" s="248">
        <f>'R3-11（入力用）'!Q35</f>
        <v>-1</v>
      </c>
      <c r="SH12" s="248">
        <f>'R3-11（入力用）'!R35</f>
        <v>-1</v>
      </c>
      <c r="SI12" s="248">
        <f>'R3-11（入力用）'!S35</f>
        <v>-1</v>
      </c>
      <c r="SJ12" s="248">
        <f>'R3-11（入力用）'!T35</f>
        <v>-1</v>
      </c>
      <c r="SK12" s="248">
        <f>'R3-11（入力用）'!U35</f>
        <v>-1</v>
      </c>
      <c r="SL12" s="248">
        <f>'R3-11（入力用）'!V35</f>
        <v>0</v>
      </c>
      <c r="SM12" s="248">
        <f>'R3-11（入力用）'!W35</f>
        <v>0</v>
      </c>
      <c r="SN12" s="248">
        <f>'R3-11（入力用）'!X35</f>
        <v>0</v>
      </c>
      <c r="SO12" s="248">
        <f>'R3-11（入力用）'!Y35</f>
        <v>0</v>
      </c>
      <c r="SP12" s="248">
        <f>'R3-11（入力用）'!Z35</f>
        <v>0</v>
      </c>
      <c r="SQ12" s="248">
        <f>'R3-11（入力用）'!AA35</f>
        <v>1</v>
      </c>
      <c r="SR12" s="248">
        <f>'R3-11（入力用）'!AB35</f>
        <v>1</v>
      </c>
      <c r="SS12" s="248">
        <f>'R3-11（入力用）'!AC35</f>
        <v>1</v>
      </c>
      <c r="ST12" s="248">
        <f>'R3-11（入力用）'!AD35</f>
        <v>1</v>
      </c>
      <c r="SU12" s="248">
        <f>'R3-11（入力用）'!AE35</f>
        <v>1</v>
      </c>
      <c r="SV12" s="248">
        <f>'R3-11（入力用）'!AF35</f>
        <v>1</v>
      </c>
      <c r="SW12" s="248">
        <f>'R3-11（入力用）'!AG35</f>
        <v>1</v>
      </c>
      <c r="SX12" s="248">
        <f>'R3-11（入力用）'!AH35</f>
        <v>-1</v>
      </c>
      <c r="SY12" s="248">
        <f>'R3-11（入力用）'!AI35</f>
        <v>-1</v>
      </c>
      <c r="SZ12" s="249">
        <f>'R3-11（入力用）'!AJ35</f>
        <v>-1</v>
      </c>
      <c r="TA12" s="250">
        <f>'R3-12（入力用）'!G35</f>
        <v>-1</v>
      </c>
      <c r="TB12" s="248">
        <f>'R3-12（入力用）'!H35</f>
        <v>-1</v>
      </c>
      <c r="TC12" s="248">
        <f>'R3-12（入力用）'!I35</f>
        <v>-1</v>
      </c>
      <c r="TD12" s="248">
        <f>'R3-12（入力用）'!J35</f>
        <v>-1</v>
      </c>
      <c r="TE12" s="248">
        <f>'R3-12（入力用）'!K35</f>
        <v>0</v>
      </c>
      <c r="TF12" s="248">
        <f>'R3-12（入力用）'!L35</f>
        <v>0</v>
      </c>
      <c r="TG12" s="248">
        <f>'R3-12（入力用）'!M35</f>
        <v>0</v>
      </c>
      <c r="TH12" s="248">
        <f>'R3-12（入力用）'!N35</f>
        <v>0</v>
      </c>
      <c r="TI12" s="248">
        <f>'R3-12（入力用）'!O35</f>
        <v>0</v>
      </c>
      <c r="TJ12" s="248">
        <f>'R3-12（入力用）'!P35</f>
        <v>0</v>
      </c>
      <c r="TK12" s="248">
        <f>'R3-12（入力用）'!Q35</f>
        <v>0</v>
      </c>
      <c r="TL12" s="248">
        <f>'R3-12（入力用）'!R35</f>
        <v>0</v>
      </c>
      <c r="TM12" s="248">
        <f>'R3-12（入力用）'!S35</f>
        <v>0</v>
      </c>
      <c r="TN12" s="248">
        <f>'R3-12（入力用）'!T35</f>
        <v>0</v>
      </c>
      <c r="TO12" s="248">
        <f>'R3-12（入力用）'!U35</f>
        <v>0</v>
      </c>
      <c r="TP12" s="248">
        <f>'R3-12（入力用）'!V35</f>
        <v>2</v>
      </c>
      <c r="TQ12" s="248">
        <f>'R3-12（入力用）'!W35</f>
        <v>3</v>
      </c>
      <c r="TR12" s="248">
        <f>'R3-12（入力用）'!X35</f>
        <v>3</v>
      </c>
      <c r="TS12" s="248">
        <f>'R3-12（入力用）'!Y35</f>
        <v>9</v>
      </c>
      <c r="TT12" s="248">
        <f>'R3-12（入力用）'!Z35</f>
        <v>9</v>
      </c>
      <c r="TU12" s="248">
        <f>'R3-12（入力用）'!AA35</f>
        <v>12</v>
      </c>
      <c r="TV12" s="248">
        <f>'R3-12（入力用）'!AB35</f>
        <v>12</v>
      </c>
      <c r="TW12" s="248">
        <f>'R3-12（入力用）'!AC35</f>
        <v>11</v>
      </c>
      <c r="TX12" s="248">
        <f>'R3-12（入力用）'!AD35</f>
        <v>9</v>
      </c>
      <c r="TY12" s="248">
        <f>'R3-12（入力用）'!AE35</f>
        <v>11</v>
      </c>
      <c r="TZ12" s="248">
        <f>'R3-12（入力用）'!AF35</f>
        <v>-1</v>
      </c>
      <c r="UA12" s="248">
        <f>'R3-12（入力用）'!AG35</f>
        <v>-1</v>
      </c>
      <c r="UB12" s="248">
        <f>'R3-12（入力用）'!AH35</f>
        <v>-7</v>
      </c>
      <c r="UC12" s="248">
        <f>'R3-12（入力用）'!AI35</f>
        <v>-6</v>
      </c>
      <c r="UD12" s="248">
        <f>'R3-12（入力用）'!AJ35</f>
        <v>-9</v>
      </c>
      <c r="UE12" s="249">
        <f>'R3-12（入力用）'!AK35</f>
        <v>-8</v>
      </c>
      <c r="UF12" s="250">
        <f>'R4-01（入力用）'!G35</f>
        <v>-12</v>
      </c>
      <c r="UG12" s="248">
        <f>'R4-01（入力用）'!H35</f>
        <v>-5</v>
      </c>
      <c r="UH12" s="248">
        <f>'R4-01（入力用）'!I35</f>
        <v>0</v>
      </c>
      <c r="UI12" s="248">
        <f>'R4-01（入力用）'!J35</f>
        <v>8</v>
      </c>
      <c r="UJ12" s="248">
        <f>'R4-01（入力用）'!K35</f>
        <v>25</v>
      </c>
      <c r="UK12" s="248">
        <f>'R4-01（入力用）'!L35</f>
        <v>87</v>
      </c>
      <c r="UL12" s="248">
        <f>'R4-01（入力用）'!M35</f>
        <v>197</v>
      </c>
      <c r="UM12" s="248">
        <f>'R4-01（入力用）'!N35</f>
        <v>379</v>
      </c>
      <c r="UN12" s="248">
        <f>'R4-01（入力用）'!O35</f>
        <v>485</v>
      </c>
      <c r="UO12" s="248">
        <f>'R4-01（入力用）'!P35</f>
        <v>582</v>
      </c>
      <c r="UP12" s="248">
        <f>'R4-01（入力用）'!Q35</f>
        <v>653</v>
      </c>
      <c r="UQ12" s="248">
        <f>'R4-01（入力用）'!R35</f>
        <v>729</v>
      </c>
      <c r="UR12" s="248">
        <f>'R4-01（入力用）'!S35</f>
        <v>723</v>
      </c>
      <c r="US12" s="248">
        <f>'R4-01（入力用）'!T35</f>
        <v>643</v>
      </c>
      <c r="UT12" s="248">
        <f>'R4-01（入力用）'!U35</f>
        <v>449</v>
      </c>
      <c r="UU12" s="248">
        <f>'R4-01（入力用）'!V35</f>
        <v>382</v>
      </c>
      <c r="UV12" s="248">
        <f>'R4-01（入力用）'!W35</f>
        <v>295</v>
      </c>
      <c r="UW12" s="248">
        <f>'R4-01（入力用）'!X35</f>
        <v>375</v>
      </c>
      <c r="UX12" s="248">
        <f>'R4-01（入力用）'!Y35</f>
        <v>424</v>
      </c>
      <c r="UY12" s="248">
        <f>'R4-01（入力用）'!Z35</f>
        <v>558</v>
      </c>
      <c r="UZ12" s="248">
        <f>'R4-01（入力用）'!AA35</f>
        <v>676</v>
      </c>
      <c r="VA12" s="248">
        <f>'R4-01（入力用）'!AB35</f>
        <v>893</v>
      </c>
      <c r="VB12" s="248">
        <f>'R4-01（入力用）'!AC35</f>
        <v>1112</v>
      </c>
      <c r="VC12" s="248">
        <f>'R4-01（入力用）'!AD35</f>
        <v>1249</v>
      </c>
      <c r="VD12" s="248">
        <f>'R4-01（入力用）'!AE35</f>
        <v>1378</v>
      </c>
      <c r="VE12" s="248">
        <f>'R4-01（入力用）'!AF35</f>
        <v>1562</v>
      </c>
      <c r="VF12" s="248">
        <f>'R4-01（入力用）'!AG35</f>
        <v>1615</v>
      </c>
      <c r="VG12" s="248">
        <f>'R4-01（入力用）'!AH35</f>
        <v>1807</v>
      </c>
      <c r="VH12" s="248">
        <f>'R4-01（入力用）'!AI35</f>
        <v>1715</v>
      </c>
      <c r="VI12" s="248">
        <f>'R4-01（入力用）'!AJ35</f>
        <v>1611</v>
      </c>
      <c r="VJ12" s="252">
        <f>'R4-01（入力用）'!AK35</f>
        <v>1575</v>
      </c>
      <c r="VK12" s="253">
        <f>'R4-02（入力用）'!G35</f>
        <v>1512</v>
      </c>
      <c r="VL12" s="248">
        <f>'R4-02（入力用）'!H35</f>
        <v>1267</v>
      </c>
      <c r="VM12" s="248">
        <f>'R4-02（入力用）'!I35</f>
        <v>1104</v>
      </c>
      <c r="VN12" s="248">
        <f>'R4-02（入力用）'!J35</f>
        <v>821</v>
      </c>
      <c r="VO12" s="248">
        <f>'R4-02（入力用）'!K35</f>
        <v>839</v>
      </c>
      <c r="VP12" s="248">
        <f>'R4-02（入力用）'!L35</f>
        <v>645</v>
      </c>
      <c r="VQ12" s="248">
        <f>'R4-02（入力用）'!M35</f>
        <v>589</v>
      </c>
      <c r="VR12" s="248">
        <f>'R4-02（入力用）'!N35</f>
        <v>251</v>
      </c>
      <c r="VS12" s="248">
        <f>'R4-02（入力用）'!O35</f>
        <v>225</v>
      </c>
      <c r="VT12" s="248">
        <f>'R4-02（入力用）'!P35</f>
        <v>115</v>
      </c>
      <c r="VU12" s="248">
        <f>'R4-02（入力用）'!Q35</f>
        <v>-56</v>
      </c>
      <c r="VV12" s="248">
        <f>'R4-02（入力用）'!R35</f>
        <v>-350</v>
      </c>
      <c r="VW12" s="248">
        <f>'R4-02（入力用）'!S35</f>
        <v>-373</v>
      </c>
      <c r="VX12" s="248">
        <f>'R4-02（入力用）'!T35</f>
        <v>-535</v>
      </c>
      <c r="VY12" s="248">
        <f>'R4-02（入力用）'!U35</f>
        <v>-352</v>
      </c>
      <c r="VZ12" s="248">
        <f>'R4-02（入力用）'!V35</f>
        <v>-560</v>
      </c>
      <c r="WA12" s="248">
        <f>'R4-02（入力用）'!W35</f>
        <v>-520</v>
      </c>
      <c r="WB12" s="248">
        <f>'R4-02（入力用）'!X35</f>
        <v>-494</v>
      </c>
      <c r="WC12" s="248">
        <f>'R4-02（入力用）'!Y35</f>
        <v>-307</v>
      </c>
      <c r="WD12" s="248">
        <f>'R4-02（入力用）'!Z35</f>
        <v>-318</v>
      </c>
      <c r="WE12" s="248">
        <f>'R4-02（入力用）'!AA35</f>
        <v>-271</v>
      </c>
      <c r="WF12" s="248">
        <f>'R4-02（入力用）'!AB35</f>
        <v>-533</v>
      </c>
      <c r="WG12" s="248">
        <f>'R4-02（入力用）'!AC35</f>
        <v>-421</v>
      </c>
      <c r="WH12" s="248">
        <f>'R4-02（入力用）'!AD35</f>
        <v>-733</v>
      </c>
      <c r="WI12" s="248">
        <f>'R4-02（入力用）'!AE35</f>
        <v>-595</v>
      </c>
      <c r="WJ12" s="248">
        <f>'R4-02（入力用）'!AF35</f>
        <v>-586</v>
      </c>
      <c r="WK12" s="248">
        <f>'R4-02（入力用）'!AG35</f>
        <v>-475</v>
      </c>
      <c r="WL12" s="249">
        <f>'R4-02（入力用）'!AH35</f>
        <v>-439</v>
      </c>
      <c r="WM12" s="250">
        <f>'R4-03（入力用）'!G35</f>
        <v>-226</v>
      </c>
      <c r="WN12" s="248">
        <f>'R4-03（入力用）'!H35</f>
        <v>-246</v>
      </c>
      <c r="WO12" s="248">
        <f>'R4-03（入力用）'!I35</f>
        <v>165</v>
      </c>
      <c r="WP12" s="248">
        <f>'R4-03（入力用）'!J35</f>
        <v>59</v>
      </c>
      <c r="WQ12" s="248">
        <f>'R4-03（入力用）'!K35</f>
        <v>-95</v>
      </c>
      <c r="WR12" s="248">
        <f>'R4-03（入力用）'!L35</f>
        <v>-250</v>
      </c>
      <c r="WS12" s="248">
        <f>'R4-03（入力用）'!M35</f>
        <v>-290</v>
      </c>
      <c r="WT12" s="248">
        <f>'R4-03（入力用）'!N35</f>
        <v>-340</v>
      </c>
      <c r="WU12" s="248">
        <f>'R4-03（入力用）'!O35</f>
        <v>-361</v>
      </c>
      <c r="WV12" s="248">
        <f>'R4-03（入力用）'!P35</f>
        <v>-533</v>
      </c>
      <c r="WW12" s="248">
        <f>'R4-03（入力用）'!Q35</f>
        <v>-617</v>
      </c>
      <c r="WX12" s="248">
        <f>'R4-03（入力用）'!R35</f>
        <v>-473</v>
      </c>
      <c r="WY12" s="248">
        <f>'R4-03（入力用）'!S35</f>
        <v>-385</v>
      </c>
      <c r="WZ12" s="248">
        <f>'R4-03（入力用）'!T35</f>
        <v>-338</v>
      </c>
      <c r="XA12" s="248">
        <f>'R4-03（入力用）'!U35</f>
        <v>-376</v>
      </c>
      <c r="XB12" s="248">
        <f>'R4-03（入力用）'!V35</f>
        <v>-318</v>
      </c>
      <c r="XC12" s="248">
        <f>'R4-03（入力用）'!W35</f>
        <v>-236</v>
      </c>
      <c r="XD12" s="248">
        <f>'R4-03（入力用）'!X35</f>
        <v>-109</v>
      </c>
      <c r="XE12" s="248">
        <f>'R4-03（入力用）'!Y35</f>
        <v>-172</v>
      </c>
      <c r="XF12" s="248">
        <f>'R4-03（入力用）'!Z35</f>
        <v>-102</v>
      </c>
      <c r="XG12" s="248">
        <f>'R4-03（入力用）'!AA35</f>
        <v>-75</v>
      </c>
      <c r="XH12" s="248">
        <f>'R4-03（入力用）'!AB35</f>
        <v>-202</v>
      </c>
      <c r="XI12" s="248">
        <f>'R4-03（入力用）'!AC35</f>
        <v>-51</v>
      </c>
      <c r="XJ12" s="248">
        <f>'R4-03（入力用）'!AD35</f>
        <v>118</v>
      </c>
      <c r="XK12" s="248">
        <f>'R4-03（入力用）'!AE35</f>
        <v>298</v>
      </c>
      <c r="XL12" s="248">
        <f>'R4-03（入力用）'!AF35</f>
        <v>584</v>
      </c>
      <c r="XM12" s="248">
        <f>'R4-03（入力用）'!AG35</f>
        <v>690</v>
      </c>
      <c r="XN12" s="248">
        <f>'R4-03（入力用）'!AH35</f>
        <v>787</v>
      </c>
      <c r="XO12" s="248">
        <f>'R4-03（入力用）'!AI35</f>
        <v>1524</v>
      </c>
      <c r="XP12" s="248">
        <f>'R4-03（入力用）'!AJ35</f>
        <v>1679</v>
      </c>
      <c r="XQ12" s="248">
        <f>'R4-03（入力用）'!AK35</f>
        <v>1643</v>
      </c>
      <c r="XR12" s="248">
        <f>'R4-03（入力用）'!AL35</f>
        <v>0</v>
      </c>
      <c r="XS12" s="248">
        <f>'R4-03（入力用）'!AM35</f>
        <v>1</v>
      </c>
      <c r="XT12" s="248">
        <f>'R4-03（入力用）'!AN35</f>
        <v>1</v>
      </c>
      <c r="XU12" s="248">
        <f>'R4-03（入力用）'!AO35</f>
        <v>0</v>
      </c>
      <c r="XV12" s="248">
        <f>'R4-03（入力用）'!AP35</f>
        <v>0</v>
      </c>
      <c r="XW12" s="248">
        <f>'R4-03（入力用）'!AQ35</f>
        <v>0</v>
      </c>
      <c r="XX12" s="248">
        <f>'R4-03（入力用）'!AR35</f>
        <v>0</v>
      </c>
      <c r="XY12" s="248">
        <f>'R4-03（入力用）'!AS35</f>
        <v>0</v>
      </c>
      <c r="XZ12" s="248">
        <f>'R4-03（入力用）'!AT35</f>
        <v>0</v>
      </c>
      <c r="YA12" s="248">
        <f>'R4-03（入力用）'!AU35</f>
        <v>0</v>
      </c>
      <c r="YB12" s="248">
        <f>'R4-03（入力用）'!AV35</f>
        <v>0</v>
      </c>
      <c r="YC12" s="248">
        <f>'R4-03（入力用）'!AW35</f>
        <v>0</v>
      </c>
      <c r="YD12" s="248">
        <f>'R4-03（入力用）'!AX35</f>
        <v>0</v>
      </c>
      <c r="YE12" s="248">
        <f>'R4-03（入力用）'!AY35</f>
        <v>0</v>
      </c>
      <c r="YF12" s="248">
        <f>'R4-03（入力用）'!AZ35</f>
        <v>0</v>
      </c>
      <c r="YG12" s="248">
        <f>'R4-03（入力用）'!BA35</f>
        <v>0</v>
      </c>
      <c r="YH12" s="248">
        <f>'R4-03（入力用）'!BB35</f>
        <v>0</v>
      </c>
      <c r="YI12" s="248">
        <f>'R4-03（入力用）'!BC35</f>
        <v>0</v>
      </c>
      <c r="YJ12" s="248">
        <f>'R4-03（入力用）'!BD35</f>
        <v>0</v>
      </c>
      <c r="YK12" s="248">
        <f>'R4-03（入力用）'!BE35</f>
        <v>0</v>
      </c>
      <c r="YL12" s="248">
        <f>'R4-03（入力用）'!BF35</f>
        <v>0</v>
      </c>
      <c r="YM12" s="248">
        <f>'R4-03（入力用）'!BG35</f>
        <v>0</v>
      </c>
      <c r="YN12" s="248">
        <f>'R4-03（入力用）'!BH35</f>
        <v>0</v>
      </c>
      <c r="YO12" s="248">
        <f>'R4-03（入力用）'!BI35</f>
        <v>0</v>
      </c>
      <c r="YP12" s="248">
        <f>'R4-03（入力用）'!BJ35</f>
        <v>0</v>
      </c>
      <c r="YQ12" s="248">
        <f>'R4-03（入力用）'!BK35</f>
        <v>0</v>
      </c>
      <c r="YR12" s="248">
        <f>'R4-03（入力用）'!BL35</f>
        <v>0</v>
      </c>
      <c r="YS12" s="248">
        <f>'R4-03（入力用）'!BM35</f>
        <v>0</v>
      </c>
      <c r="YT12" s="248">
        <f>'R4-03（入力用）'!BN35</f>
        <v>0</v>
      </c>
      <c r="YU12" s="248">
        <f>'R4-03（入力用）'!BO35</f>
        <v>0</v>
      </c>
      <c r="YV12" s="248">
        <f>'R4-03（入力用）'!BP35</f>
        <v>0</v>
      </c>
      <c r="YW12" s="248">
        <f>'R4-03（入力用）'!BQ35</f>
        <v>0</v>
      </c>
      <c r="YX12" s="248">
        <f>'R4-03（入力用）'!BR35</f>
        <v>0</v>
      </c>
      <c r="YY12" s="248">
        <f>'R4-03（入力用）'!BS35</f>
        <v>0</v>
      </c>
      <c r="YZ12" s="248">
        <f>'R4-03（入力用）'!BT35</f>
        <v>0</v>
      </c>
      <c r="ZA12" s="248">
        <f>'R4-03（入力用）'!BU35</f>
        <v>0</v>
      </c>
      <c r="ZB12" s="248">
        <f>'R4-03（入力用）'!BV35</f>
        <v>0</v>
      </c>
      <c r="ZC12" s="248">
        <f>'R4-03（入力用）'!BW35</f>
        <v>0</v>
      </c>
      <c r="ZD12" s="248">
        <f>'R4-03（入力用）'!BX35</f>
        <v>0</v>
      </c>
      <c r="ZE12" s="248">
        <f>'R4-03（入力用）'!BY35</f>
        <v>0</v>
      </c>
      <c r="ZF12" s="248">
        <f>'R4-03（入力用）'!BZ35</f>
        <v>0</v>
      </c>
      <c r="ZG12" s="248">
        <f>'R4-03（入力用）'!CA35</f>
        <v>0</v>
      </c>
      <c r="ZH12" s="248">
        <f>'R4-03（入力用）'!CB35</f>
        <v>0</v>
      </c>
      <c r="ZI12" s="248">
        <f>'R4-03（入力用）'!CC35</f>
        <v>0</v>
      </c>
      <c r="ZJ12" s="248">
        <f>'R4-03（入力用）'!CD35</f>
        <v>0</v>
      </c>
      <c r="ZK12" s="248">
        <f>'R4-03（入力用）'!CE35</f>
        <v>0</v>
      </c>
      <c r="ZL12" s="248">
        <f>'R4-03（入力用）'!CF35</f>
        <v>0</v>
      </c>
      <c r="ZM12" s="248">
        <f>'R4-03（入力用）'!CG35</f>
        <v>0</v>
      </c>
      <c r="ZN12" s="248">
        <f>'R4-03（入力用）'!CH35</f>
        <v>0</v>
      </c>
      <c r="ZO12" s="248">
        <f>'R4-03（入力用）'!CI35</f>
        <v>0</v>
      </c>
      <c r="ZP12" s="248">
        <f>'R4-03（入力用）'!CJ35</f>
        <v>0</v>
      </c>
      <c r="ZQ12" s="248">
        <f>'R4-03（入力用）'!CK35</f>
        <v>0</v>
      </c>
      <c r="ZR12" s="248">
        <f>'R4-03（入力用）'!CL35</f>
        <v>0</v>
      </c>
      <c r="ZS12" s="248">
        <f>'R4-03（入力用）'!CM35</f>
        <v>0</v>
      </c>
      <c r="ZT12" s="248">
        <f>'R4-03（入力用）'!CN35</f>
        <v>0</v>
      </c>
      <c r="ZU12" s="248">
        <f>'R4-03（入力用）'!CO35</f>
        <v>0</v>
      </c>
      <c r="ZV12" s="248">
        <f>'R4-03（入力用）'!CP35</f>
        <v>0</v>
      </c>
      <c r="ZW12" s="248">
        <f>'R4-03（入力用）'!CQ35</f>
        <v>0</v>
      </c>
      <c r="ZX12" s="248">
        <f>'R4-03（入力用）'!CR35</f>
        <v>0</v>
      </c>
      <c r="ZY12" s="248">
        <f>'R4-03（入力用）'!CS35</f>
        <v>0</v>
      </c>
      <c r="ZZ12" s="248">
        <f>'R4-03（入力用）'!CT35</f>
        <v>0</v>
      </c>
      <c r="AAA12" s="248">
        <f>'R4-03（入力用）'!CU35</f>
        <v>0</v>
      </c>
      <c r="AAB12" s="248">
        <f>'R4-03（入力用）'!CV35</f>
        <v>0</v>
      </c>
      <c r="AAC12" s="248">
        <f>'R4-03（入力用）'!CW35</f>
        <v>0</v>
      </c>
      <c r="AAD12" s="248">
        <f>'R4-03（入力用）'!CX35</f>
        <v>0</v>
      </c>
      <c r="AAE12" s="248">
        <f>'R4-03（入力用）'!CY35</f>
        <v>0</v>
      </c>
      <c r="AAF12" s="248">
        <f>'R4-03（入力用）'!CZ35</f>
        <v>0</v>
      </c>
      <c r="AAG12" s="248">
        <f>'R4-03（入力用）'!DA35</f>
        <v>0</v>
      </c>
      <c r="AAH12" s="248">
        <f>'R4-03（入力用）'!DB35</f>
        <v>0</v>
      </c>
      <c r="AAI12" s="248">
        <f>'R4-03（入力用）'!DC35</f>
        <v>0</v>
      </c>
      <c r="AAJ12" s="248">
        <f>'R4-03（入力用）'!DD35</f>
        <v>0</v>
      </c>
      <c r="AAK12" s="248">
        <f>'R4-03（入力用）'!DE35</f>
        <v>0</v>
      </c>
      <c r="AAL12" s="248">
        <f>'R4-03（入力用）'!DF35</f>
        <v>0</v>
      </c>
      <c r="AAM12" s="248">
        <f>'R4-03（入力用）'!DG35</f>
        <v>0</v>
      </c>
      <c r="AAN12" s="248">
        <f>'R4-03（入力用）'!DH35</f>
        <v>0</v>
      </c>
      <c r="AAO12" s="248">
        <f>'R4-03（入力用）'!DI35</f>
        <v>0</v>
      </c>
      <c r="AAP12" s="248">
        <f>'R4-03（入力用）'!DJ35</f>
        <v>0</v>
      </c>
      <c r="AAQ12" s="248">
        <f>'R4-03（入力用）'!DK35</f>
        <v>0</v>
      </c>
      <c r="AAR12" s="248">
        <f>'R4-03（入力用）'!DL35</f>
        <v>0</v>
      </c>
      <c r="AAS12" s="248">
        <f>'R4-03（入力用）'!DM35</f>
        <v>0</v>
      </c>
      <c r="AAT12" s="248">
        <f>'R4-03（入力用）'!DN35</f>
        <v>0</v>
      </c>
      <c r="AAU12" s="248">
        <f>'R4-03（入力用）'!DO35</f>
        <v>0</v>
      </c>
      <c r="AAV12" s="248">
        <f>'R4-03（入力用）'!DP35</f>
        <v>0</v>
      </c>
      <c r="AAW12" s="248">
        <f>'R4-03（入力用）'!DQ35</f>
        <v>0</v>
      </c>
      <c r="AAX12" s="248">
        <f>'R4-03（入力用）'!DR35</f>
        <v>0</v>
      </c>
      <c r="AAY12" s="248">
        <f>'R4-03（入力用）'!DS35</f>
        <v>0</v>
      </c>
      <c r="AAZ12" s="248">
        <f>'R4-03（入力用）'!DT35</f>
        <v>0</v>
      </c>
      <c r="ABA12" s="248">
        <f>'R4-03（入力用）'!DU35</f>
        <v>0</v>
      </c>
      <c r="ABB12" s="248">
        <f>'R4-03（入力用）'!DV35</f>
        <v>0</v>
      </c>
      <c r="ABC12" s="248">
        <f>'R4-03（入力用）'!DW35</f>
        <v>0</v>
      </c>
      <c r="ABD12" s="248">
        <f>'R4-03（入力用）'!DX35</f>
        <v>0</v>
      </c>
    </row>
    <row r="13" spans="1:732" s="240" customFormat="1" ht="34.5" customHeight="1">
      <c r="A13" s="240" t="s">
        <v>109</v>
      </c>
      <c r="B13" s="241" t="s">
        <v>108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5"/>
      <c r="AH13" s="256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5"/>
      <c r="BM13" s="256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5"/>
      <c r="CQ13" s="256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5"/>
      <c r="DV13" s="257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5"/>
      <c r="EZ13" s="256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5"/>
      <c r="GE13" s="258">
        <f>'R3-01（入力用）'!G21/'R3-01（入力用）'!G22</f>
        <v>1.6721311475409837</v>
      </c>
      <c r="GF13" s="258">
        <f>'R3-01（入力用）'!H21/'R3-01（入力用）'!H22</f>
        <v>1.2253521126760563</v>
      </c>
      <c r="GG13" s="258">
        <f>'R3-01（入力用）'!I21/'R3-01（入力用）'!I22</f>
        <v>1.0561797752808988</v>
      </c>
      <c r="GH13" s="258">
        <f>'R3-01（入力用）'!J21/'R3-01（入力用）'!J22</f>
        <v>0.83653846153846156</v>
      </c>
      <c r="GI13" s="258">
        <f>'R3-01（入力用）'!K21/'R3-01（入力用）'!K22</f>
        <v>0.98058252427184467</v>
      </c>
      <c r="GJ13" s="258">
        <f>'R3-01（入力用）'!L21/'R3-01（入力用）'!L22</f>
        <v>1.2277227722772277</v>
      </c>
      <c r="GK13" s="258">
        <f>'R3-01（入力用）'!M21/'R3-01（入力用）'!M22</f>
        <v>1.46875</v>
      </c>
      <c r="GL13" s="258">
        <f>'R3-01（入力用）'!N21/'R3-01（入力用）'!N22</f>
        <v>1.5490196078431373</v>
      </c>
      <c r="GM13" s="258">
        <f>'R3-01（入力用）'!O21/'R3-01（入力用）'!O22</f>
        <v>2.2413793103448274</v>
      </c>
      <c r="GN13" s="258">
        <f>'R3-01（入力用）'!P21/'R3-01（入力用）'!P22</f>
        <v>1.9680851063829787</v>
      </c>
      <c r="GO13" s="258">
        <f>'R3-01（入力用）'!Q21/'R3-01（入力用）'!Q22</f>
        <v>2.1609195402298851</v>
      </c>
      <c r="GP13" s="258">
        <f>'R3-01（入力用）'!R21/'R3-01（入力用）'!R22</f>
        <v>1.8415841584158417</v>
      </c>
      <c r="GQ13" s="258">
        <f>'R3-01（入力用）'!S21/'R3-01（入力用）'!S22</f>
        <v>1.3790322580645162</v>
      </c>
      <c r="GR13" s="258">
        <f>'R3-01（入力用）'!T21/'R3-01（入力用）'!T22</f>
        <v>1.1418439716312057</v>
      </c>
      <c r="GS13" s="258">
        <f>'R3-01（入力用）'!U21/'R3-01（入力用）'!U22</f>
        <v>0.90506329113924056</v>
      </c>
      <c r="GT13" s="258">
        <f>'R3-01（入力用）'!V21/'R3-01（入力用）'!V22</f>
        <v>0.66153846153846152</v>
      </c>
      <c r="GU13" s="258">
        <f>'R3-01（入力用）'!W21/'R3-01（入力用）'!W22</f>
        <v>0.68108108108108112</v>
      </c>
      <c r="GV13" s="258">
        <f>'R3-01（入力用）'!X21/'R3-01（入力用）'!X22</f>
        <v>0.67553191489361697</v>
      </c>
      <c r="GW13" s="258">
        <f>'R3-01（入力用）'!Y21/'R3-01（入力用）'!Y22</f>
        <v>0.65053763440860213</v>
      </c>
      <c r="GX13" s="258">
        <f>'R3-01（入力用）'!Z21/'R3-01（入力用）'!Z22</f>
        <v>0.92982456140350878</v>
      </c>
      <c r="GY13" s="258">
        <f>'R3-01（入力用）'!AA21/'R3-01（入力用）'!AA22</f>
        <v>1.0248447204968945</v>
      </c>
      <c r="GZ13" s="258">
        <f>'R3-01（入力用）'!AB21/'R3-01（入力用）'!AB22</f>
        <v>1.1538461538461537</v>
      </c>
      <c r="HA13" s="258">
        <f>'R3-01（入力用）'!AC21/'R3-01（入力用）'!AC22</f>
        <v>1.2945736434108528</v>
      </c>
      <c r="HB13" s="258">
        <f>'R3-01（入力用）'!AD21/'R3-01（入力用）'!AD22</f>
        <v>1.253968253968254</v>
      </c>
      <c r="HC13" s="258">
        <f>'R3-01（入力用）'!AE21/'R3-01（入力用）'!AE22</f>
        <v>1.2283464566929134</v>
      </c>
      <c r="HD13" s="258">
        <f>'R3-01（入力用）'!AF21/'R3-01（入力用）'!AF22</f>
        <v>1.28099173553719</v>
      </c>
      <c r="HE13" s="258">
        <f>'R3-01（入力用）'!AG21/'R3-01（入力用）'!AG22</f>
        <v>0.66666666666666663</v>
      </c>
      <c r="HF13" s="258">
        <f>'R3-01（入力用）'!AH21/'R3-01（入力用）'!AH22</f>
        <v>0.58181818181818179</v>
      </c>
      <c r="HG13" s="258">
        <f>'R3-01（入力用）'!AI21/'R3-01（入力用）'!AI22</f>
        <v>0.61212121212121207</v>
      </c>
      <c r="HH13" s="258">
        <f>'R3-01（入力用）'!AJ21/'R3-01（入力用）'!AJ22</f>
        <v>0.50898203592814373</v>
      </c>
      <c r="HI13" s="259">
        <f>'R3-01（入力用）'!AK21/'R3-01（入力用）'!AK22</f>
        <v>0.58860759493670889</v>
      </c>
      <c r="HJ13" s="258">
        <f>'R3-02（入力用）'!G21/'R3-02（入力用）'!G22</f>
        <v>0.57051282051282048</v>
      </c>
      <c r="HK13" s="258">
        <f>'R3-02（入力用）'!H21/'R3-02（入力用）'!H22</f>
        <v>0.52258064516129032</v>
      </c>
      <c r="HL13" s="258">
        <f>'R3-02（入力用）'!I21/'R3-02（入力用）'!I22</f>
        <v>0.69811320754716977</v>
      </c>
      <c r="HM13" s="258">
        <f>'R3-02（入力用）'!J21/'R3-02（入力用）'!J22</f>
        <v>0.66666666666666663</v>
      </c>
      <c r="HN13" s="258">
        <f>'R3-02（入力用）'!K21/'R3-02（入力用）'!K22</f>
        <v>0.53465346534653468</v>
      </c>
      <c r="HO13" s="258">
        <f>'R3-02（入力用）'!L21/'R3-02（入力用）'!L22</f>
        <v>0.55294117647058827</v>
      </c>
      <c r="HP13" s="258">
        <f>'R3-02（入力用）'!M21/'R3-02（入力用）'!M22</f>
        <v>0.39784946236559138</v>
      </c>
      <c r="HQ13" s="258">
        <f>'R3-02（入力用）'!N21/'R3-02（入力用）'!N22</f>
        <v>0.3707865168539326</v>
      </c>
      <c r="HR13" s="258">
        <f>'R3-02（入力用）'!O21/'R3-02（入力用）'!O22</f>
        <v>0.46913580246913578</v>
      </c>
      <c r="HS13" s="258">
        <f>'R3-02（入力用）'!P21/'R3-02（入力用）'!P22</f>
        <v>0.60810810810810811</v>
      </c>
      <c r="HT13" s="258">
        <f>'R3-02（入力用）'!Q21/'R3-02（入力用）'!Q22</f>
        <v>0.71875</v>
      </c>
      <c r="HU13" s="258">
        <f>'R3-02（入力用）'!R21/'R3-02（入力用）'!R22</f>
        <v>0.98148148148148151</v>
      </c>
      <c r="HV13" s="258">
        <f>'R3-02（入力用）'!S21/'R3-02（入力用）'!S22</f>
        <v>1.2765957446808511</v>
      </c>
      <c r="HW13" s="258">
        <f>'R3-02（入力用）'!T21/'R3-02（入力用）'!T22</f>
        <v>1.7567567567567568</v>
      </c>
      <c r="HX13" s="258">
        <f>'R3-02（入力用）'!U21/'R3-02（入力用）'!U22</f>
        <v>1.8484848484848484</v>
      </c>
      <c r="HY13" s="258">
        <f>'R3-02（入力用）'!V21/'R3-02（入力用）'!V22</f>
        <v>1.6578947368421053</v>
      </c>
      <c r="HZ13" s="258">
        <f>'R3-02（入力用）'!W21/'R3-02（入力用）'!W22</f>
        <v>1.2</v>
      </c>
      <c r="IA13" s="258">
        <f>'R3-02（入力用）'!X21/'R3-02（入力用）'!X22</f>
        <v>1.1521739130434783</v>
      </c>
      <c r="IB13" s="258">
        <f>'R3-02（入力用）'!Y21/'R3-02（入力用）'!Y22</f>
        <v>0.71698113207547165</v>
      </c>
      <c r="IC13" s="258">
        <f>'R3-02（入力用）'!Z21/'R3-02（入力用）'!Z22</f>
        <v>0.46666666666666667</v>
      </c>
      <c r="ID13" s="258">
        <f>'R3-02（入力用）'!AA21/'R3-02（入力用）'!AA22</f>
        <v>0.32307692307692309</v>
      </c>
      <c r="IE13" s="258">
        <f>'R3-02（入力用）'!AB21/'R3-02（入力用）'!AB22</f>
        <v>0.34426229508196721</v>
      </c>
      <c r="IF13" s="258">
        <f>'R3-02（入力用）'!AC21/'R3-02（入力用）'!AC22</f>
        <v>0.25396825396825395</v>
      </c>
      <c r="IG13" s="258">
        <f>'R3-02（入力用）'!AD21/'R3-02（入力用）'!AD22</f>
        <v>0.35185185185185186</v>
      </c>
      <c r="IH13" s="258">
        <f>'R3-02（入力用）'!AE21/'R3-02（入力用）'!AE22</f>
        <v>0.30188679245283018</v>
      </c>
      <c r="II13" s="258">
        <f>'R3-02（入力用）'!AF21/'R3-02（入力用）'!AF22</f>
        <v>0.39473684210526316</v>
      </c>
      <c r="IJ13" s="258">
        <f>'R3-02（入力用）'!AG21/'R3-02（入力用）'!AG22</f>
        <v>0.6071428571428571</v>
      </c>
      <c r="IK13" s="259">
        <f>'R3-02（入力用）'!AH21/'R3-02（入力用）'!AH22</f>
        <v>0.76190476190476186</v>
      </c>
      <c r="IL13" s="258">
        <f>'R3-03（入力用）'!G36</f>
        <v>0.66666666666666663</v>
      </c>
      <c r="IM13" s="258">
        <f>'R3-03（入力用）'!H36</f>
        <v>0.5</v>
      </c>
      <c r="IN13" s="258">
        <f>'R3-03（入力用）'!I36</f>
        <v>0.21052631578947367</v>
      </c>
      <c r="IO13" s="258">
        <f>'R3-03（入力用）'!J36</f>
        <v>0.25</v>
      </c>
      <c r="IP13" s="258">
        <f>'R3-03（入力用）'!K36</f>
        <v>0.26666666666666666</v>
      </c>
      <c r="IQ13" s="258">
        <f>'R3-03（入力用）'!L36</f>
        <v>5.8823529411764705E-2</v>
      </c>
      <c r="IR13" s="258">
        <f>'R3-03（入力用）'!M36</f>
        <v>6.25E-2</v>
      </c>
      <c r="IS13" s="258">
        <f>'R3-03（入力用）'!N36</f>
        <v>7.1428571428571425E-2</v>
      </c>
      <c r="IT13" s="258">
        <f>'R3-03（入力用）'!O36</f>
        <v>0</v>
      </c>
      <c r="IU13" s="258">
        <f>'R3-03（入力用）'!P36</f>
        <v>0</v>
      </c>
      <c r="IV13" s="258">
        <f>'R3-03（入力用）'!Q36</f>
        <v>0</v>
      </c>
      <c r="IW13" s="258">
        <f>'R3-03（入力用）'!R36</f>
        <v>0</v>
      </c>
      <c r="IX13" s="258">
        <f>'R3-03（入力用）'!S36</f>
        <v>0</v>
      </c>
      <c r="IY13" s="258">
        <f>'R3-03（入力用）'!T36</f>
        <v>1</v>
      </c>
      <c r="IZ13" s="258">
        <f>'R3-03（入力用）'!U36</f>
        <v>1</v>
      </c>
      <c r="JA13" s="258">
        <f>'R3-03（入力用）'!V36</f>
        <v>0</v>
      </c>
      <c r="JB13" s="258">
        <f>'R3-03（入力用）'!W36</f>
        <v>0</v>
      </c>
      <c r="JC13" s="258">
        <f>'R3-03（入力用）'!X36</f>
        <v>0</v>
      </c>
      <c r="JD13" s="258">
        <f>'R3-03（入力用）'!Y36</f>
        <v>0</v>
      </c>
      <c r="JE13" s="258">
        <f>'R3-03（入力用）'!Z36</f>
        <v>0</v>
      </c>
      <c r="JF13" s="258">
        <f>'R3-03（入力用）'!AA36</f>
        <v>11</v>
      </c>
      <c r="JG13" s="258">
        <f>'R3-03（入力用）'!AB36</f>
        <v>12</v>
      </c>
      <c r="JH13" s="258">
        <f>'R3-03（入力用）'!AC36</f>
        <v>5.5</v>
      </c>
      <c r="JI13" s="258">
        <f>'R3-03（入力用）'!AD36</f>
        <v>3.6666666666666665</v>
      </c>
      <c r="JJ13" s="258">
        <f>'R3-03（入力用）'!AE36</f>
        <v>3</v>
      </c>
      <c r="JK13" s="258">
        <f>'R3-03（入力用）'!AF36</f>
        <v>6</v>
      </c>
      <c r="JL13" s="258">
        <f>'R3-03（入力用）'!AG36</f>
        <v>4.4285714285714288</v>
      </c>
      <c r="JM13" s="258">
        <f>'R3-03（入力用）'!AH36</f>
        <v>3.4545454545454546</v>
      </c>
      <c r="JN13" s="258">
        <f>'R3-03（入力用）'!AI36</f>
        <v>3.5</v>
      </c>
      <c r="JO13" s="258">
        <f>'R3-03（入力用）'!AJ36</f>
        <v>4.3636363636363633</v>
      </c>
      <c r="JP13" s="259">
        <f>'R3-03（入力用）'!AK36</f>
        <v>4.9090909090909092</v>
      </c>
      <c r="JQ13" s="258">
        <f>'R3-04（入力用）'!G36</f>
        <v>4.5</v>
      </c>
      <c r="JR13" s="258">
        <f>'R3-04（入力用）'!H36</f>
        <v>2.0416666666666665</v>
      </c>
      <c r="JS13" s="258">
        <f>'R3-04（入力用）'!I36</f>
        <v>1.5161290322580645</v>
      </c>
      <c r="JT13" s="258">
        <f>'R3-04（入力用）'!J36</f>
        <v>1.131578947368421</v>
      </c>
      <c r="JU13" s="258">
        <f>'R3-04（入力用）'!K36</f>
        <v>1.0952380952380953</v>
      </c>
      <c r="JV13" s="258">
        <f>'R3-04（入力用）'!L36</f>
        <v>0.97916666666666663</v>
      </c>
      <c r="JW13" s="258">
        <f>'R3-04（入力用）'!M36</f>
        <v>1.037037037037037</v>
      </c>
      <c r="JX13" s="258">
        <f>'R3-04（入力用）'!N36</f>
        <v>1.2037037037037037</v>
      </c>
      <c r="JY13" s="258">
        <f>'R3-04（入力用）'!O36</f>
        <v>1.346938775510204</v>
      </c>
      <c r="JZ13" s="258">
        <f>'R3-04（入力用）'!P36</f>
        <v>1.4042553191489362</v>
      </c>
      <c r="KA13" s="258">
        <f>'R3-04（入力用）'!Q36</f>
        <v>1.4651162790697674</v>
      </c>
      <c r="KB13" s="258">
        <f>'R3-04（入力用）'!R36</f>
        <v>1.2826086956521738</v>
      </c>
      <c r="KC13" s="258">
        <f>'R3-04（入力用）'!S36</f>
        <v>1.1914893617021276</v>
      </c>
      <c r="KD13" s="258">
        <f>'R3-04（入力用）'!T36</f>
        <v>0.7857142857142857</v>
      </c>
      <c r="KE13" s="258">
        <f>'R3-04（入力用）'!U36</f>
        <v>0.70769230769230773</v>
      </c>
      <c r="KF13" s="258">
        <f>'R3-04（入力用）'!V36</f>
        <v>0.62121212121212122</v>
      </c>
      <c r="KG13" s="258">
        <f>'R3-04（入力用）'!W36</f>
        <v>0.60606060606060608</v>
      </c>
      <c r="KH13" s="258">
        <f>'R3-04（入力用）'!X36</f>
        <v>0.73015873015873012</v>
      </c>
      <c r="KI13" s="258">
        <f>'R3-04（入力用）'!Y36</f>
        <v>0.81355932203389836</v>
      </c>
      <c r="KJ13" s="258">
        <f>'R3-04（入力用）'!Z36</f>
        <v>1.0178571428571428</v>
      </c>
      <c r="KK13" s="258">
        <f>'R3-04（入力用）'!AA36</f>
        <v>1.25</v>
      </c>
      <c r="KL13" s="258">
        <f>'R3-04（入力用）'!AB36</f>
        <v>1.0652173913043479</v>
      </c>
      <c r="KM13" s="258">
        <f>'R3-04（入力用）'!AC36</f>
        <v>1.3902439024390243</v>
      </c>
      <c r="KN13" s="258">
        <f>'R3-04（入力用）'!AD36</f>
        <v>1.425</v>
      </c>
      <c r="KO13" s="258">
        <f>'R3-04（入力用）'!AE36</f>
        <v>1.3043478260869565</v>
      </c>
      <c r="KP13" s="258">
        <f>'R3-04（入力用）'!AF36</f>
        <v>1.3958333333333333</v>
      </c>
      <c r="KQ13" s="258">
        <f>'R3-04（入力用）'!AG36</f>
        <v>1.1403508771929824</v>
      </c>
      <c r="KR13" s="258">
        <f>'R3-04（入力用）'!AH36</f>
        <v>1.4</v>
      </c>
      <c r="KS13" s="258">
        <f>'R3-04（入力用）'!AI36</f>
        <v>2</v>
      </c>
      <c r="KT13" s="260">
        <f>'R3-04（入力用）'!AJ36</f>
        <v>2.1052631578947367</v>
      </c>
      <c r="KU13" s="261">
        <f>'R3-05（入力用）'!G36</f>
        <v>3.0350877192982457</v>
      </c>
      <c r="KV13" s="258">
        <f>'R3-05（入力用）'!H36</f>
        <v>3.35</v>
      </c>
      <c r="KW13" s="258">
        <f>'R3-05（入力用）'!I36</f>
        <v>3.4776119402985075</v>
      </c>
      <c r="KX13" s="258">
        <f>'R3-05（入力用）'!J36</f>
        <v>4.046153846153846</v>
      </c>
      <c r="KY13" s="258">
        <f>'R3-05（入力用）'!K36</f>
        <v>3.8441558441558441</v>
      </c>
      <c r="KZ13" s="258">
        <f>'R3-05（入力用）'!L36</f>
        <v>3.193877551020408</v>
      </c>
      <c r="LA13" s="258">
        <f>'R3-05（入力用）'!M36</f>
        <v>2.8166666666666669</v>
      </c>
      <c r="LB13" s="258">
        <f>'R3-05（入力用）'!N36</f>
        <v>1.9017341040462428</v>
      </c>
      <c r="LC13" s="258">
        <f>'R3-05（入力用）'!O36</f>
        <v>1.6567164179104477</v>
      </c>
      <c r="LD13" s="258">
        <f>'R3-05（入力用）'!P36</f>
        <v>1.4034334763948497</v>
      </c>
      <c r="LE13" s="258">
        <f>'R3-05（入力用）'!Q36</f>
        <v>1.2851711026615971</v>
      </c>
      <c r="LF13" s="258">
        <f>'R3-05（入力用）'!R36</f>
        <v>1.1891891891891893</v>
      </c>
      <c r="LG13" s="258">
        <f>'R3-05（入力用）'!S36</f>
        <v>1.1469648562300319</v>
      </c>
      <c r="LH13" s="258">
        <f>'R3-05（入力用）'!T36</f>
        <v>1.0266272189349113</v>
      </c>
      <c r="LI13" s="258">
        <f>'R3-05（入力用）'!U36</f>
        <v>1.0030395136778116</v>
      </c>
      <c r="LJ13" s="258">
        <f>'R3-05（入力用）'!V36</f>
        <v>0.93993993993993996</v>
      </c>
      <c r="LK13" s="258">
        <f>'R3-05（入力用）'!W36</f>
        <v>0.95412844036697253</v>
      </c>
      <c r="LL13" s="258">
        <f>'R3-05（入力用）'!X36</f>
        <v>0.87869822485207105</v>
      </c>
      <c r="LM13" s="258">
        <f>'R3-05（入力用）'!Y36</f>
        <v>0.78409090909090906</v>
      </c>
      <c r="LN13" s="258">
        <f>'R3-05（入力用）'!Z36</f>
        <v>0.7325905292479109</v>
      </c>
      <c r="LO13" s="258">
        <f>'R3-05（入力用）'!AA36</f>
        <v>0.76080691642651299</v>
      </c>
      <c r="LP13" s="258">
        <f>'R3-05（入力用）'!AB36</f>
        <v>0.80606060606060603</v>
      </c>
      <c r="LQ13" s="258">
        <f>'R3-05（入力用）'!AC36</f>
        <v>0.83067092651757191</v>
      </c>
      <c r="LR13" s="258">
        <f>'R3-05（入力用）'!AD36</f>
        <v>0.77243589743589747</v>
      </c>
      <c r="LS13" s="258">
        <f>'R3-05（入力用）'!AE36</f>
        <v>0.77777777777777779</v>
      </c>
      <c r="LT13" s="258">
        <f>'R3-05（入力用）'!AF36</f>
        <v>0.78623188405797106</v>
      </c>
      <c r="LU13" s="258">
        <f>'R3-05（入力用）'!AG36</f>
        <v>0.7756653992395437</v>
      </c>
      <c r="LV13" s="258">
        <f>'R3-05（入力用）'!AH36</f>
        <v>0.69696969696969702</v>
      </c>
      <c r="LW13" s="258">
        <f>'R3-05（入力用）'!AI36</f>
        <v>0.66541353383458646</v>
      </c>
      <c r="LX13" s="258">
        <f>'R3-05（入力用）'!AJ36</f>
        <v>0.71153846153846156</v>
      </c>
      <c r="LY13" s="262">
        <f>'R3-05（入力用）'!AK36</f>
        <v>0.73443983402489632</v>
      </c>
      <c r="LZ13" s="258">
        <f>'R3-06（入力用）'!G36</f>
        <v>0.75757575757575757</v>
      </c>
      <c r="MA13" s="258">
        <f>'R3-06（入力用）'!H36</f>
        <v>0.83410138248847931</v>
      </c>
      <c r="MB13" s="258">
        <f>'R3-06（入力用）'!I36</f>
        <v>0.88235294117647056</v>
      </c>
      <c r="MC13" s="258">
        <f>'R3-06（入力用）'!J36</f>
        <v>0.97282608695652173</v>
      </c>
      <c r="MD13" s="258">
        <f>'R3-06（入力用）'!K36</f>
        <v>1.1129943502824859</v>
      </c>
      <c r="ME13" s="258">
        <f>'R3-06（入力用）'!L36</f>
        <v>0.97837837837837838</v>
      </c>
      <c r="MF13" s="258">
        <f>'R3-06（入力用）'!M36</f>
        <v>1.0056497175141244</v>
      </c>
      <c r="MG13" s="258">
        <f>'R3-06（入力用）'!N36</f>
        <v>0.94857142857142862</v>
      </c>
      <c r="MH13" s="258">
        <f>'R3-06（入力用）'!O36</f>
        <v>0.83425414364640882</v>
      </c>
      <c r="MI13" s="258">
        <f>'R3-06（入力用）'!P36</f>
        <v>0.76111111111111107</v>
      </c>
      <c r="MJ13" s="258">
        <f>'R3-06（入力用）'!Q36</f>
        <v>0.66480446927374304</v>
      </c>
      <c r="MK13" s="258">
        <f>'R3-06（入力用）'!R36</f>
        <v>0.44162436548223349</v>
      </c>
      <c r="ML13" s="258">
        <f>'R3-06（入力用）'!S36</f>
        <v>0.48066298342541436</v>
      </c>
      <c r="MM13" s="258">
        <f>'R3-06（入力用）'!T36</f>
        <v>0.5</v>
      </c>
      <c r="MN13" s="258">
        <f>'R3-06（入力用）'!U36</f>
        <v>0.52409638554216864</v>
      </c>
      <c r="MO13" s="258">
        <f>'R3-06（入力用）'!V36</f>
        <v>0.54966887417218546</v>
      </c>
      <c r="MP13" s="258">
        <f>'R3-06（入力用）'!W36</f>
        <v>0.54744525547445255</v>
      </c>
      <c r="MQ13" s="258">
        <f>'R3-06（入力用）'!X36</f>
        <v>0.6386554621848739</v>
      </c>
      <c r="MR13" s="258">
        <f>'R3-06（入力用）'!Y36</f>
        <v>0.72413793103448276</v>
      </c>
      <c r="MS13" s="258">
        <f>'R3-06（入力用）'!Z36</f>
        <v>0.58620689655172409</v>
      </c>
      <c r="MT13" s="258">
        <f>'R3-06（入力用）'!AA36</f>
        <v>0.48314606741573035</v>
      </c>
      <c r="MU13" s="258">
        <f>'R3-06（入力用）'!AB36</f>
        <v>0.41379310344827586</v>
      </c>
      <c r="MV13" s="258">
        <f>'R3-06（入力用）'!AC36</f>
        <v>0.30120481927710846</v>
      </c>
      <c r="MW13" s="258">
        <f>'R3-06（入力用）'!AD36</f>
        <v>0.32</v>
      </c>
      <c r="MX13" s="258">
        <f>'R3-06（入力用）'!AE36</f>
        <v>0.22368421052631579</v>
      </c>
      <c r="MY13" s="258">
        <f>'R3-06（入力用）'!AF36</f>
        <v>0.33333333333333331</v>
      </c>
      <c r="MZ13" s="258">
        <f>'R3-06（入力用）'!AG36</f>
        <v>0.52941176470588236</v>
      </c>
      <c r="NA13" s="258">
        <f>'R3-06（入力用）'!AH36</f>
        <v>0.69767441860465118</v>
      </c>
      <c r="NB13" s="258">
        <f>'R3-06（入力用）'!AI36</f>
        <v>0.83333333333333337</v>
      </c>
      <c r="NC13" s="262">
        <f>'R3-06（入力用）'!AJ36</f>
        <v>1.24</v>
      </c>
      <c r="ND13" s="258">
        <f>'R3-07（入力用）'!G36</f>
        <v>1.375</v>
      </c>
      <c r="NE13" s="258">
        <f>'R3-07（入力用）'!H36</f>
        <v>2.4705882352941178</v>
      </c>
      <c r="NF13" s="258">
        <f>'R3-07（入力用）'!I36</f>
        <v>2</v>
      </c>
      <c r="NG13" s="258">
        <f>'R3-07（入力用）'!J36</f>
        <v>1.3333333333333333</v>
      </c>
      <c r="NH13" s="258">
        <f>'R3-07（入力用）'!K36</f>
        <v>1.0666666666666667</v>
      </c>
      <c r="NI13" s="258">
        <f>'R3-07（入力用）'!L36</f>
        <v>1.1666666666666667</v>
      </c>
      <c r="NJ13" s="258">
        <f>'R3-07（入力用）'!M36</f>
        <v>1.2258064516129032</v>
      </c>
      <c r="NK13" s="258">
        <f>'R3-07（入力用）'!N36</f>
        <v>1.1515151515151516</v>
      </c>
      <c r="NL13" s="258">
        <f>'R3-07（入力用）'!O36</f>
        <v>0.90476190476190477</v>
      </c>
      <c r="NM13" s="258">
        <f>'R3-07（入力用）'!P36</f>
        <v>0.8571428571428571</v>
      </c>
      <c r="NN13" s="258">
        <f>'R3-07（入力用）'!Q36</f>
        <v>1.0555555555555556</v>
      </c>
      <c r="NO13" s="258">
        <f>'R3-07（入力用）'!R36</f>
        <v>1.28125</v>
      </c>
      <c r="NP13" s="258">
        <f>'R3-07（入力用）'!S36</f>
        <v>1.0285714285714285</v>
      </c>
      <c r="NQ13" s="258">
        <f>'R3-07（入力用）'!T36</f>
        <v>0.92105263157894735</v>
      </c>
      <c r="NR13" s="258">
        <f>'R3-07（入力用）'!U36</f>
        <v>0.97368421052631582</v>
      </c>
      <c r="NS13" s="258">
        <f>'R3-07（入力用）'!V36</f>
        <v>0.94736842105263153</v>
      </c>
      <c r="NT13" s="258">
        <f>'R3-07（入力用）'!W36</f>
        <v>1.0833333333333333</v>
      </c>
      <c r="NU13" s="258">
        <f>'R3-07（入力用）'!X36</f>
        <v>1.0526315789473684</v>
      </c>
      <c r="NV13" s="258">
        <f>'R3-07（入力用）'!Y36</f>
        <v>0.92682926829268297</v>
      </c>
      <c r="NW13" s="258">
        <f>'R3-07（入力用）'!Z36</f>
        <v>1.1666666666666667</v>
      </c>
      <c r="NX13" s="258">
        <f>'R3-07（入力用）'!AA36</f>
        <v>1.2</v>
      </c>
      <c r="NY13" s="258">
        <f>'R3-07（入力用）'!AB36</f>
        <v>1.2162162162162162</v>
      </c>
      <c r="NZ13" s="258">
        <f>'R3-07（入力用）'!AC36</f>
        <v>1.5</v>
      </c>
      <c r="OA13" s="258">
        <f>'R3-07（入力用）'!AD36</f>
        <v>1.4102564102564104</v>
      </c>
      <c r="OB13" s="258">
        <f>'R3-07（入力用）'!AE36</f>
        <v>1.7749999999999999</v>
      </c>
      <c r="OC13" s="258">
        <f>'R3-07（入力用）'!AF36</f>
        <v>2.1578947368421053</v>
      </c>
      <c r="OD13" s="258">
        <f>'R3-07（入力用）'!AG36</f>
        <v>2.2380952380952381</v>
      </c>
      <c r="OE13" s="258">
        <f>'R3-07（入力用）'!AH36</f>
        <v>2.6904761904761907</v>
      </c>
      <c r="OF13" s="258">
        <f>'R3-07（入力用）'!AI36</f>
        <v>2.8</v>
      </c>
      <c r="OG13" s="258">
        <f>'R3-07（入力用）'!AJ36</f>
        <v>2.4074074074074074</v>
      </c>
      <c r="OH13" s="262">
        <f>'R3-07（入力用）'!AK36</f>
        <v>2.6</v>
      </c>
      <c r="OI13" s="258">
        <f>'R3-08（入力用）'!G36</f>
        <v>2.140845070422535</v>
      </c>
      <c r="OJ13" s="258">
        <f>'R3-08（入力用）'!H36</f>
        <v>1.9390243902439024</v>
      </c>
      <c r="OK13" s="258">
        <f>'R3-08（入力用）'!I36</f>
        <v>1.9787234042553192</v>
      </c>
      <c r="OL13" s="258">
        <f>'R3-08（入力用）'!J36</f>
        <v>1.8230088495575221</v>
      </c>
      <c r="OM13" s="258">
        <f>'R3-08（入力用）'!K36</f>
        <v>1.8650793650793651</v>
      </c>
      <c r="ON13" s="258">
        <f>'R3-08（入力用）'!L36</f>
        <v>2.2999999999999998</v>
      </c>
      <c r="OO13" s="258">
        <f>'R3-08（入力用）'!M36</f>
        <v>2.4405594405594404</v>
      </c>
      <c r="OP13" s="258">
        <f>'R3-08（入力用）'!N36</f>
        <v>2.7763157894736841</v>
      </c>
      <c r="OQ13" s="258">
        <f>'R3-08（入力用）'!O36</f>
        <v>2.9433962264150941</v>
      </c>
      <c r="OR13" s="258">
        <f>'R3-08（入力用）'!P36</f>
        <v>2.71505376344086</v>
      </c>
      <c r="OS13" s="258">
        <f>'R3-08（入力用）'!Q36</f>
        <v>2.762135922330097</v>
      </c>
      <c r="OT13" s="258">
        <f>'R3-08（入力用）'!R36</f>
        <v>2.8595744680851065</v>
      </c>
      <c r="OU13" s="258">
        <f>'R3-08（入力用）'!S36</f>
        <v>2.4849498327759196</v>
      </c>
      <c r="OV13" s="258">
        <f>'R3-08（入力用）'!T36</f>
        <v>2.3954154727793697</v>
      </c>
      <c r="OW13" s="258">
        <f>'R3-08（入力用）'!U36</f>
        <v>2.066350710900474</v>
      </c>
      <c r="OX13" s="258">
        <f>'R3-08（入力用）'!V36</f>
        <v>2.0448717948717947</v>
      </c>
      <c r="OY13" s="258">
        <f>'R3-08（入力用）'!W36</f>
        <v>2.217821782178218</v>
      </c>
      <c r="OZ13" s="258">
        <f>'R3-08（入力用）'!X36</f>
        <v>2.1318101933216167</v>
      </c>
      <c r="PA13" s="258">
        <f>'R3-08（入力用）'!Y36</f>
        <v>1.9494047619047619</v>
      </c>
      <c r="PB13" s="258">
        <f>'R3-08（入力用）'!Z36</f>
        <v>1.8761776581426648</v>
      </c>
      <c r="PC13" s="258">
        <f>'R3-08（入力用）'!AA36</f>
        <v>1.7476076555023923</v>
      </c>
      <c r="PD13" s="258">
        <f>'R3-08（入力用）'!AB36</f>
        <v>1.698394495412844</v>
      </c>
      <c r="PE13" s="258">
        <f>'R3-08（入力用）'!AC36</f>
        <v>1.5433646812957158</v>
      </c>
      <c r="PF13" s="258">
        <f>'R3-08（入力用）'!AD36</f>
        <v>1.2705357142857143</v>
      </c>
      <c r="PG13" s="258">
        <f>'R3-08（入力用）'!AE36</f>
        <v>1.2052761747732894</v>
      </c>
      <c r="PH13" s="258">
        <f>'R3-08（入力用）'!AF36</f>
        <v>1.0709923664122138</v>
      </c>
      <c r="PI13" s="258">
        <f>'R3-08（入力用）'!AG36</f>
        <v>0.93902439024390238</v>
      </c>
      <c r="PJ13" s="258">
        <f>'R3-08（入力用）'!AH36</f>
        <v>0.84531143052703628</v>
      </c>
      <c r="PK13" s="258">
        <f>'R3-08（入力用）'!AI36</f>
        <v>0.812288993923025</v>
      </c>
      <c r="PL13" s="258">
        <f>'R3-08（入力用）'!AJ36</f>
        <v>0.7481381178063643</v>
      </c>
      <c r="PM13" s="262">
        <f>'R3-08（入力用）'!AK36</f>
        <v>0.69711876317638788</v>
      </c>
      <c r="PN13" s="258">
        <f>'R3-09（入力用）'!G36</f>
        <v>0.58002735978112174</v>
      </c>
      <c r="PO13" s="258">
        <f>'R3-09（入力用）'!H36</f>
        <v>0.53243050605844622</v>
      </c>
      <c r="PP13" s="258">
        <f>'R3-09（入力用）'!I36</f>
        <v>0.52330022918258212</v>
      </c>
      <c r="PQ13" s="258">
        <f>'R3-09（入力用）'!J36</f>
        <v>0.48178137651821862</v>
      </c>
      <c r="PR13" s="258">
        <f>'R3-09（入力用）'!K36</f>
        <v>0.43308395677472983</v>
      </c>
      <c r="PS13" s="258">
        <f>'R3-09（入力用）'!L36</f>
        <v>0.4660633484162896</v>
      </c>
      <c r="PT13" s="258">
        <f>'R3-09（入力用）'!M36</f>
        <v>0.49697580645161288</v>
      </c>
      <c r="PU13" s="258">
        <f>'R3-09（入力用）'!N36</f>
        <v>0.53066037735849059</v>
      </c>
      <c r="PV13" s="258">
        <f>'R3-09（入力用）'!O36</f>
        <v>0.54752342704149937</v>
      </c>
      <c r="PW13" s="258">
        <f>'R3-09（入力用）'!P36</f>
        <v>0.5576642335766423</v>
      </c>
      <c r="PX13" s="258">
        <f>'R3-09（入力用）'!Q36</f>
        <v>0.60672268907563021</v>
      </c>
      <c r="PY13" s="258">
        <f>'R3-09（入力用）'!R36</f>
        <v>0.65834932821497116</v>
      </c>
      <c r="PZ13" s="258">
        <f>'R3-09（入力用）'!S36</f>
        <v>0.62330097087378644</v>
      </c>
      <c r="QA13" s="258">
        <f>'R3-09（入力用）'!T36</f>
        <v>0.61054766734279919</v>
      </c>
      <c r="QB13" s="258">
        <f>'R3-09（入力用）'!U36</f>
        <v>0.61777777777777776</v>
      </c>
      <c r="QC13" s="258">
        <f>'R3-09（入力用）'!V36</f>
        <v>0.63080684596577019</v>
      </c>
      <c r="QD13" s="258">
        <f>'R3-09（入力用）'!W36</f>
        <v>0.58638743455497377</v>
      </c>
      <c r="QE13" s="258">
        <f>'R3-09（入力用）'!X36</f>
        <v>0.53462603878116344</v>
      </c>
      <c r="QF13" s="258">
        <f>'R3-09（入力用）'!Y36</f>
        <v>0.50145772594752192</v>
      </c>
      <c r="QG13" s="258">
        <f>'R3-09（入力用）'!Z36</f>
        <v>0.48286604361370716</v>
      </c>
      <c r="QH13" s="258">
        <f>'R3-09（入力用）'!AA36</f>
        <v>0.40863787375415284</v>
      </c>
      <c r="QI13" s="258">
        <f>'R3-09（入力用）'!AB36</f>
        <v>0.34892086330935251</v>
      </c>
      <c r="QJ13" s="258">
        <f>'R3-09（入力用）'!AC36</f>
        <v>0.27906976744186046</v>
      </c>
      <c r="QK13" s="258">
        <f>'R3-09（入力用）'!AD36</f>
        <v>0.21875</v>
      </c>
      <c r="QL13" s="258">
        <f>'R3-09（入力用）'!AE36</f>
        <v>0.20207253886010362</v>
      </c>
      <c r="QM13" s="258">
        <f>'R3-09（入力用）'!AF36</f>
        <v>0.15116279069767441</v>
      </c>
      <c r="QN13" s="258">
        <f>'R3-09（入力用）'!AG36</f>
        <v>0.15483870967741936</v>
      </c>
      <c r="QO13" s="258">
        <f>'R3-09（入力用）'!AH36</f>
        <v>0.21951219512195122</v>
      </c>
      <c r="QP13" s="258">
        <f>'R3-09（入力用）'!AI36</f>
        <v>0.24742268041237114</v>
      </c>
      <c r="QQ13" s="262">
        <f>'R3-09（入力用）'!AJ36</f>
        <v>0.29166666666666669</v>
      </c>
      <c r="QR13" s="258">
        <f>'R3-10（入力用）'!G36</f>
        <v>0.48979591836734693</v>
      </c>
      <c r="QS13" s="258">
        <f>'R3-10（入力用）'!H36</f>
        <v>0.5641025641025641</v>
      </c>
      <c r="QT13" s="258">
        <f>'R3-10（入力用）'!I36</f>
        <v>0.76923076923076927</v>
      </c>
      <c r="QU13" s="258">
        <f>'R3-10（入力用）'!J36</f>
        <v>0.83333333333333337</v>
      </c>
      <c r="QV13" s="258">
        <f>'R3-10（入力用）'!K36</f>
        <v>0.59259259259259256</v>
      </c>
      <c r="QW13" s="258">
        <f>'R3-10（入力用）'!L36</f>
        <v>0.66666666666666663</v>
      </c>
      <c r="QX13" s="258">
        <f>'R3-10（入力用）'!M36</f>
        <v>0.8571428571428571</v>
      </c>
      <c r="QY13" s="258">
        <f>'R3-10（入力用）'!N36</f>
        <v>0.66666666666666663</v>
      </c>
      <c r="QZ13" s="258">
        <f>'R3-10（入力用）'!O36</f>
        <v>0.77272727272727271</v>
      </c>
      <c r="RA13" s="258">
        <f>'R3-10（入力用）'!P36</f>
        <v>0.85</v>
      </c>
      <c r="RB13" s="258">
        <f>'R3-10（入力用）'!Q36</f>
        <v>0.75</v>
      </c>
      <c r="RC13" s="258">
        <f>'R3-10（入力用）'!R36</f>
        <v>1.0625</v>
      </c>
      <c r="RD13" s="258">
        <f>'R3-10（入力用）'!S36</f>
        <v>1.125</v>
      </c>
      <c r="RE13" s="258">
        <f>'R3-10（入力用）'!T36</f>
        <v>1.0555555555555556</v>
      </c>
      <c r="RF13" s="258">
        <f>'R3-10（入力用）'!U36</f>
        <v>1.25</v>
      </c>
      <c r="RG13" s="258">
        <f>'R3-10（入力用）'!V36</f>
        <v>1.1764705882352942</v>
      </c>
      <c r="RH13" s="258">
        <f>'R3-10（入力用）'!W36</f>
        <v>1.1764705882352942</v>
      </c>
      <c r="RI13" s="258">
        <f>'R3-10（入力用）'!X36</f>
        <v>1.3333333333333333</v>
      </c>
      <c r="RJ13" s="258">
        <f>'R3-10（入力用）'!Y36</f>
        <v>0.94117647058823528</v>
      </c>
      <c r="RK13" s="258">
        <f>'R3-10（入力用）'!Z36</f>
        <v>0.77777777777777779</v>
      </c>
      <c r="RL13" s="258">
        <f>'R3-10（入力用）'!AA36</f>
        <v>0.47368421052631576</v>
      </c>
      <c r="RM13" s="258">
        <f>'R3-10（入力用）'!AB36</f>
        <v>0.25</v>
      </c>
      <c r="RN13" s="258">
        <f>'R3-10（入力用）'!AC36</f>
        <v>0.05</v>
      </c>
      <c r="RO13" s="258">
        <f>'R3-10（入力用）'!AD36</f>
        <v>0.05</v>
      </c>
      <c r="RP13" s="258">
        <f>'R3-10（入力用）'!AE36</f>
        <v>0.05</v>
      </c>
      <c r="RQ13" s="258">
        <f>'R3-10（入力用）'!AF36</f>
        <v>0.25</v>
      </c>
      <c r="RR13" s="258">
        <f>'R3-10（入力用）'!AG36</f>
        <v>0.2857142857142857</v>
      </c>
      <c r="RS13" s="258">
        <f>'R3-10（入力用）'!AH36</f>
        <v>0.44444444444444442</v>
      </c>
      <c r="RT13" s="258">
        <f>'R3-10（入力用）'!AI36</f>
        <v>0.8</v>
      </c>
      <c r="RU13" s="258">
        <f>'R3-10（入力用）'!AJ36</f>
        <v>4</v>
      </c>
      <c r="RV13" s="262">
        <f>'R3-10（入力用）'!AK36</f>
        <v>4</v>
      </c>
      <c r="RW13" s="258">
        <f>'R3-11（入力用）'!G36</f>
        <v>4</v>
      </c>
      <c r="RX13" s="258">
        <f>'R3-11（入力用）'!H36</f>
        <v>0.25</v>
      </c>
      <c r="RY13" s="258">
        <f>'R3-11（入力用）'!I36</f>
        <v>0.25</v>
      </c>
      <c r="RZ13" s="258">
        <f>'R3-11（入力用）'!J36</f>
        <v>0.25</v>
      </c>
      <c r="SA13" s="258">
        <f>'R3-11（入力用）'!K36</f>
        <v>0.25</v>
      </c>
      <c r="SB13" s="258">
        <f>'R3-11（入力用）'!L36</f>
        <v>0.25</v>
      </c>
      <c r="SC13" s="258">
        <f>'R3-11（入力用）'!M36</f>
        <v>0.25</v>
      </c>
      <c r="SD13" s="258">
        <f>'R3-11（入力用）'!N36</f>
        <v>0.25</v>
      </c>
      <c r="SE13" s="258">
        <f>'R3-11（入力用）'!O36</f>
        <v>0</v>
      </c>
      <c r="SF13" s="258">
        <f>'R3-11（入力用）'!P36</f>
        <v>0</v>
      </c>
      <c r="SG13" s="258">
        <f>'R3-11（入力用）'!Q36</f>
        <v>0</v>
      </c>
      <c r="SH13" s="258">
        <f>'R3-11（入力用）'!R36</f>
        <v>0</v>
      </c>
      <c r="SI13" s="258">
        <f>'R3-11（入力用）'!S36</f>
        <v>0</v>
      </c>
      <c r="SJ13" s="258">
        <f>'R3-11（入力用）'!T36</f>
        <v>0</v>
      </c>
      <c r="SK13" s="258">
        <f>'R3-11（入力用）'!U36</f>
        <v>0</v>
      </c>
      <c r="SL13" s="258">
        <f>'R3-11（入力用）'!V36</f>
        <v>0</v>
      </c>
      <c r="SM13" s="258">
        <f>'R3-11（入力用）'!W36</f>
        <v>0</v>
      </c>
      <c r="SN13" s="258">
        <f>'R3-11（入力用）'!X36</f>
        <v>0</v>
      </c>
      <c r="SO13" s="258">
        <f>'R3-11（入力用）'!Y36</f>
        <v>0</v>
      </c>
      <c r="SP13" s="258">
        <f>'R3-11（入力用）'!Z36</f>
        <v>0</v>
      </c>
      <c r="SQ13" s="258">
        <f>'R3-11（入力用）'!AA36</f>
        <v>0</v>
      </c>
      <c r="SR13" s="258">
        <f>'R3-11（入力用）'!AB36</f>
        <v>0</v>
      </c>
      <c r="SS13" s="258">
        <f>'R3-11（入力用）'!AC36</f>
        <v>0</v>
      </c>
      <c r="ST13" s="258">
        <f>'R3-11（入力用）'!AD36</f>
        <v>0</v>
      </c>
      <c r="SU13" s="258">
        <f>'R3-11（入力用）'!AE36</f>
        <v>0</v>
      </c>
      <c r="SV13" s="258">
        <f>'R3-11（入力用）'!AF36</f>
        <v>0</v>
      </c>
      <c r="SW13" s="258">
        <f>'R3-11（入力用）'!AG36</f>
        <v>0</v>
      </c>
      <c r="SX13" s="258">
        <f>'R3-11（入力用）'!AH36</f>
        <v>0</v>
      </c>
      <c r="SY13" s="258">
        <f>'R3-11（入力用）'!AI36</f>
        <v>0</v>
      </c>
      <c r="SZ13" s="262">
        <f>'R3-11（入力用）'!AJ36</f>
        <v>0</v>
      </c>
      <c r="TA13" s="258">
        <f>'R3-12（入力用）'!G36</f>
        <v>0</v>
      </c>
      <c r="TB13" s="258">
        <f>'R3-12（入力用）'!H36</f>
        <v>0</v>
      </c>
      <c r="TC13" s="258">
        <f>'R3-12（入力用）'!I36</f>
        <v>0</v>
      </c>
      <c r="TD13" s="258">
        <f>'R3-12（入力用）'!J36</f>
        <v>0</v>
      </c>
      <c r="TE13" s="258">
        <f>'R3-12（入力用）'!K36</f>
        <v>0</v>
      </c>
      <c r="TF13" s="258">
        <f>'R3-12（入力用）'!L36</f>
        <v>0</v>
      </c>
      <c r="TG13" s="258">
        <f>'R3-12（入力用）'!M36</f>
        <v>0</v>
      </c>
      <c r="TH13" s="258">
        <f>'R3-12（入力用）'!N36</f>
        <v>0</v>
      </c>
      <c r="TI13" s="258">
        <f>'R3-12（入力用）'!O36</f>
        <v>0</v>
      </c>
      <c r="TJ13" s="258">
        <f>'R3-12（入力用）'!P36</f>
        <v>0</v>
      </c>
      <c r="TK13" s="258">
        <f>'R3-12（入力用）'!Q36</f>
        <v>0</v>
      </c>
      <c r="TL13" s="258">
        <f>'R3-12（入力用）'!R36</f>
        <v>0</v>
      </c>
      <c r="TM13" s="258">
        <f>'R3-12（入力用）'!S36</f>
        <v>0</v>
      </c>
      <c r="TN13" s="258">
        <f>'R3-12（入力用）'!T36</f>
        <v>0</v>
      </c>
      <c r="TO13" s="258">
        <f>'R3-12（入力用）'!U36</f>
        <v>0</v>
      </c>
      <c r="TP13" s="258">
        <f>'R3-12（入力用）'!V36</f>
        <v>0</v>
      </c>
      <c r="TQ13" s="258">
        <f>'R3-12（入力用）'!W36</f>
        <v>0</v>
      </c>
      <c r="TR13" s="258">
        <f>'R3-12（入力用）'!X36</f>
        <v>0</v>
      </c>
      <c r="TS13" s="258">
        <f>'R3-12（入力用）'!Y36</f>
        <v>0</v>
      </c>
      <c r="TT13" s="258">
        <f>'R3-12（入力用）'!Z36</f>
        <v>0</v>
      </c>
      <c r="TU13" s="258">
        <f>'R3-12（入力用）'!AA36</f>
        <v>0</v>
      </c>
      <c r="TV13" s="258">
        <f>'R3-12（入力用）'!AB36</f>
        <v>0</v>
      </c>
      <c r="TW13" s="258">
        <f>'R3-12（入力用）'!AC36</f>
        <v>6.5</v>
      </c>
      <c r="TX13" s="258">
        <f>'R3-12（入力用）'!AD36</f>
        <v>4</v>
      </c>
      <c r="TY13" s="258">
        <f>'R3-12（入力用）'!AE36</f>
        <v>4.666666666666667</v>
      </c>
      <c r="TZ13" s="258">
        <f>'R3-12（入力用）'!AF36</f>
        <v>0.88888888888888884</v>
      </c>
      <c r="UA13" s="258">
        <f>'R3-12（入力用）'!AG36</f>
        <v>0.88888888888888884</v>
      </c>
      <c r="UB13" s="258">
        <f>'R3-12（入力用）'!AH36</f>
        <v>0.41666666666666669</v>
      </c>
      <c r="UC13" s="258">
        <f>'R3-12（入力用）'!AI36</f>
        <v>0.5</v>
      </c>
      <c r="UD13" s="258">
        <f>'R3-12（入力用）'!AJ36</f>
        <v>0.30769230769230771</v>
      </c>
      <c r="UE13" s="262">
        <f>'R3-12（入力用）'!AK36</f>
        <v>0.33333333333333331</v>
      </c>
      <c r="UF13" s="258">
        <f>'R4-01（入力用）'!G36</f>
        <v>0.14285714285714285</v>
      </c>
      <c r="UG13" s="258">
        <f>'R4-01（入力用）'!H36</f>
        <v>0.375</v>
      </c>
      <c r="UH13" s="258">
        <f>'R4-01（入力用）'!I36</f>
        <v>1</v>
      </c>
      <c r="UI13" s="258">
        <f>'R4-01（入力用）'!J36</f>
        <v>2.6</v>
      </c>
      <c r="UJ13" s="258">
        <f>'R4-01（入力用）'!K36</f>
        <v>5.166666666666667</v>
      </c>
      <c r="UK13" s="258">
        <f>'R4-01（入力用）'!L36</f>
        <v>22.75</v>
      </c>
      <c r="UL13" s="258">
        <f>'R4-01（入力用）'!M36</f>
        <v>50.25</v>
      </c>
      <c r="UM13" s="258">
        <f>'R4-01（入力用）'!N36</f>
        <v>190.5</v>
      </c>
      <c r="UN13" s="258">
        <f>'R4-01（入力用）'!O36</f>
        <v>162.66666666666666</v>
      </c>
      <c r="UO13" s="258">
        <f>'R4-01（入力用）'!P36</f>
        <v>73.75</v>
      </c>
      <c r="UP13" s="258">
        <f>'R4-01（入力用）'!Q36</f>
        <v>51.230769230769234</v>
      </c>
      <c r="UQ13" s="258">
        <f>'R4-01（入力用）'!R36</f>
        <v>24.516129032258064</v>
      </c>
      <c r="UR13" s="258">
        <f>'R4-01（入力用）'!S36</f>
        <v>8.9450549450549453</v>
      </c>
      <c r="US13" s="258">
        <f>'R4-01（入力用）'!T36</f>
        <v>4.1990049751243781</v>
      </c>
      <c r="UT13" s="258">
        <f>'R4-01（入力用）'!U36</f>
        <v>2.1784776902887137</v>
      </c>
      <c r="UU13" s="258">
        <f>'R4-01（入力用）'!V36</f>
        <v>1.7827868852459017</v>
      </c>
      <c r="UV13" s="258">
        <f>'R4-01（入力用）'!W36</f>
        <v>1.5</v>
      </c>
      <c r="UW13" s="258">
        <f>'R4-01（入力用）'!X36</f>
        <v>1.5630630630630631</v>
      </c>
      <c r="UX13" s="258">
        <f>'R4-01（入力用）'!Y36</f>
        <v>1.5578947368421052</v>
      </c>
      <c r="UY13" s="258">
        <f>'R4-01（入力用）'!Z36</f>
        <v>1.6855036855036856</v>
      </c>
      <c r="UZ13" s="258">
        <f>'R4-01（入力用）'!AA36</f>
        <v>1.8009478672985781</v>
      </c>
      <c r="VA13" s="258">
        <f>'R4-01（入力用）'!AB36</f>
        <v>2.0759036144578311</v>
      </c>
      <c r="VB13" s="258">
        <f>'R4-01（入力用）'!AC36</f>
        <v>2.2781609195402299</v>
      </c>
      <c r="VC13" s="258">
        <f>'R4-01（入力用）'!AD36</f>
        <v>2.4112994350282486</v>
      </c>
      <c r="VD13" s="258">
        <f>'R4-01（入力用）'!AE36</f>
        <v>2.323727185398655</v>
      </c>
      <c r="VE13" s="258">
        <f>'R4-01（入力用）'!AF36</f>
        <v>2.3192567567567566</v>
      </c>
      <c r="VF13" s="258">
        <f>'R4-01（入力用）'!AG36</f>
        <v>2.1771137026239069</v>
      </c>
      <c r="VG13" s="258">
        <f>'R4-01（入力用）'!AH36</f>
        <v>2.1888157894736842</v>
      </c>
      <c r="VH13" s="258">
        <f>'R4-01（入力用）'!AI36</f>
        <v>1.9953569355774812</v>
      </c>
      <c r="VI13" s="258">
        <f>'R4-01（入力用）'!AJ36</f>
        <v>1.8128153380423815</v>
      </c>
      <c r="VJ13" s="260">
        <f>'R4-01（入力用）'!AK36</f>
        <v>1.7380506091846297</v>
      </c>
      <c r="VK13" s="261">
        <f>'R4-02（入力用）'!G36</f>
        <v>1.6250516742455561</v>
      </c>
      <c r="VL13" s="258">
        <f>'R4-02（入力用）'!H36</f>
        <v>1.4613983976693372</v>
      </c>
      <c r="VM13" s="258">
        <f>'R4-02（入力用）'!I36</f>
        <v>1.3696016069635086</v>
      </c>
      <c r="VN13" s="258">
        <f>'R4-02（入力用）'!J36</f>
        <v>1.2467688608355876</v>
      </c>
      <c r="VO13" s="258">
        <f>'R4-02（入力用）'!K36</f>
        <v>1.2440372309482257</v>
      </c>
      <c r="VP13" s="258">
        <f>'R4-02（入力用）'!L36</f>
        <v>1.1795157250208739</v>
      </c>
      <c r="VQ13" s="258">
        <f>'R4-02（入力用）'!M36</f>
        <v>1.1588029118360743</v>
      </c>
      <c r="VR13" s="258">
        <f>'R4-02（入力用）'!N36</f>
        <v>1.0638514372933097</v>
      </c>
      <c r="VS13" s="258">
        <f>'R4-02（入力用）'!O36</f>
        <v>1.0560677797159232</v>
      </c>
      <c r="VT13" s="258">
        <f>'R4-02（入力用）'!P36</f>
        <v>1.0281104864336348</v>
      </c>
      <c r="VU13" s="258">
        <f>'R4-02（入力用）'!Q36</f>
        <v>0.98649951783992285</v>
      </c>
      <c r="VV13" s="258">
        <f>'R4-02（入力用）'!R36</f>
        <v>0.91816693944353522</v>
      </c>
      <c r="VW13" s="258">
        <f>'R4-02（入力用）'!S36</f>
        <v>0.91198678621991502</v>
      </c>
      <c r="VX13" s="258">
        <f>'R4-02（入力用）'!T36</f>
        <v>0.87552349930200091</v>
      </c>
      <c r="VY13" s="258">
        <f>'R4-02（入力用）'!U36</f>
        <v>0.91582974653275939</v>
      </c>
      <c r="VZ13" s="258">
        <f>'R4-02（入力用）'!V36</f>
        <v>0.86786219915054275</v>
      </c>
      <c r="WA13" s="258">
        <f>'R4-02（入力用）'!W36</f>
        <v>0.87636709462672369</v>
      </c>
      <c r="WB13" s="258">
        <f>'R4-02（入力用）'!X36</f>
        <v>0.87927663734115347</v>
      </c>
      <c r="WC13" s="258">
        <f>'R4-02（入力用）'!Y36</f>
        <v>0.92182327476445125</v>
      </c>
      <c r="WD13" s="258">
        <f>'R4-02（入力用）'!Z36</f>
        <v>0.9177231565329883</v>
      </c>
      <c r="WE13" s="258">
        <f>'R4-02（入力用）'!AA36</f>
        <v>0.92798299229338299</v>
      </c>
      <c r="WF13" s="258">
        <f>'R4-02（入力用）'!AB36</f>
        <v>0.86083550913838125</v>
      </c>
      <c r="WG13" s="258">
        <f>'R4-02（入力用）'!AC36</f>
        <v>0.8855356171832518</v>
      </c>
      <c r="WH13" s="258">
        <f>'R4-02（入力用）'!AD36</f>
        <v>0.80113944655453062</v>
      </c>
      <c r="WI13" s="258">
        <f>'R4-02（入力用）'!AE36</f>
        <v>0.83463035019455256</v>
      </c>
      <c r="WJ13" s="258">
        <f>'R4-02（入力用）'!AF36</f>
        <v>0.83812154696132601</v>
      </c>
      <c r="WK13" s="258">
        <f>'R4-02（入力用）'!AG36</f>
        <v>0.86608401466027629</v>
      </c>
      <c r="WL13" s="262">
        <f>'R4-02（入力用）'!AH36</f>
        <v>0.87428407789232532</v>
      </c>
      <c r="WM13" s="258">
        <f>'R4-03（入力用）'!G36</f>
        <v>0.93145283591143468</v>
      </c>
      <c r="WN13" s="258">
        <f>'R4-03（入力用）'!H36</f>
        <v>0.92447037150752231</v>
      </c>
      <c r="WO13" s="258">
        <f>'R4-03（入力用）'!I36</f>
        <v>1.0558753809685066</v>
      </c>
      <c r="WP13" s="258">
        <f>'R4-03（入力用）'!J36</f>
        <v>1.0196470196470195</v>
      </c>
      <c r="WQ13" s="258">
        <f>'R4-03（入力用）'!K36</f>
        <v>0.96868820039551751</v>
      </c>
      <c r="WR13" s="258">
        <f>'R4-03（入力用）'!L36</f>
        <v>0.91861979166666663</v>
      </c>
      <c r="WS13" s="258">
        <f>'R4-03（入力用）'!M36</f>
        <v>0.90501146413363909</v>
      </c>
      <c r="WT13" s="258">
        <f>'R4-03（入力用）'!N36</f>
        <v>0.88928687723868449</v>
      </c>
      <c r="WU13" s="258">
        <f>'R4-03（入力用）'!O36</f>
        <v>0.88010627698439059</v>
      </c>
      <c r="WV13" s="258">
        <f>'R4-03（入力用）'!P36</f>
        <v>0.82905708787684418</v>
      </c>
      <c r="WW13" s="258">
        <f>'R4-03（入力用）'!Q36</f>
        <v>0.79849771391247548</v>
      </c>
      <c r="WX13" s="258">
        <f>'R4-03（入力用）'!R36</f>
        <v>0.83906090506975162</v>
      </c>
      <c r="WY13" s="258">
        <f>'R4-03（入力用）'!S36</f>
        <v>0.86357193479801564</v>
      </c>
      <c r="WZ13" s="258">
        <f>'R4-03（入力用）'!T36</f>
        <v>0.87766920014477012</v>
      </c>
      <c r="XA13" s="258">
        <f>'R4-03（入力用）'!U36</f>
        <v>0.86232149395825708</v>
      </c>
      <c r="XB13" s="258">
        <f>'R4-03（入力用）'!V36</f>
        <v>0.88</v>
      </c>
      <c r="XC13" s="258">
        <f>'R4-03（入力用）'!W36</f>
        <v>0.90870406189555131</v>
      </c>
      <c r="XD13" s="258">
        <f>'R4-03（入力用）'!X36</f>
        <v>0.95541922290388548</v>
      </c>
      <c r="XE13" s="258">
        <f>'R4-03（入力用）'!Y36</f>
        <v>0.9302514193025142</v>
      </c>
      <c r="XF13" s="258">
        <f>'R4-03（入力用）'!Z36</f>
        <v>0.95814526056627003</v>
      </c>
      <c r="XG13" s="258">
        <f>'R4-03（入力用）'!AA36</f>
        <v>0.96907216494845361</v>
      </c>
      <c r="XH13" s="258">
        <f>'R4-03（入力用）'!AB36</f>
        <v>0.91422505307855628</v>
      </c>
      <c r="XI13" s="258">
        <f>'R4-03（入力用）'!AC36</f>
        <v>0.97813036020583188</v>
      </c>
      <c r="XJ13" s="258">
        <f>'R4-03（入力用）'!AD36</f>
        <v>1.0502341421881651</v>
      </c>
      <c r="XK13" s="258">
        <f>'R4-03（入力用）'!AE36</f>
        <v>1.1275684931506849</v>
      </c>
      <c r="XL13" s="258">
        <f>'R4-03（入力用）'!AF36</f>
        <v>1.2545771578029643</v>
      </c>
      <c r="XM13" s="258">
        <f>'R4-03（入力用）'!AG36</f>
        <v>1.2955032119914347</v>
      </c>
      <c r="XN13" s="258">
        <f>'R4-03（入力用）'!AH36</f>
        <v>1.3348936170212766</v>
      </c>
      <c r="XO13" s="258">
        <f>'R4-03（入力用）'!AI36</f>
        <v>1.707849512308407</v>
      </c>
      <c r="XP13" s="258">
        <f>'R4-03（入力用）'!AJ36</f>
        <v>1.7360806663743973</v>
      </c>
      <c r="XQ13" s="258">
        <f>'R4-03（入力用）'!AK36</f>
        <v>1.6659910822861776</v>
      </c>
      <c r="XR13" s="258">
        <f>'R4-03（入力用）'!AL36</f>
        <v>0</v>
      </c>
      <c r="XS13" s="258">
        <f>'R4-03（入力用）'!AM36</f>
        <v>0</v>
      </c>
      <c r="XT13" s="258">
        <f>'R4-03（入力用）'!AN36</f>
        <v>0</v>
      </c>
      <c r="XU13" s="258">
        <f>'R4-03（入力用）'!AO36</f>
        <v>0</v>
      </c>
      <c r="XV13" s="258">
        <f>'R4-03（入力用）'!AP36</f>
        <v>0</v>
      </c>
      <c r="XW13" s="258">
        <f>'R4-03（入力用）'!AQ36</f>
        <v>0</v>
      </c>
      <c r="XX13" s="258">
        <f>'R4-03（入力用）'!AR36</f>
        <v>0</v>
      </c>
      <c r="XY13" s="258">
        <f>'R4-03（入力用）'!AS36</f>
        <v>0</v>
      </c>
      <c r="XZ13" s="258">
        <f>'R4-03（入力用）'!AT36</f>
        <v>0</v>
      </c>
      <c r="YA13" s="258">
        <f>'R4-03（入力用）'!AU36</f>
        <v>0</v>
      </c>
      <c r="YB13" s="258">
        <f>'R4-03（入力用）'!AV36</f>
        <v>0</v>
      </c>
      <c r="YC13" s="258">
        <f>'R4-03（入力用）'!AW36</f>
        <v>0</v>
      </c>
      <c r="YD13" s="258">
        <f>'R4-03（入力用）'!AX36</f>
        <v>0</v>
      </c>
      <c r="YE13" s="258">
        <f>'R4-03（入力用）'!AY36</f>
        <v>0</v>
      </c>
      <c r="YF13" s="258">
        <f>'R4-03（入力用）'!AZ36</f>
        <v>0</v>
      </c>
      <c r="YG13" s="258">
        <f>'R4-03（入力用）'!BA36</f>
        <v>0</v>
      </c>
      <c r="YH13" s="258">
        <f>'R4-03（入力用）'!BB36</f>
        <v>0</v>
      </c>
      <c r="YI13" s="258">
        <f>'R4-03（入力用）'!BC36</f>
        <v>0</v>
      </c>
      <c r="YJ13" s="258">
        <f>'R4-03（入力用）'!BD36</f>
        <v>0</v>
      </c>
      <c r="YK13" s="258">
        <f>'R4-03（入力用）'!BE36</f>
        <v>0</v>
      </c>
      <c r="YL13" s="258">
        <f>'R4-03（入力用）'!BF36</f>
        <v>0</v>
      </c>
      <c r="YM13" s="258">
        <f>'R4-03（入力用）'!BG36</f>
        <v>0</v>
      </c>
      <c r="YN13" s="258">
        <f>'R4-03（入力用）'!BH36</f>
        <v>0</v>
      </c>
      <c r="YO13" s="258">
        <f>'R4-03（入力用）'!BI36</f>
        <v>0</v>
      </c>
      <c r="YP13" s="258">
        <f>'R4-03（入力用）'!BJ36</f>
        <v>0</v>
      </c>
      <c r="YQ13" s="258">
        <f>'R4-03（入力用）'!BK36</f>
        <v>0</v>
      </c>
      <c r="YR13" s="258">
        <f>'R4-03（入力用）'!BL36</f>
        <v>0</v>
      </c>
      <c r="YS13" s="258">
        <f>'R4-03（入力用）'!BM36</f>
        <v>0</v>
      </c>
      <c r="YT13" s="258">
        <f>'R4-03（入力用）'!BN36</f>
        <v>0</v>
      </c>
      <c r="YU13" s="258">
        <f>'R4-03（入力用）'!BO36</f>
        <v>0</v>
      </c>
      <c r="YV13" s="258">
        <f>'R4-03（入力用）'!BP36</f>
        <v>0</v>
      </c>
      <c r="YW13" s="258">
        <f>'R4-03（入力用）'!BQ36</f>
        <v>0</v>
      </c>
      <c r="YX13" s="258">
        <f>'R4-03（入力用）'!BR36</f>
        <v>0</v>
      </c>
      <c r="YY13" s="258">
        <f>'R4-03（入力用）'!BS36</f>
        <v>0</v>
      </c>
      <c r="YZ13" s="258">
        <f>'R4-03（入力用）'!BT36</f>
        <v>0</v>
      </c>
      <c r="ZA13" s="258">
        <f>'R4-03（入力用）'!BU36</f>
        <v>0</v>
      </c>
      <c r="ZB13" s="258">
        <f>'R4-03（入力用）'!BV36</f>
        <v>0</v>
      </c>
      <c r="ZC13" s="258">
        <f>'R4-03（入力用）'!BW36</f>
        <v>0</v>
      </c>
      <c r="ZD13" s="258">
        <f>'R4-03（入力用）'!BX36</f>
        <v>0</v>
      </c>
      <c r="ZE13" s="258">
        <f>'R4-03（入力用）'!BY36</f>
        <v>0</v>
      </c>
      <c r="ZF13" s="258">
        <f>'R4-03（入力用）'!BZ36</f>
        <v>0</v>
      </c>
      <c r="ZG13" s="258">
        <f>'R4-03（入力用）'!CA36</f>
        <v>0</v>
      </c>
      <c r="ZH13" s="258">
        <f>'R4-03（入力用）'!CB36</f>
        <v>0</v>
      </c>
      <c r="ZI13" s="258">
        <f>'R4-03（入力用）'!CC36</f>
        <v>0</v>
      </c>
      <c r="ZJ13" s="258">
        <f>'R4-03（入力用）'!CD36</f>
        <v>0</v>
      </c>
      <c r="ZK13" s="258">
        <f>'R4-03（入力用）'!CE36</f>
        <v>0</v>
      </c>
      <c r="ZL13" s="258">
        <f>'R4-03（入力用）'!CF36</f>
        <v>0</v>
      </c>
      <c r="ZM13" s="258">
        <f>'R4-03（入力用）'!CG36</f>
        <v>0</v>
      </c>
      <c r="ZN13" s="258">
        <f>'R4-03（入力用）'!CH36</f>
        <v>0</v>
      </c>
      <c r="ZO13" s="258">
        <f>'R4-03（入力用）'!CI36</f>
        <v>0</v>
      </c>
      <c r="ZP13" s="258">
        <f>'R4-03（入力用）'!CJ36</f>
        <v>0</v>
      </c>
      <c r="ZQ13" s="258">
        <f>'R4-03（入力用）'!CK36</f>
        <v>0</v>
      </c>
      <c r="ZR13" s="258">
        <f>'R4-03（入力用）'!CL36</f>
        <v>0</v>
      </c>
      <c r="ZS13" s="258">
        <f>'R4-03（入力用）'!CM36</f>
        <v>0</v>
      </c>
      <c r="ZT13" s="258">
        <f>'R4-03（入力用）'!CN36</f>
        <v>0</v>
      </c>
      <c r="ZU13" s="258">
        <f>'R4-03（入力用）'!CO36</f>
        <v>0</v>
      </c>
      <c r="ZV13" s="258">
        <f>'R4-03（入力用）'!CP36</f>
        <v>0</v>
      </c>
      <c r="ZW13" s="258">
        <f>'R4-03（入力用）'!CQ36</f>
        <v>0</v>
      </c>
      <c r="ZX13" s="258">
        <f>'R4-03（入力用）'!CR36</f>
        <v>0</v>
      </c>
      <c r="ZY13" s="258">
        <f>'R4-03（入力用）'!CS36</f>
        <v>0</v>
      </c>
      <c r="ZZ13" s="258">
        <f>'R4-03（入力用）'!CT36</f>
        <v>0</v>
      </c>
      <c r="AAA13" s="258">
        <f>'R4-03（入力用）'!CU36</f>
        <v>0</v>
      </c>
      <c r="AAB13" s="258">
        <f>'R4-03（入力用）'!CV36</f>
        <v>0</v>
      </c>
      <c r="AAC13" s="258">
        <f>'R4-03（入力用）'!CW36</f>
        <v>0</v>
      </c>
      <c r="AAD13" s="258">
        <f>'R4-03（入力用）'!CX36</f>
        <v>0</v>
      </c>
      <c r="AAE13" s="258">
        <f>'R4-03（入力用）'!CY36</f>
        <v>0</v>
      </c>
      <c r="AAF13" s="258">
        <f>'R4-03（入力用）'!CZ36</f>
        <v>0</v>
      </c>
      <c r="AAG13" s="258">
        <f>'R4-03（入力用）'!DA36</f>
        <v>0</v>
      </c>
      <c r="AAH13" s="258">
        <f>'R4-03（入力用）'!DB36</f>
        <v>0</v>
      </c>
      <c r="AAI13" s="258">
        <f>'R4-03（入力用）'!DC36</f>
        <v>0</v>
      </c>
      <c r="AAJ13" s="258">
        <f>'R4-03（入力用）'!DD36</f>
        <v>0</v>
      </c>
      <c r="AAK13" s="258">
        <f>'R4-03（入力用）'!DE36</f>
        <v>0</v>
      </c>
      <c r="AAL13" s="258">
        <f>'R4-03（入力用）'!DF36</f>
        <v>0</v>
      </c>
      <c r="AAM13" s="258">
        <f>'R4-03（入力用）'!DG36</f>
        <v>0</v>
      </c>
      <c r="AAN13" s="258">
        <f>'R4-03（入力用）'!DH36</f>
        <v>0</v>
      </c>
      <c r="AAO13" s="258">
        <f>'R4-03（入力用）'!DI36</f>
        <v>0</v>
      </c>
      <c r="AAP13" s="258">
        <f>'R4-03（入力用）'!DJ36</f>
        <v>0</v>
      </c>
      <c r="AAQ13" s="258">
        <f>'R4-03（入力用）'!DK36</f>
        <v>0</v>
      </c>
      <c r="AAR13" s="258">
        <f>'R4-03（入力用）'!DL36</f>
        <v>0</v>
      </c>
      <c r="AAS13" s="258">
        <f>'R4-03（入力用）'!DM36</f>
        <v>0</v>
      </c>
      <c r="AAT13" s="258">
        <f>'R4-03（入力用）'!DN36</f>
        <v>0</v>
      </c>
      <c r="AAU13" s="258">
        <f>'R4-03（入力用）'!DO36</f>
        <v>0</v>
      </c>
      <c r="AAV13" s="258">
        <f>'R4-03（入力用）'!DP36</f>
        <v>0</v>
      </c>
      <c r="AAW13" s="258">
        <f>'R4-03（入力用）'!DQ36</f>
        <v>0</v>
      </c>
      <c r="AAX13" s="258">
        <f>'R4-03（入力用）'!DR36</f>
        <v>0</v>
      </c>
      <c r="AAY13" s="258">
        <f>'R4-03（入力用）'!DS36</f>
        <v>0</v>
      </c>
      <c r="AAZ13" s="258">
        <f>'R4-03（入力用）'!DT36</f>
        <v>0</v>
      </c>
      <c r="ABA13" s="258">
        <f>'R4-03（入力用）'!DU36</f>
        <v>0</v>
      </c>
      <c r="ABB13" s="258">
        <f>'R4-03（入力用）'!DV36</f>
        <v>0</v>
      </c>
      <c r="ABC13" s="258">
        <f>'R4-03（入力用）'!DW36</f>
        <v>0</v>
      </c>
      <c r="ABD13" s="258">
        <f>'R4-03（入力用）'!DX36</f>
        <v>0</v>
      </c>
    </row>
    <row r="14" spans="1:732" s="240" customFormat="1" ht="32.4">
      <c r="A14" s="240" t="s">
        <v>22</v>
      </c>
      <c r="B14" s="263" t="s">
        <v>34</v>
      </c>
      <c r="C14" s="264">
        <f>'7月（入力用）'!F36</f>
        <v>0</v>
      </c>
      <c r="D14" s="264">
        <f>'7月（入力用）'!G36</f>
        <v>0</v>
      </c>
      <c r="E14" s="264">
        <f>'7月（入力用）'!H36</f>
        <v>2.5000000000000001E-2</v>
      </c>
      <c r="F14" s="264">
        <f>'7月（入力用）'!I36</f>
        <v>4.0540540540540543E-2</v>
      </c>
      <c r="G14" s="264">
        <f>'7月（入力用）'!J36</f>
        <v>3.4482758620689655E-2</v>
      </c>
      <c r="H14" s="264">
        <f>'7月（入力用）'!K36</f>
        <v>4.0404040404040407E-2</v>
      </c>
      <c r="I14" s="264">
        <f>'7月（入力用）'!L36</f>
        <v>4.6296296296296294E-2</v>
      </c>
      <c r="J14" s="264">
        <f>'7月（入力用）'!M36</f>
        <v>4.5454545454545456E-2</v>
      </c>
      <c r="K14" s="264">
        <f>'7月（入力用）'!N36</f>
        <v>4.8543689320388349E-2</v>
      </c>
      <c r="L14" s="264">
        <f>'7月（入力用）'!O36</f>
        <v>6.1728395061728392E-2</v>
      </c>
      <c r="M14" s="264">
        <f>'7月（入力用）'!P36</f>
        <v>7.6923076923076927E-2</v>
      </c>
      <c r="N14" s="264">
        <f>'7月（入力用）'!Q36</f>
        <v>0.1276595744680851</v>
      </c>
      <c r="O14" s="264">
        <f>'7月（入力用）'!R36</f>
        <v>0.15</v>
      </c>
      <c r="P14" s="264">
        <f>'7月（入力用）'!S36</f>
        <v>0.22222222222222221</v>
      </c>
      <c r="Q14" s="264">
        <f>'7月（入力用）'!T36</f>
        <v>0.22222222222222221</v>
      </c>
      <c r="R14" s="264">
        <f>'7月（入力用）'!U36</f>
        <v>0.21052631578947367</v>
      </c>
      <c r="S14" s="264">
        <f>'7月（入力用）'!V36</f>
        <v>0.22580645161290322</v>
      </c>
      <c r="T14" s="264">
        <f>'7月（入力用）'!W36</f>
        <v>0.25925925925925924</v>
      </c>
      <c r="U14" s="264">
        <f>'7月（入力用）'!X36</f>
        <v>0.25</v>
      </c>
      <c r="V14" s="264">
        <f>'7月（入力用）'!Y36</f>
        <v>0.2</v>
      </c>
      <c r="W14" s="264">
        <f>'7月（入力用）'!Z36</f>
        <v>5.8823529411764705E-2</v>
      </c>
      <c r="X14" s="264">
        <f>'7月（入力用）'!AA36</f>
        <v>6.25E-2</v>
      </c>
      <c r="Y14" s="264">
        <f>'7月（入力用）'!AB36</f>
        <v>0.14814814814814814</v>
      </c>
      <c r="Z14" s="264">
        <f>'7月（入力用）'!AC36</f>
        <v>0.125</v>
      </c>
      <c r="AA14" s="264">
        <f>'7月（入力用）'!AD36</f>
        <v>8.5106382978723402E-2</v>
      </c>
      <c r="AB14" s="264">
        <f>'7月（入力用）'!AE36</f>
        <v>7.8431372549019607E-2</v>
      </c>
      <c r="AC14" s="264">
        <f>'7月（入力用）'!AF36</f>
        <v>0.10204081632653061</v>
      </c>
      <c r="AD14" s="264">
        <f>'7月（入力用）'!AG36</f>
        <v>0.12280701754385964</v>
      </c>
      <c r="AE14" s="264">
        <f>'7月（入力用）'!AH36</f>
        <v>0.13793103448275862</v>
      </c>
      <c r="AF14" s="264">
        <f>'7月（入力用）'!AI36</f>
        <v>0.10638297872340426</v>
      </c>
      <c r="AG14" s="265">
        <f>'7月（入力用）'!AJ36</f>
        <v>0.10204081632653061</v>
      </c>
      <c r="AH14" s="266">
        <f>'8月（入力用）'!F36</f>
        <v>0.13333333333333333</v>
      </c>
      <c r="AI14" s="264">
        <f>'8月（入力用）'!G36</f>
        <v>0.15</v>
      </c>
      <c r="AJ14" s="264">
        <f>'8月（入力用）'!H36</f>
        <v>0.13513513513513514</v>
      </c>
      <c r="AK14" s="264">
        <f>'8月（入力用）'!I36</f>
        <v>0.24242424242424243</v>
      </c>
      <c r="AL14" s="264">
        <f>'8月（入力用）'!J36</f>
        <v>0.26470588235294118</v>
      </c>
      <c r="AM14" s="264">
        <f>'8月（入力用）'!K36</f>
        <v>0.29729729729729731</v>
      </c>
      <c r="AN14" s="264">
        <f>'8月（入力用）'!L36</f>
        <v>0.43478260869565216</v>
      </c>
      <c r="AO14" s="264">
        <f>'8月（入力用）'!M36</f>
        <v>0.47619047619047616</v>
      </c>
      <c r="AP14" s="264">
        <f>'8月（入力用）'!N36</f>
        <v>0.47619047619047616</v>
      </c>
      <c r="AQ14" s="264">
        <f>'8月（入力用）'!O36</f>
        <v>0.47619047619047616</v>
      </c>
      <c r="AR14" s="264">
        <f>'8月（入力用）'!P36</f>
        <v>0.33333333333333331</v>
      </c>
      <c r="AS14" s="264">
        <f>'8月（入力用）'!Q36</f>
        <v>0.27272727272727271</v>
      </c>
      <c r="AT14" s="264">
        <f>'8月（入力用）'!R36</f>
        <v>0.25</v>
      </c>
      <c r="AU14" s="264">
        <f>'8月（入力用）'!S36</f>
        <v>0.5</v>
      </c>
      <c r="AV14" s="264">
        <f>'8月（入力用）'!T36</f>
        <v>0.10526315789473684</v>
      </c>
      <c r="AW14" s="264">
        <f>'8月（入力用）'!U36</f>
        <v>4.3478260869565216E-2</v>
      </c>
      <c r="AX14" s="264">
        <f>'8月（入力用）'!V36</f>
        <v>5.8823529411764705E-2</v>
      </c>
      <c r="AY14" s="264">
        <f>'8月（入力用）'!W36</f>
        <v>6.8965517241379309E-2</v>
      </c>
      <c r="AZ14" s="264">
        <f>'8月（入力用）'!X36</f>
        <v>6.6666666666666666E-2</v>
      </c>
      <c r="BA14" s="264">
        <f>'8月（入力用）'!Y36</f>
        <v>7.9365079365079361E-2</v>
      </c>
      <c r="BB14" s="264">
        <f>'8月（入力用）'!Z36</f>
        <v>5.0847457627118647E-2</v>
      </c>
      <c r="BC14" s="264">
        <f>'8月（入力用）'!AA36</f>
        <v>6.6666666666666666E-2</v>
      </c>
      <c r="BD14" s="264">
        <f>'8月（入力用）'!AB36</f>
        <v>0.21052631578947367</v>
      </c>
      <c r="BE14" s="264">
        <f>'8月（入力用）'!AC36</f>
        <v>0.16666666666666666</v>
      </c>
      <c r="BF14" s="264">
        <f>'8月（入力用）'!AD36</f>
        <v>0.30769230769230771</v>
      </c>
      <c r="BG14" s="264">
        <f>'8月（入力用）'!AE36</f>
        <v>0.41666666666666669</v>
      </c>
      <c r="BH14" s="264">
        <f>'8月（入力用）'!AF36</f>
        <v>0.45454545454545453</v>
      </c>
      <c r="BI14" s="264">
        <f>'8月（入力用）'!AG36</f>
        <v>0.5625</v>
      </c>
      <c r="BJ14" s="264">
        <f>'8月（入力用）'!AH36</f>
        <v>0.5</v>
      </c>
      <c r="BK14" s="264">
        <f>'8月（入力用）'!AI36</f>
        <v>0.42105263157894735</v>
      </c>
      <c r="BL14" s="265">
        <f>'8月（入力用）'!AJ36</f>
        <v>0.5625</v>
      </c>
      <c r="BM14" s="266">
        <f>'9月（入力用）'!G36</f>
        <v>0.53333333333333333</v>
      </c>
      <c r="BN14" s="264">
        <f>'9月（入力用）'!H36</f>
        <v>0.5</v>
      </c>
      <c r="BO14" s="264">
        <f>'9月（入力用）'!I36</f>
        <v>0.58823529411764708</v>
      </c>
      <c r="BP14" s="264">
        <f>'9月（入力用）'!J36</f>
        <v>0.5714285714285714</v>
      </c>
      <c r="BQ14" s="264">
        <f>'9月（入力用）'!K36</f>
        <v>0.75</v>
      </c>
      <c r="BR14" s="264">
        <f>'9月（入力用）'!L36</f>
        <v>0.9</v>
      </c>
      <c r="BS14" s="264">
        <f>'9月（入力用）'!M36</f>
        <v>0.88888888888888884</v>
      </c>
      <c r="BT14" s="264">
        <f>'9月（入力用）'!N36</f>
        <v>0.875</v>
      </c>
      <c r="BU14" s="264">
        <f>'9月（入力用）'!O36</f>
        <v>0.88888888888888884</v>
      </c>
      <c r="BV14" s="264">
        <f>'9月（入力用）'!P36</f>
        <v>1</v>
      </c>
      <c r="BW14" s="264">
        <f>'9月（入力用）'!Q36</f>
        <v>1</v>
      </c>
      <c r="BX14" s="264">
        <f>'9月（入力用）'!R36</f>
        <v>1</v>
      </c>
      <c r="BY14" s="264">
        <f>'9月（入力用）'!S36</f>
        <v>1</v>
      </c>
      <c r="BZ14" s="264">
        <f>'9月（入力用）'!T36</f>
        <v>1</v>
      </c>
      <c r="CA14" s="264">
        <f>'9月（入力用）'!U36</f>
        <v>1</v>
      </c>
      <c r="CB14" s="264">
        <f>'9月（入力用）'!V36</f>
        <v>0.75</v>
      </c>
      <c r="CC14" s="264">
        <f>'9月（入力用）'!W36</f>
        <v>0.75</v>
      </c>
      <c r="CD14" s="264">
        <f>'9月（入力用）'!X36</f>
        <v>0.75</v>
      </c>
      <c r="CE14" s="264">
        <f>'9月（入力用）'!Y36</f>
        <v>0.6</v>
      </c>
      <c r="CF14" s="264">
        <f>'9月（入力用）'!Z36</f>
        <v>0.6</v>
      </c>
      <c r="CG14" s="264">
        <f>'9月（入力用）'!AA36</f>
        <v>0.5</v>
      </c>
      <c r="CH14" s="264">
        <f>'9月（入力用）'!AB36</f>
        <v>0.125</v>
      </c>
      <c r="CI14" s="264">
        <f>'9月（入力用）'!AC36</f>
        <v>0</v>
      </c>
      <c r="CJ14" s="264">
        <f>'9月（入力用）'!AD36</f>
        <v>0</v>
      </c>
      <c r="CK14" s="264">
        <f>'9月（入力用）'!AE36</f>
        <v>4.1666666666666664E-2</v>
      </c>
      <c r="CL14" s="264">
        <f>'9月（入力用）'!AF36</f>
        <v>0.10714285714285714</v>
      </c>
      <c r="CM14" s="264">
        <f>'9月（入力用）'!AG36</f>
        <v>8.8235294117647065E-2</v>
      </c>
      <c r="CN14" s="264">
        <f>'9月（入力用）'!AH36</f>
        <v>8.8235294117647065E-2</v>
      </c>
      <c r="CO14" s="264">
        <f>'9月（入力用）'!AI36</f>
        <v>0.15384615384615385</v>
      </c>
      <c r="CP14" s="265">
        <f>'9月（入力用）'!AJ36</f>
        <v>0.21428571428571427</v>
      </c>
      <c r="CQ14" s="266">
        <f>'10月（入力用）'!G36</f>
        <v>0.27586206896551724</v>
      </c>
      <c r="CR14" s="264">
        <f>'10月（入力用）'!H36</f>
        <v>0.29166666666666669</v>
      </c>
      <c r="CS14" s="264">
        <f>'10月（入力用）'!I36</f>
        <v>0.3</v>
      </c>
      <c r="CT14" s="264">
        <f>'10月（入力用）'!J36</f>
        <v>0.41176470588235292</v>
      </c>
      <c r="CU14" s="264">
        <f>'10月（入力用）'!K36</f>
        <v>0.31818181818181818</v>
      </c>
      <c r="CV14" s="264">
        <f>'10月（入力用）'!L36</f>
        <v>0.29166666666666669</v>
      </c>
      <c r="CW14" s="264">
        <f>'10月（入力用）'!M36</f>
        <v>0.22222222222222221</v>
      </c>
      <c r="CX14" s="264">
        <f>'10月（入力用）'!N36</f>
        <v>0.16</v>
      </c>
      <c r="CY14" s="264">
        <f>'10月（入力用）'!O36</f>
        <v>0.17391304347826086</v>
      </c>
      <c r="CZ14" s="264">
        <f>'10月（入力用）'!P36</f>
        <v>0.20833333333333334</v>
      </c>
      <c r="DA14" s="264">
        <f>'10月（入力用）'!Q36</f>
        <v>0.29629629629629628</v>
      </c>
      <c r="DB14" s="264">
        <f>'10月（入力用）'!R36</f>
        <v>0.36363636363636365</v>
      </c>
      <c r="DC14" s="264">
        <f>'10月（入力用）'!S36</f>
        <v>0.41176470588235292</v>
      </c>
      <c r="DD14" s="264">
        <f>'10月（入力用）'!T36</f>
        <v>0.6</v>
      </c>
      <c r="DE14" s="264">
        <f>'10月（入力用）'!U36</f>
        <v>0.6</v>
      </c>
      <c r="DF14" s="264">
        <f>'10月（入力用）'!V36</f>
        <v>0.625</v>
      </c>
      <c r="DG14" s="264">
        <f>'10月（入力用）'!W36</f>
        <v>0.5714285714285714</v>
      </c>
      <c r="DH14" s="264">
        <f>'10月（入力用）'!X36</f>
        <v>0.5</v>
      </c>
      <c r="DI14" s="264">
        <f>'10月（入力用）'!Y36</f>
        <v>0.5714285714285714</v>
      </c>
      <c r="DJ14" s="264">
        <f>'10月（入力用）'!Z36</f>
        <v>0.5714285714285714</v>
      </c>
      <c r="DK14" s="264">
        <f>'10月（入力用）'!AA36</f>
        <v>0.25</v>
      </c>
      <c r="DL14" s="264">
        <f>'10月（入力用）'!AB36</f>
        <v>1</v>
      </c>
      <c r="DM14" s="264">
        <f>'10月（入力用）'!AC36</f>
        <v>0</v>
      </c>
      <c r="DN14" s="264">
        <f>'10月（入力用）'!AD36</f>
        <v>0</v>
      </c>
      <c r="DO14" s="264">
        <f>'10月（入力用）'!AE36</f>
        <v>0</v>
      </c>
      <c r="DP14" s="264">
        <f>'10月（入力用）'!AF36</f>
        <v>0</v>
      </c>
      <c r="DQ14" s="264">
        <f>'10月（入力用）'!AG36</f>
        <v>0</v>
      </c>
      <c r="DR14" s="264">
        <f>'10月（入力用）'!AH36</f>
        <v>0</v>
      </c>
      <c r="DS14" s="264">
        <f>'10月（入力用）'!AI36</f>
        <v>0</v>
      </c>
      <c r="DT14" s="264">
        <f>'10月（入力用）'!AJ36</f>
        <v>0</v>
      </c>
      <c r="DU14" s="265">
        <f>'10月（入力用）'!AK36</f>
        <v>0</v>
      </c>
      <c r="DV14" s="267">
        <f>'11月（入力用）'!G36</f>
        <v>0</v>
      </c>
      <c r="DW14" s="264">
        <f>'11月（入力用）'!H36</f>
        <v>0</v>
      </c>
      <c r="DX14" s="264">
        <f>'11月（入力用）'!I36</f>
        <v>0</v>
      </c>
      <c r="DY14" s="264">
        <f>'11月（入力用）'!J36</f>
        <v>0</v>
      </c>
      <c r="DZ14" s="264">
        <f>'11月（入力用）'!K36</f>
        <v>0</v>
      </c>
      <c r="EA14" s="264">
        <f>'11月（入力用）'!L36</f>
        <v>2.0833333333333332E-2</v>
      </c>
      <c r="EB14" s="264">
        <f>'11月（入力用）'!M36</f>
        <v>1.8867924528301886E-2</v>
      </c>
      <c r="EC14" s="264">
        <f>'11月（入力用）'!N36</f>
        <v>5.0847457627118647E-2</v>
      </c>
      <c r="ED14" s="264">
        <f>'11月（入力用）'!O36</f>
        <v>6.4516129032258063E-2</v>
      </c>
      <c r="EE14" s="264">
        <f>'11月（入力用）'!P36</f>
        <v>8.4745762711864403E-2</v>
      </c>
      <c r="EF14" s="264">
        <f>'11月（入力用）'!Q36</f>
        <v>0.10169491525423729</v>
      </c>
      <c r="EG14" s="264">
        <f>'11月（入力用）'!R36</f>
        <v>0.13953488372093023</v>
      </c>
      <c r="EH14" s="264">
        <f>'11月（入力用）'!S36</f>
        <v>0.17142857142857143</v>
      </c>
      <c r="EI14" s="264">
        <f>'11月（入力用）'!T36</f>
        <v>0.22580645161290322</v>
      </c>
      <c r="EJ14" s="264">
        <f>'11月（入力用）'!U36</f>
        <v>0.2608695652173913</v>
      </c>
      <c r="EK14" s="264">
        <f>'11月（入力用）'!V36</f>
        <v>0.23809523809523808</v>
      </c>
      <c r="EL14" s="264">
        <f>'11月（入力用）'!W36</f>
        <v>0.22222222222222221</v>
      </c>
      <c r="EM14" s="264">
        <f>'11月（入力用）'!X36</f>
        <v>0.10344827586206896</v>
      </c>
      <c r="EN14" s="264">
        <f>'11月（入力用）'!Y36</f>
        <v>0.16216216216216217</v>
      </c>
      <c r="EO14" s="264">
        <f>'11月（入力用）'!Z36</f>
        <v>0.20512820512820512</v>
      </c>
      <c r="EP14" s="264">
        <f>'11月（入力用）'!AA36</f>
        <v>0.1951219512195122</v>
      </c>
      <c r="EQ14" s="264">
        <f>'11月（入力用）'!AB36</f>
        <v>0.2</v>
      </c>
      <c r="ER14" s="264">
        <f>'11月（入力用）'!AC36</f>
        <v>0.22727272727272727</v>
      </c>
      <c r="ES14" s="264">
        <f>'11月（入力用）'!AD36</f>
        <v>0.23809523809523808</v>
      </c>
      <c r="ET14" s="264">
        <f>'11月（入力用）'!AE36</f>
        <v>0.4838709677419355</v>
      </c>
      <c r="EU14" s="264">
        <f>'11月（入力用）'!AF36</f>
        <v>0.48148148148148145</v>
      </c>
      <c r="EV14" s="264">
        <f>'11月（入力用）'!AG36</f>
        <v>0.48275862068965519</v>
      </c>
      <c r="EW14" s="264">
        <f>'11月（入力用）'!AH36</f>
        <v>0.5357142857142857</v>
      </c>
      <c r="EX14" s="264">
        <f>'11月（入力用）'!AI36</f>
        <v>0.45161290322580644</v>
      </c>
      <c r="EY14" s="265">
        <f>'11月（入力用）'!AJ36</f>
        <v>0.48148148148148145</v>
      </c>
      <c r="EZ14" s="266">
        <f>'12月（入力用）'!G36</f>
        <v>0.46666666666666667</v>
      </c>
      <c r="FA14" s="264">
        <f>'12月（入力用）'!H36</f>
        <v>0.33333333333333331</v>
      </c>
      <c r="FB14" s="264">
        <f>'12月（入力用）'!I36</f>
        <v>0.30555555555555558</v>
      </c>
      <c r="FC14" s="264">
        <f>'12月（入力用）'!J36</f>
        <v>0.25</v>
      </c>
      <c r="FD14" s="264">
        <f>'12月（入力用）'!K36</f>
        <v>0.22222222222222221</v>
      </c>
      <c r="FE14" s="264">
        <f>'12月（入力用）'!L36</f>
        <v>0.2</v>
      </c>
      <c r="FF14" s="264">
        <f>'12月（入力用）'!M36</f>
        <v>0.14814814814814814</v>
      </c>
      <c r="FG14" s="264">
        <f>'12月（入力用）'!N36</f>
        <v>0.13043478260869565</v>
      </c>
      <c r="FH14" s="264">
        <f>'12月（入力用）'!O36</f>
        <v>9.6153846153846159E-2</v>
      </c>
      <c r="FI14" s="264">
        <f>'12月（入力用）'!P36</f>
        <v>6.5040650406504072E-2</v>
      </c>
      <c r="FJ14" s="264">
        <f>'12月（入力用）'!Q36</f>
        <v>5.5944055944055944E-2</v>
      </c>
      <c r="FK14" s="264">
        <f>'12月（入力用）'!R36</f>
        <v>5.844155844155844E-2</v>
      </c>
      <c r="FL14" s="264">
        <f>'12月（入力用）'!S36</f>
        <v>6.6666666666666666E-2</v>
      </c>
      <c r="FM14" s="264">
        <f>'12月（入力用）'!T36</f>
        <v>7.1428571428571425E-2</v>
      </c>
      <c r="FN14" s="264">
        <f>'12月（入力用）'!U36</f>
        <v>8.1081081081081086E-2</v>
      </c>
      <c r="FO14" s="264">
        <f>'12月（入力用）'!V36</f>
        <v>0.11965811965811966</v>
      </c>
      <c r="FP14" s="264">
        <f>'12月（入力用）'!W36</f>
        <v>0.15384615384615385</v>
      </c>
      <c r="FQ14" s="264">
        <f>'12月（入力用）'!X36</f>
        <v>0.20833333333333334</v>
      </c>
      <c r="FR14" s="264">
        <f>'12月（入力用）'!Y36</f>
        <v>0.25806451612903225</v>
      </c>
      <c r="FS14" s="264">
        <f>'12月（入力用）'!Z36</f>
        <v>0.25925925925925924</v>
      </c>
      <c r="FT14" s="264">
        <f>'12月（入力用）'!AA36</f>
        <v>0.34090909090909088</v>
      </c>
      <c r="FU14" s="264">
        <f>'12月（入力用）'!AB36</f>
        <v>0.36585365853658536</v>
      </c>
      <c r="FV14" s="264">
        <f>'12月（入力用）'!AC36</f>
        <v>0.2978723404255319</v>
      </c>
      <c r="FW14" s="264">
        <f>'12月（入力用）'!AD36</f>
        <v>0.29310344827586204</v>
      </c>
      <c r="FX14" s="264">
        <f>'12月（入力用）'!AE36</f>
        <v>0.31147540983606559</v>
      </c>
      <c r="FY14" s="264">
        <f>'12月（入力用）'!AF36</f>
        <v>0.23943661971830985</v>
      </c>
      <c r="FZ14" s="264">
        <f>'12月（入力用）'!AG36</f>
        <v>0.20224719101123595</v>
      </c>
      <c r="GA14" s="264">
        <f>'12月（入力用）'!AH36</f>
        <v>0.17307692307692307</v>
      </c>
      <c r="GB14" s="264">
        <f>'12月（入力用）'!AI36</f>
        <v>0.1650485436893204</v>
      </c>
      <c r="GC14" s="264">
        <f>'12月（入力用）'!AJ36</f>
        <v>0.18811881188118812</v>
      </c>
      <c r="GD14" s="265">
        <f>'12月（入力用）'!AK36</f>
        <v>0.20833333333333334</v>
      </c>
      <c r="GE14" s="266">
        <f>'R3-01（入力用）'!G37</f>
        <v>0.18627450980392157</v>
      </c>
      <c r="GF14" s="264">
        <f>'R3-01（入力用）'!H37</f>
        <v>0.19540229885057472</v>
      </c>
      <c r="GG14" s="264">
        <f>'R3-01（入力用）'!I37</f>
        <v>0.28723404255319152</v>
      </c>
      <c r="GH14" s="264">
        <f>'R3-01（入力用）'!J37</f>
        <v>0.31034482758620691</v>
      </c>
      <c r="GI14" s="264">
        <f>'R3-01（入力用）'!K37</f>
        <v>0.37623762376237624</v>
      </c>
      <c r="GJ14" s="264">
        <f>'R3-01（入力用）'!L37</f>
        <v>0.34677419354838712</v>
      </c>
      <c r="GK14" s="264">
        <f>'R3-01（入力用）'!M37</f>
        <v>0.31914893617021278</v>
      </c>
      <c r="GL14" s="264">
        <f>'R3-01（入力用）'!N37</f>
        <v>0.31645569620253167</v>
      </c>
      <c r="GM14" s="264">
        <f>'R3-01（入力用）'!O37</f>
        <v>0.28205128205128205</v>
      </c>
      <c r="GN14" s="264">
        <f>'R3-01（入力用）'!P37</f>
        <v>0.2810810810810811</v>
      </c>
      <c r="GO14" s="264">
        <f>'R3-01（入力用）'!Q37</f>
        <v>0.28191489361702127</v>
      </c>
      <c r="GP14" s="264">
        <f>'R3-01（入力用）'!R37</f>
        <v>0.25268817204301075</v>
      </c>
      <c r="GQ14" s="264">
        <f>'R3-01（入力用）'!S37</f>
        <v>0.25730994152046782</v>
      </c>
      <c r="GR14" s="264">
        <f>'R3-01（入力用）'!T37</f>
        <v>0.27329192546583853</v>
      </c>
      <c r="GS14" s="264">
        <f>'R3-01（入力用）'!U37</f>
        <v>0.28671328671328672</v>
      </c>
      <c r="GT14" s="264">
        <f>'R3-01（入力用）'!V37</f>
        <v>0.34883720930232559</v>
      </c>
      <c r="GU14" s="264">
        <f>'R3-01（入力用）'!W37</f>
        <v>0.36507936507936506</v>
      </c>
      <c r="GV14" s="264">
        <f>'R3-01（入力用）'!X37</f>
        <v>0.3543307086614173</v>
      </c>
      <c r="GW14" s="264">
        <f>'R3-01（入力用）'!Y37</f>
        <v>0.34710743801652894</v>
      </c>
      <c r="GX14" s="264">
        <f>'R3-01（入力用）'!Z37</f>
        <v>0.27044025157232704</v>
      </c>
      <c r="GY14" s="264">
        <f>'R3-01（入力用）'!AA37</f>
        <v>0.26666666666666666</v>
      </c>
      <c r="GZ14" s="264">
        <f>'R3-01（入力用）'!AB37</f>
        <v>0.26060606060606062</v>
      </c>
      <c r="HA14" s="264">
        <f>'R3-01（入力用）'!AC37</f>
        <v>0.26347305389221559</v>
      </c>
      <c r="HB14" s="264">
        <f>'R3-01（入力用）'!AD37</f>
        <v>0.22151898734177214</v>
      </c>
      <c r="HC14" s="264">
        <f>'R3-01（入力用）'!AE37</f>
        <v>0.23717948717948717</v>
      </c>
      <c r="HD14" s="264">
        <f>'R3-01（入力用）'!AF37</f>
        <v>0.22580645161290322</v>
      </c>
      <c r="HE14" s="264">
        <f>'R3-01（入力用）'!AG37</f>
        <v>0.31132075471698112</v>
      </c>
      <c r="HF14" s="264">
        <f>'R3-01（入力用）'!AH37</f>
        <v>0.29166666666666669</v>
      </c>
      <c r="HG14" s="264">
        <f>'R3-01（入力用）'!AI37</f>
        <v>0.28712871287128711</v>
      </c>
      <c r="HH14" s="264">
        <f>'R3-01（入力用）'!AJ37</f>
        <v>0.25882352941176473</v>
      </c>
      <c r="HI14" s="265">
        <f>'R3-01（入力用）'!AK37</f>
        <v>0.27956989247311825</v>
      </c>
      <c r="HJ14" s="266">
        <f>'R3-02（入力用）'!G37</f>
        <v>0.25842696629213485</v>
      </c>
      <c r="HK14" s="264">
        <f>'R3-02（入力用）'!H37</f>
        <v>0.27160493827160492</v>
      </c>
      <c r="HL14" s="264">
        <f>'R3-02（入力用）'!I37</f>
        <v>0.22972972972972974</v>
      </c>
      <c r="HM14" s="264">
        <f>'R3-02（入力用）'!J37</f>
        <v>0.234375</v>
      </c>
      <c r="HN14" s="264">
        <f>'R3-02（入力用）'!K37</f>
        <v>0.24074074074074073</v>
      </c>
      <c r="HO14" s="264">
        <f>'R3-02（入力用）'!L37</f>
        <v>0.27659574468085107</v>
      </c>
      <c r="HP14" s="264">
        <f>'R3-02（入力用）'!M37</f>
        <v>0.27027027027027029</v>
      </c>
      <c r="HQ14" s="264">
        <f>'R3-02（入力用）'!N37</f>
        <v>0.39393939393939392</v>
      </c>
      <c r="HR14" s="264">
        <f>'R3-02（入力用）'!O37</f>
        <v>0.36842105263157893</v>
      </c>
      <c r="HS14" s="264">
        <f>'R3-02（入力用）'!P37</f>
        <v>0.28888888888888886</v>
      </c>
      <c r="HT14" s="264">
        <f>'R3-02（入力用）'!Q37</f>
        <v>0.30434782608695654</v>
      </c>
      <c r="HU14" s="264">
        <f>'R3-02（入力用）'!R37</f>
        <v>0.20754716981132076</v>
      </c>
      <c r="HV14" s="264">
        <f>'R3-02（入力用）'!S37</f>
        <v>0.21666666666666667</v>
      </c>
      <c r="HW14" s="264">
        <f>'R3-02（入力用）'!T37</f>
        <v>0.24615384615384617</v>
      </c>
      <c r="HX14" s="264">
        <f>'R3-02（入力用）'!U37</f>
        <v>0.19672131147540983</v>
      </c>
      <c r="HY14" s="264">
        <f>'R3-02（入力用）'!V37</f>
        <v>0.19047619047619047</v>
      </c>
      <c r="HZ14" s="264">
        <f>'R3-02（入力用）'!W37</f>
        <v>0.22222222222222221</v>
      </c>
      <c r="IA14" s="264">
        <f>'R3-02（入力用）'!X37</f>
        <v>0.22641509433962265</v>
      </c>
      <c r="IB14" s="264">
        <f>'R3-02（入力用）'!Y37</f>
        <v>0.31578947368421051</v>
      </c>
      <c r="IC14" s="264">
        <f>'R3-02（入力用）'!Z37</f>
        <v>0.25</v>
      </c>
      <c r="ID14" s="264">
        <f>'R3-02（入力用）'!AA37</f>
        <v>0.19047619047619047</v>
      </c>
      <c r="IE14" s="264">
        <f>'R3-02（入力用）'!AB37</f>
        <v>0.2857142857142857</v>
      </c>
      <c r="IF14" s="264">
        <f>'R3-02（入力用）'!AC37</f>
        <v>0.3125</v>
      </c>
      <c r="IG14" s="264">
        <f>'R3-02（入力用）'!AD37</f>
        <v>0.26315789473684209</v>
      </c>
      <c r="IH14" s="264">
        <f>'R3-02（入力用）'!AE37</f>
        <v>0.25</v>
      </c>
      <c r="II14" s="264">
        <f>'R3-02（入力用）'!AF37</f>
        <v>0.26666666666666666</v>
      </c>
      <c r="IJ14" s="264">
        <f>'R3-02（入力用）'!AG37</f>
        <v>0.29411764705882354</v>
      </c>
      <c r="IK14" s="265">
        <f>'R3-02（入力用）'!AH37</f>
        <v>0.25</v>
      </c>
      <c r="IL14" s="266">
        <f>'R3-03（入力用）'!G37</f>
        <v>0.14285714285714285</v>
      </c>
      <c r="IM14" s="264">
        <f>'R3-03（入力用）'!H37</f>
        <v>0.125</v>
      </c>
      <c r="IN14" s="264">
        <f>'R3-03（入力用）'!I37</f>
        <v>0.25</v>
      </c>
      <c r="IO14" s="264">
        <f>'R3-03（入力用）'!J37</f>
        <v>0.25</v>
      </c>
      <c r="IP14" s="264">
        <f>'R3-03（入力用）'!K37</f>
        <v>0.25</v>
      </c>
      <c r="IQ14" s="264">
        <f>'R3-03（入力用）'!L37</f>
        <v>0</v>
      </c>
      <c r="IR14" s="264">
        <f>'R3-03（入力用）'!M37</f>
        <v>0</v>
      </c>
      <c r="IS14" s="264">
        <f>'R3-03（入力用）'!N37</f>
        <v>0</v>
      </c>
      <c r="IT14" s="264">
        <f>'R3-03（入力用）'!O37</f>
        <v>0</v>
      </c>
      <c r="IU14" s="264">
        <f>'R3-03（入力用）'!P37</f>
        <v>0</v>
      </c>
      <c r="IV14" s="264">
        <f>'R3-03（入力用）'!Q37</f>
        <v>0</v>
      </c>
      <c r="IW14" s="264">
        <f>'R3-03（入力用）'!R37</f>
        <v>0</v>
      </c>
      <c r="IX14" s="264">
        <f>'R3-03（入力用）'!S37</f>
        <v>0</v>
      </c>
      <c r="IY14" s="264">
        <f>'R3-03（入力用）'!T37</f>
        <v>1</v>
      </c>
      <c r="IZ14" s="264">
        <f>'R3-03（入力用）'!U37</f>
        <v>1</v>
      </c>
      <c r="JA14" s="264">
        <f>'R3-03（入力用）'!V37</f>
        <v>1</v>
      </c>
      <c r="JB14" s="264">
        <f>'R3-03（入力用）'!W37</f>
        <v>1</v>
      </c>
      <c r="JC14" s="264">
        <f>'R3-03（入力用）'!X37</f>
        <v>1</v>
      </c>
      <c r="JD14" s="264">
        <f>'R3-03（入力用）'!Y37</f>
        <v>1</v>
      </c>
      <c r="JE14" s="264">
        <f>'R3-03（入力用）'!Z37</f>
        <v>0.5714285714285714</v>
      </c>
      <c r="JF14" s="264">
        <f>'R3-03（入力用）'!AA37</f>
        <v>0.27272727272727271</v>
      </c>
      <c r="JG14" s="264">
        <f>'R3-03（入力用）'!AB37</f>
        <v>0.33333333333333331</v>
      </c>
      <c r="JH14" s="264">
        <f>'R3-03（入力用）'!AC37</f>
        <v>0.27272727272727271</v>
      </c>
      <c r="JI14" s="264">
        <f>'R3-03（入力用）'!AD37</f>
        <v>0.18181818181818182</v>
      </c>
      <c r="JJ14" s="264">
        <f>'R3-03（入力用）'!AE37</f>
        <v>0.25</v>
      </c>
      <c r="JK14" s="264">
        <f>'R3-03（入力用）'!AF37</f>
        <v>0.16666666666666666</v>
      </c>
      <c r="JL14" s="264">
        <f>'R3-03（入力用）'!AG37</f>
        <v>0.12903225806451613</v>
      </c>
      <c r="JM14" s="264">
        <f>'R3-03（入力用）'!AH37</f>
        <v>0.15789473684210525</v>
      </c>
      <c r="JN14" s="264">
        <f>'R3-03（入力用）'!AI37</f>
        <v>0.14285714285714285</v>
      </c>
      <c r="JO14" s="264">
        <f>'R3-03（入力用）'!AJ37</f>
        <v>0.125</v>
      </c>
      <c r="JP14" s="265">
        <f>'R3-03（入力用）'!AK37</f>
        <v>0.12962962962962962</v>
      </c>
      <c r="JQ14" s="266">
        <f>'R3-04（入力用）'!G37</f>
        <v>0.1111111111111111</v>
      </c>
      <c r="JR14" s="264">
        <f>'R3-04（入力用）'!H37</f>
        <v>0.22448979591836735</v>
      </c>
      <c r="JS14" s="264">
        <f>'R3-04（入力用）'!I37</f>
        <v>0.25531914893617019</v>
      </c>
      <c r="JT14" s="264">
        <f>'R3-04（入力用）'!J37</f>
        <v>0.32558139534883723</v>
      </c>
      <c r="JU14" s="264">
        <f>'R3-04（入力用）'!K37</f>
        <v>0.30434782608695654</v>
      </c>
      <c r="JV14" s="264">
        <f>'R3-04（入力用）'!L37</f>
        <v>0.36170212765957449</v>
      </c>
      <c r="JW14" s="264">
        <f>'R3-04（入力用）'!M37</f>
        <v>0.35714285714285715</v>
      </c>
      <c r="JX14" s="264">
        <f>'R3-04（入力用）'!N37</f>
        <v>0.33846153846153848</v>
      </c>
      <c r="JY14" s="264">
        <f>'R3-04（入力用）'!O37</f>
        <v>0.25757575757575757</v>
      </c>
      <c r="JZ14" s="264">
        <f>'R3-04（入力用）'!P37</f>
        <v>0.30303030303030304</v>
      </c>
      <c r="KA14" s="264">
        <f>'R3-04（入力用）'!Q37</f>
        <v>0.26984126984126983</v>
      </c>
      <c r="KB14" s="264">
        <f>'R3-04（入力用）'!R37</f>
        <v>0.2711864406779661</v>
      </c>
      <c r="KC14" s="264">
        <f>'R3-04（入力用）'!S37</f>
        <v>0.23214285714285715</v>
      </c>
      <c r="KD14" s="264">
        <f>'R3-04（入力用）'!T37</f>
        <v>0.25</v>
      </c>
      <c r="KE14" s="264">
        <f>'R3-04（入力用）'!U37</f>
        <v>0.2608695652173913</v>
      </c>
      <c r="KF14" s="264">
        <f>'R3-04（入力用）'!V37</f>
        <v>0.29268292682926828</v>
      </c>
      <c r="KG14" s="264">
        <f>'R3-04（入力用）'!W37</f>
        <v>0.22500000000000001</v>
      </c>
      <c r="KH14" s="264">
        <f>'R3-04（入力用）'!X37</f>
        <v>0.19565217391304349</v>
      </c>
      <c r="KI14" s="264">
        <f>'R3-04（入力用）'!Y37</f>
        <v>0.20833333333333334</v>
      </c>
      <c r="KJ14" s="264">
        <f>'R3-04（入力用）'!Z37</f>
        <v>0.22807017543859648</v>
      </c>
      <c r="KK14" s="264">
        <f>'R3-04（入力用）'!AA37</f>
        <v>0.21818181818181817</v>
      </c>
      <c r="KL14" s="264">
        <f>'R3-04（入力用）'!AB37</f>
        <v>0.24489795918367346</v>
      </c>
      <c r="KM14" s="264">
        <f>'R3-04（入力用）'!AC37</f>
        <v>0.26315789473684209</v>
      </c>
      <c r="KN14" s="264">
        <f>'R3-04（入力用）'!AD37</f>
        <v>0.33333333333333331</v>
      </c>
      <c r="KO14" s="264">
        <f>'R3-04（入力用）'!AE37</f>
        <v>0.35</v>
      </c>
      <c r="KP14" s="264">
        <f>'R3-04（入力用）'!AF37</f>
        <v>0.34328358208955223</v>
      </c>
      <c r="KQ14" s="264">
        <f>'R3-04（入力用）'!AG37</f>
        <v>0.41538461538461541</v>
      </c>
      <c r="KR14" s="264">
        <f>'R3-04（入力用）'!AH37</f>
        <v>0.38961038961038963</v>
      </c>
      <c r="KS14" s="264">
        <f>'R3-04（入力用）'!AI37</f>
        <v>0.37755102040816324</v>
      </c>
      <c r="KT14" s="268">
        <f>'R3-04（入力用）'!AJ37</f>
        <v>0.29166666666666669</v>
      </c>
      <c r="KU14" s="269">
        <f>'R3-05（入力用）'!G37</f>
        <v>0.2832369942196532</v>
      </c>
      <c r="KV14" s="264">
        <f>'R3-05（入力用）'!H37</f>
        <v>0.28358208955223879</v>
      </c>
      <c r="KW14" s="264">
        <f>'R3-05（入力用）'!I37</f>
        <v>0.29613733905579398</v>
      </c>
      <c r="KX14" s="264">
        <f>'R3-05（入力用）'!J37</f>
        <v>0.27376425855513309</v>
      </c>
      <c r="KY14" s="264">
        <f>'R3-05（入力用）'!K37</f>
        <v>0.27027027027027029</v>
      </c>
      <c r="KZ14" s="264">
        <f>'R3-05（入力用）'!L37</f>
        <v>0.26517571884984026</v>
      </c>
      <c r="LA14" s="264">
        <f>'R3-05（入力用）'!M37</f>
        <v>0.29881656804733731</v>
      </c>
      <c r="LB14" s="264">
        <f>'R3-05（入力用）'!N37</f>
        <v>0.2796352583586626</v>
      </c>
      <c r="LC14" s="264">
        <f>'R3-05（入力用）'!O37</f>
        <v>0.28828828828828829</v>
      </c>
      <c r="LD14" s="264">
        <f>'R3-05（入力用）'!P37</f>
        <v>0.28440366972477066</v>
      </c>
      <c r="LE14" s="264">
        <f>'R3-05（入力用）'!Q37</f>
        <v>0.31065088757396447</v>
      </c>
      <c r="LF14" s="264">
        <f>'R3-05（入力用）'!R37</f>
        <v>0.32102272727272729</v>
      </c>
      <c r="LG14" s="264">
        <f>'R3-05（入力用）'!S37</f>
        <v>0.30919220055710306</v>
      </c>
      <c r="LH14" s="264">
        <f>'R3-05（入力用）'!T37</f>
        <v>0.29106628242074928</v>
      </c>
      <c r="LI14" s="264">
        <f>'R3-05（入力用）'!U37</f>
        <v>0.30909090909090908</v>
      </c>
      <c r="LJ14" s="264">
        <f>'R3-05（入力用）'!V37</f>
        <v>0.30031948881789139</v>
      </c>
      <c r="LK14" s="264">
        <f>'R3-05（入力用）'!W37</f>
        <v>0.28846153846153844</v>
      </c>
      <c r="LL14" s="264">
        <f>'R3-05（入力用）'!X37</f>
        <v>0.27272727272727271</v>
      </c>
      <c r="LM14" s="264">
        <f>'R3-05（入力用）'!Y37</f>
        <v>0.25362318840579712</v>
      </c>
      <c r="LN14" s="264">
        <f>'R3-05（入力用）'!Z37</f>
        <v>0.28136882129277568</v>
      </c>
      <c r="LO14" s="264">
        <f>'R3-05（入力用）'!AA37</f>
        <v>0.31439393939393939</v>
      </c>
      <c r="LP14" s="264">
        <f>'R3-05（入力用）'!AB37</f>
        <v>0.31578947368421051</v>
      </c>
      <c r="LQ14" s="264">
        <f>'R3-05（入力用）'!AC37</f>
        <v>0.32692307692307693</v>
      </c>
      <c r="LR14" s="264">
        <f>'R3-05（入力用）'!AD37</f>
        <v>0.34024896265560167</v>
      </c>
      <c r="LS14" s="264">
        <f>'R3-05（入力用）'!AE37</f>
        <v>0.354978354978355</v>
      </c>
      <c r="LT14" s="264">
        <f>'R3-05（入力用）'!AF37</f>
        <v>0.37788018433179721</v>
      </c>
      <c r="LU14" s="264">
        <f>'R3-05（入力用）'!AG37</f>
        <v>0.35784313725490197</v>
      </c>
      <c r="LV14" s="264">
        <f>'R3-05（入力用）'!AH37</f>
        <v>0.30978260869565216</v>
      </c>
      <c r="LW14" s="264">
        <f>'R3-05（入力用）'!AI37</f>
        <v>0.29378531073446329</v>
      </c>
      <c r="LX14" s="264">
        <f>'R3-05（入力用）'!AJ37</f>
        <v>0.26486486486486488</v>
      </c>
      <c r="LY14" s="265">
        <f>'R3-05（入力用）'!AK37</f>
        <v>0.25988700564971751</v>
      </c>
      <c r="LZ14" s="266">
        <f>'R3-06（入力用）'!G37</f>
        <v>0.22857142857142856</v>
      </c>
      <c r="MA14" s="264">
        <f>'R3-06（入力用）'!H37</f>
        <v>0.24861878453038674</v>
      </c>
      <c r="MB14" s="264">
        <f>'R3-06（入力用）'!I37</f>
        <v>0.2388888888888889</v>
      </c>
      <c r="MC14" s="264">
        <f>'R3-06（入力用）'!J37</f>
        <v>0.26256983240223464</v>
      </c>
      <c r="MD14" s="264">
        <f>'R3-06（入力用）'!K37</f>
        <v>0.25380710659898476</v>
      </c>
      <c r="ME14" s="264">
        <f>'R3-06（入力用）'!L37</f>
        <v>0.27071823204419887</v>
      </c>
      <c r="MF14" s="264">
        <f>'R3-06（入力用）'!M37</f>
        <v>0.2752808988764045</v>
      </c>
      <c r="MG14" s="264">
        <f>'R3-06（入力用）'!N37</f>
        <v>0.27710843373493976</v>
      </c>
      <c r="MH14" s="264">
        <f>'R3-06（入力用）'!O37</f>
        <v>0.25165562913907286</v>
      </c>
      <c r="MI14" s="264">
        <f>'R3-06（入力用）'!P37</f>
        <v>0.26277372262773724</v>
      </c>
      <c r="MJ14" s="264">
        <f>'R3-06（入力用）'!Q37</f>
        <v>0.26890756302521007</v>
      </c>
      <c r="MK14" s="264">
        <f>'R3-06（入力用）'!R37</f>
        <v>0.25287356321839083</v>
      </c>
      <c r="ML14" s="264">
        <f>'R3-06（入力用）'!S37</f>
        <v>0.26436781609195403</v>
      </c>
      <c r="MM14" s="264">
        <f>'R3-06（入力用）'!T37</f>
        <v>0.24719101123595505</v>
      </c>
      <c r="MN14" s="264">
        <f>'R3-06（入力用）'!U37</f>
        <v>0.21839080459770116</v>
      </c>
      <c r="MO14" s="264">
        <f>'R3-06（入力用）'!V37</f>
        <v>0.19277108433734941</v>
      </c>
      <c r="MP14" s="264">
        <f>'R3-06（入力用）'!W37</f>
        <v>0.18666666666666668</v>
      </c>
      <c r="MQ14" s="264">
        <f>'R3-06（入力用）'!X37</f>
        <v>0.15789473684210525</v>
      </c>
      <c r="MR14" s="264">
        <f>'R3-06（入力用）'!Y37</f>
        <v>0.22222222222222221</v>
      </c>
      <c r="MS14" s="264">
        <f>'R3-06（入力用）'!Z37</f>
        <v>0.19607843137254902</v>
      </c>
      <c r="MT14" s="264">
        <f>'R3-06（入力用）'!AA37</f>
        <v>0.20930232558139536</v>
      </c>
      <c r="MU14" s="264">
        <f>'R3-06（入力用）'!AB37</f>
        <v>0.25</v>
      </c>
      <c r="MV14" s="264">
        <f>'R3-06（入力用）'!AC37</f>
        <v>0.28000000000000003</v>
      </c>
      <c r="MW14" s="264">
        <f>'R3-06（入力用）'!AD37</f>
        <v>0.25</v>
      </c>
      <c r="MX14" s="264">
        <f>'R3-06（入力用）'!AE37</f>
        <v>0.41176470588235292</v>
      </c>
      <c r="MY14" s="264">
        <f>'R3-06（入力用）'!AF37</f>
        <v>0.33333333333333331</v>
      </c>
      <c r="MZ14" s="264">
        <f>'R3-06（入力用）'!AG37</f>
        <v>0.33333333333333331</v>
      </c>
      <c r="NA14" s="264">
        <f>'R3-06（入力用）'!AH37</f>
        <v>0.43333333333333335</v>
      </c>
      <c r="NB14" s="264">
        <f>'R3-06（入力用）'!AI37</f>
        <v>0.46666666666666667</v>
      </c>
      <c r="NC14" s="265">
        <f>'R3-06（入力用）'!AJ37</f>
        <v>0.45161290322580644</v>
      </c>
      <c r="ND14" s="266">
        <f>'R3-07（入力用）'!G37</f>
        <v>0.54545454545454541</v>
      </c>
      <c r="NE14" s="264">
        <f>'R3-07（入力用）'!H37</f>
        <v>0.40476190476190477</v>
      </c>
      <c r="NF14" s="264">
        <f>'R3-07（入力用）'!I37</f>
        <v>0.40476190476190477</v>
      </c>
      <c r="NG14" s="264">
        <f>'R3-07（入力用）'!J37</f>
        <v>0.3888888888888889</v>
      </c>
      <c r="NH14" s="264">
        <f>'R3-07（入力用）'!K37</f>
        <v>0.3125</v>
      </c>
      <c r="NI14" s="264">
        <f>'R3-07（入力用）'!L37</f>
        <v>0.25714285714285712</v>
      </c>
      <c r="NJ14" s="264">
        <f>'R3-07（入力用）'!M37</f>
        <v>0.23684210526315788</v>
      </c>
      <c r="NK14" s="264">
        <f>'R3-07（入力用）'!N37</f>
        <v>0.13157894736842105</v>
      </c>
      <c r="NL14" s="264">
        <f>'R3-07（入力用）'!O37</f>
        <v>0.13157894736842105</v>
      </c>
      <c r="NM14" s="264">
        <f>'R3-07（入力用）'!P37</f>
        <v>8.3333333333333329E-2</v>
      </c>
      <c r="NN14" s="264">
        <f>'R3-07（入力用）'!Q37</f>
        <v>0.13157894736842105</v>
      </c>
      <c r="NO14" s="264">
        <f>'R3-07（入力用）'!R37</f>
        <v>0.17073170731707318</v>
      </c>
      <c r="NP14" s="264">
        <f>'R3-07（入力用）'!S37</f>
        <v>0.19444444444444445</v>
      </c>
      <c r="NQ14" s="264">
        <f>'R3-07（入力用）'!T37</f>
        <v>0.2</v>
      </c>
      <c r="NR14" s="264">
        <f>'R3-07（入力用）'!U37</f>
        <v>0.27027027027027029</v>
      </c>
      <c r="NS14" s="264">
        <f>'R3-07（入力用）'!V37</f>
        <v>0.27777777777777779</v>
      </c>
      <c r="NT14" s="264">
        <f>'R3-07（入力用）'!W37</f>
        <v>0.25641025641025639</v>
      </c>
      <c r="NU14" s="264">
        <f>'R3-07（入力用）'!X37</f>
        <v>0.27500000000000002</v>
      </c>
      <c r="NV14" s="264">
        <f>'R3-07（入力用）'!Y37</f>
        <v>0.23684210526315788</v>
      </c>
      <c r="NW14" s="264">
        <f>'R3-07（入力用）'!Z37</f>
        <v>0.26190476190476192</v>
      </c>
      <c r="NX14" s="264">
        <f>'R3-07（入力用）'!AA37</f>
        <v>0.26190476190476192</v>
      </c>
      <c r="NY14" s="264">
        <f>'R3-07（入力用）'!AB37</f>
        <v>0.26666666666666666</v>
      </c>
      <c r="NZ14" s="264">
        <f>'R3-07（入力用）'!AC37</f>
        <v>0.22222222222222221</v>
      </c>
      <c r="OA14" s="264">
        <f>'R3-07（入力用）'!AD37</f>
        <v>0.30909090909090908</v>
      </c>
      <c r="OB14" s="264">
        <f>'R3-07（入力用）'!AE37</f>
        <v>0.28169014084507044</v>
      </c>
      <c r="OC14" s="264">
        <f>'R3-07（入力用）'!AF37</f>
        <v>0.25609756097560976</v>
      </c>
      <c r="OD14" s="264">
        <f>'R3-07（入力用）'!AG37</f>
        <v>0.26595744680851063</v>
      </c>
      <c r="OE14" s="264">
        <f>'R3-07（入力用）'!AH37</f>
        <v>0.29203539823008851</v>
      </c>
      <c r="OF14" s="264">
        <f>'R3-07（入力用）'!AI37</f>
        <v>0.31746031746031744</v>
      </c>
      <c r="OG14" s="264">
        <f>'R3-07（入力用）'!AJ37</f>
        <v>0.35384615384615387</v>
      </c>
      <c r="OH14" s="265">
        <f>'R3-07（入力用）'!AK37</f>
        <v>0.3776223776223776</v>
      </c>
      <c r="OI14" s="266">
        <f>'R3-08（入力用）'!G37</f>
        <v>0.42763157894736842</v>
      </c>
      <c r="OJ14" s="264">
        <f>'R3-08（入力用）'!H37</f>
        <v>0.41509433962264153</v>
      </c>
      <c r="OK14" s="264">
        <f>'R3-08（入力用）'!I37</f>
        <v>0.38709677419354838</v>
      </c>
      <c r="OL14" s="264">
        <f>'R3-08（入力用）'!J37</f>
        <v>0.40776699029126212</v>
      </c>
      <c r="OM14" s="264">
        <f>'R3-08（入力用）'!K37</f>
        <v>0.38723404255319149</v>
      </c>
      <c r="ON14" s="264">
        <f>'R3-08（入力用）'!L37</f>
        <v>0.38461538461538464</v>
      </c>
      <c r="OO14" s="264">
        <f>'R3-08（入力用）'!M37</f>
        <v>0.36103151862464183</v>
      </c>
      <c r="OP14" s="264">
        <f>'R3-08（入力用）'!N37</f>
        <v>0.36018957345971564</v>
      </c>
      <c r="OQ14" s="264">
        <f>'R3-08（入力用）'!O37</f>
        <v>0.35683760683760685</v>
      </c>
      <c r="OR14" s="264">
        <f>'R3-08（入力用）'!P37</f>
        <v>0.36633663366336633</v>
      </c>
      <c r="OS14" s="264">
        <f>'R3-08（入力用）'!Q37</f>
        <v>0.36028119507908613</v>
      </c>
      <c r="OT14" s="264">
        <f>'R3-08（入力用）'!R37</f>
        <v>0.36011904761904762</v>
      </c>
      <c r="OU14" s="264">
        <f>'R3-08（入力用）'!S37</f>
        <v>0.37146702557200539</v>
      </c>
      <c r="OV14" s="264">
        <f>'R3-08（入力用）'!T37</f>
        <v>0.37200956937799046</v>
      </c>
      <c r="OW14" s="264">
        <f>'R3-08（入力用）'!U37</f>
        <v>0.35665137614678899</v>
      </c>
      <c r="OX14" s="264">
        <f>'R3-08（入力用）'!V37</f>
        <v>0.36154649947753398</v>
      </c>
      <c r="OY14" s="264">
        <f>'R3-08（入力用）'!W37</f>
        <v>0.37589285714285714</v>
      </c>
      <c r="OZ14" s="264">
        <f>'R3-08（入力用）'!X37</f>
        <v>0.36768342951360261</v>
      </c>
      <c r="PA14" s="264">
        <f>'R3-08（入力用）'!Y37</f>
        <v>0.39618320610687024</v>
      </c>
      <c r="PB14" s="264">
        <f>'R3-08（入力用）'!Z37</f>
        <v>0.39096126255380204</v>
      </c>
      <c r="PC14" s="264">
        <f>'R3-08（入力用）'!AA37</f>
        <v>0.40999315537303216</v>
      </c>
      <c r="PD14" s="264">
        <f>'R3-08（入力用）'!AB37</f>
        <v>0.40850776502363267</v>
      </c>
      <c r="PE14" s="264">
        <f>'R3-08（入力用）'!AC37</f>
        <v>0.42044685172647256</v>
      </c>
      <c r="PF14" s="264">
        <f>'R3-08（入力用）'!AD37</f>
        <v>0.40337315530569218</v>
      </c>
      <c r="PG14" s="264">
        <f>'R3-08（入力用）'!AE37</f>
        <v>0.3898768809849521</v>
      </c>
      <c r="PH14" s="264">
        <f>'R3-08（入力用）'!AF37</f>
        <v>0.34782608695652173</v>
      </c>
      <c r="PI14" s="264">
        <f>'R3-08（入力用）'!AG37</f>
        <v>0.33995416348357527</v>
      </c>
      <c r="PJ14" s="264">
        <f>'R3-08（入力用）'!AH37</f>
        <v>0.3174089068825911</v>
      </c>
      <c r="PK14" s="264">
        <f>'R3-08（入力用）'!AI37</f>
        <v>0.30174563591022446</v>
      </c>
      <c r="PL14" s="264">
        <f>'R3-08（入力用）'!AJ37</f>
        <v>0.27601809954751133</v>
      </c>
      <c r="PM14" s="265">
        <f>'R3-08（入力用）'!AK37</f>
        <v>0.27520161290322581</v>
      </c>
      <c r="PN14" s="266">
        <f>'R3-09（入力用）'!G37</f>
        <v>0.26886792452830188</v>
      </c>
      <c r="PO14" s="264">
        <f>'R3-09（入力用）'!H37</f>
        <v>0.27576974564926371</v>
      </c>
      <c r="PP14" s="264">
        <f>'R3-09（入力用）'!I37</f>
        <v>0.26277372262773724</v>
      </c>
      <c r="PQ14" s="264">
        <f>'R3-09（入力用）'!J37</f>
        <v>0.22521008403361345</v>
      </c>
      <c r="PR14" s="264">
        <f>'R3-09（入力用）'!K37</f>
        <v>0.23992322456813819</v>
      </c>
      <c r="PS14" s="264">
        <f>'R3-09（入力用）'!L37</f>
        <v>0.23106796116504855</v>
      </c>
      <c r="PT14" s="264">
        <f>'R3-09（入力用）'!M37</f>
        <v>0.23935091277890466</v>
      </c>
      <c r="PU14" s="264">
        <f>'R3-09（入力用）'!N37</f>
        <v>0.26444444444444443</v>
      </c>
      <c r="PV14" s="264">
        <f>'R3-09（入力用）'!O37</f>
        <v>0.25672371638141811</v>
      </c>
      <c r="PW14" s="264">
        <f>'R3-09（入力用）'!P37</f>
        <v>0.25654450261780104</v>
      </c>
      <c r="PX14" s="264">
        <f>'R3-09（入力用）'!Q37</f>
        <v>0.26869806094182824</v>
      </c>
      <c r="PY14" s="264">
        <f>'R3-09（入力用）'!R37</f>
        <v>0.26822157434402333</v>
      </c>
      <c r="PZ14" s="264">
        <f>'R3-09（入力用）'!S37</f>
        <v>0.29283489096573206</v>
      </c>
      <c r="QA14" s="264">
        <f>'R3-09（入力用）'!T37</f>
        <v>0.28239202657807311</v>
      </c>
      <c r="QB14" s="264">
        <f>'R3-09（入力用）'!U37</f>
        <v>0.26258992805755393</v>
      </c>
      <c r="QC14" s="264">
        <f>'R3-09（入力用）'!V37</f>
        <v>0.26744186046511625</v>
      </c>
      <c r="QD14" s="264">
        <f>'R3-09（入力用）'!W37</f>
        <v>0.27232142857142855</v>
      </c>
      <c r="QE14" s="264">
        <f>'R3-09（入力用）'!X37</f>
        <v>0.27979274611398963</v>
      </c>
      <c r="QF14" s="264">
        <f>'R3-09（入力用）'!Y37</f>
        <v>0.31395348837209303</v>
      </c>
      <c r="QG14" s="264">
        <f>'R3-09（入力用）'!Z37</f>
        <v>0.31612903225806449</v>
      </c>
      <c r="QH14" s="264">
        <f>'R3-09（入力用）'!AA37</f>
        <v>0.26829268292682928</v>
      </c>
      <c r="QI14" s="264">
        <f>'R3-09（入力用）'!AB37</f>
        <v>0.28865979381443296</v>
      </c>
      <c r="QJ14" s="264">
        <f>'R3-09（入力用）'!AC37</f>
        <v>0.34722222222222221</v>
      </c>
      <c r="QK14" s="264">
        <f>'R3-09（入力用）'!AD37</f>
        <v>0.36734693877551022</v>
      </c>
      <c r="QL14" s="264">
        <f>'R3-09（入力用）'!AE37</f>
        <v>0.41025641025641024</v>
      </c>
      <c r="QM14" s="264">
        <f>'R3-09（入力用）'!AF37</f>
        <v>0.42307692307692307</v>
      </c>
      <c r="QN14" s="264">
        <f>'R3-09（入力用）'!AG37</f>
        <v>0.41666666666666669</v>
      </c>
      <c r="QO14" s="264">
        <f>'R3-09（入力用）'!AH37</f>
        <v>0.44444444444444442</v>
      </c>
      <c r="QP14" s="264">
        <f>'R3-09（入力用）'!AI37</f>
        <v>0.5</v>
      </c>
      <c r="QQ14" s="265">
        <f>'R3-09（入力用）'!AJ37</f>
        <v>0.52380952380952384</v>
      </c>
      <c r="QR14" s="266">
        <f>'R3-10（入力用）'!G37</f>
        <v>0.45833333333333331</v>
      </c>
      <c r="QS14" s="264">
        <f>'R3-10（入力用）'!H37</f>
        <v>0.31818181818181818</v>
      </c>
      <c r="QT14" s="264">
        <f>'R3-10（入力用）'!I37</f>
        <v>0.3</v>
      </c>
      <c r="QU14" s="264">
        <f>'R3-10（入力用）'!J37</f>
        <v>0.35</v>
      </c>
      <c r="QV14" s="264">
        <f>'R3-10（入力用）'!K37</f>
        <v>0.375</v>
      </c>
      <c r="QW14" s="264">
        <f>'R3-10（入力用）'!L37</f>
        <v>0.3125</v>
      </c>
      <c r="QX14" s="264">
        <f>'R3-10（入力用）'!M37</f>
        <v>0.27777777777777779</v>
      </c>
      <c r="QY14" s="264">
        <f>'R3-10（入力用）'!N37</f>
        <v>0.4375</v>
      </c>
      <c r="QZ14" s="264">
        <f>'R3-10（入力用）'!O37</f>
        <v>0.47058823529411764</v>
      </c>
      <c r="RA14" s="264">
        <f>'R3-10（入力用）'!P37</f>
        <v>0.47058823529411764</v>
      </c>
      <c r="RB14" s="264">
        <f>'R3-10（入力用）'!Q37</f>
        <v>0.46666666666666667</v>
      </c>
      <c r="RC14" s="264">
        <f>'R3-10（入力用）'!R37</f>
        <v>0.35294117647058826</v>
      </c>
      <c r="RD14" s="264">
        <f>'R3-10（入力用）'!S37</f>
        <v>0.44444444444444442</v>
      </c>
      <c r="RE14" s="264">
        <f>'R3-10（入力用）'!T37</f>
        <v>0.36842105263157893</v>
      </c>
      <c r="RF14" s="264">
        <f>'R3-10（入力用）'!U37</f>
        <v>0.25</v>
      </c>
      <c r="RG14" s="264">
        <f>'R3-10（入力用）'!V37</f>
        <v>0.2</v>
      </c>
      <c r="RH14" s="264">
        <f>'R3-10（入力用）'!W37</f>
        <v>0.2</v>
      </c>
      <c r="RI14" s="264">
        <f>'R3-10（入力用）'!X37</f>
        <v>0.2</v>
      </c>
      <c r="RJ14" s="264">
        <f>'R3-10（入力用）'!Y37</f>
        <v>0.1875</v>
      </c>
      <c r="RK14" s="264">
        <f>'R3-10（入力用）'!Z37</f>
        <v>7.1428571428571425E-2</v>
      </c>
      <c r="RL14" s="264">
        <f>'R3-10（入力用）'!AA37</f>
        <v>0</v>
      </c>
      <c r="RM14" s="264">
        <f>'R3-10（入力用）'!AB37</f>
        <v>0</v>
      </c>
      <c r="RN14" s="264">
        <f>'R3-10（入力用）'!AC37</f>
        <v>0</v>
      </c>
      <c r="RO14" s="264">
        <f>'R3-10（入力用）'!AD37</f>
        <v>0</v>
      </c>
      <c r="RP14" s="264">
        <f>'R3-10（入力用）'!AE37</f>
        <v>0</v>
      </c>
      <c r="RQ14" s="264">
        <f>'R3-10（入力用）'!AF37</f>
        <v>0.5</v>
      </c>
      <c r="RR14" s="264">
        <f>'R3-10（入力用）'!AG37</f>
        <v>0.5</v>
      </c>
      <c r="RS14" s="264">
        <f>'R3-10（入力用）'!AH37</f>
        <v>0.5</v>
      </c>
      <c r="RT14" s="264">
        <f>'R3-10（入力用）'!AI37</f>
        <v>0.5</v>
      </c>
      <c r="RU14" s="264">
        <f>'R3-10（入力用）'!AJ37</f>
        <v>0.5</v>
      </c>
      <c r="RV14" s="265">
        <f>'R3-10（入力用）'!AK37</f>
        <v>0.5</v>
      </c>
      <c r="RW14" s="266">
        <f>'R3-11（入力用）'!G37</f>
        <v>0.5</v>
      </c>
      <c r="RX14" s="264">
        <f>'R3-11（入力用）'!H37</f>
        <v>1</v>
      </c>
      <c r="RY14" s="264">
        <f>'R3-11（入力用）'!I37</f>
        <v>1</v>
      </c>
      <c r="RZ14" s="264">
        <f>'R3-11（入力用）'!J37</f>
        <v>1</v>
      </c>
      <c r="SA14" s="264">
        <f>'R3-11（入力用）'!K37</f>
        <v>1</v>
      </c>
      <c r="SB14" s="264">
        <f>'R3-11（入力用）'!L37</f>
        <v>1</v>
      </c>
      <c r="SC14" s="264">
        <f>'R3-11（入力用）'!M37</f>
        <v>1</v>
      </c>
      <c r="SD14" s="264">
        <f>'R3-11（入力用）'!N37</f>
        <v>1</v>
      </c>
      <c r="SE14" s="264">
        <f>'R3-11（入力用）'!O37</f>
        <v>0</v>
      </c>
      <c r="SF14" s="264">
        <f>'R3-11（入力用）'!P37</f>
        <v>0</v>
      </c>
      <c r="SG14" s="264">
        <f>'R3-11（入力用）'!Q37</f>
        <v>0</v>
      </c>
      <c r="SH14" s="264">
        <f>'R3-11（入力用）'!R37</f>
        <v>0</v>
      </c>
      <c r="SI14" s="264">
        <f>'R3-11（入力用）'!S37</f>
        <v>0</v>
      </c>
      <c r="SJ14" s="264">
        <f>'R3-11（入力用）'!T37</f>
        <v>0</v>
      </c>
      <c r="SK14" s="264">
        <f>'R3-11（入力用）'!U37</f>
        <v>0</v>
      </c>
      <c r="SL14" s="264">
        <f>'R3-11（入力用）'!V37</f>
        <v>0</v>
      </c>
      <c r="SM14" s="264">
        <f>'R3-11（入力用）'!W37</f>
        <v>0</v>
      </c>
      <c r="SN14" s="264">
        <f>'R3-11（入力用）'!X37</f>
        <v>0</v>
      </c>
      <c r="SO14" s="264">
        <f>'R3-11（入力用）'!Y37</f>
        <v>0</v>
      </c>
      <c r="SP14" s="264">
        <f>'R3-11（入力用）'!Z37</f>
        <v>0</v>
      </c>
      <c r="SQ14" s="264">
        <f>'R3-11（入力用）'!AA37</f>
        <v>1</v>
      </c>
      <c r="SR14" s="264">
        <f>'R3-11（入力用）'!AB37</f>
        <v>1</v>
      </c>
      <c r="SS14" s="264">
        <f>'R3-11（入力用）'!AC37</f>
        <v>1</v>
      </c>
      <c r="ST14" s="264">
        <f>'R3-11（入力用）'!AD37</f>
        <v>1</v>
      </c>
      <c r="SU14" s="264">
        <f>'R3-11（入力用）'!AE37</f>
        <v>1</v>
      </c>
      <c r="SV14" s="264">
        <f>'R3-11（入力用）'!AF37</f>
        <v>1</v>
      </c>
      <c r="SW14" s="264">
        <f>'R3-11（入力用）'!AG37</f>
        <v>1</v>
      </c>
      <c r="SX14" s="264">
        <f>'R3-11（入力用）'!AH37</f>
        <v>0</v>
      </c>
      <c r="SY14" s="264">
        <f>'R3-11（入力用）'!AI37</f>
        <v>0</v>
      </c>
      <c r="SZ14" s="265">
        <f>'R3-11（入力用）'!AJ37</f>
        <v>0</v>
      </c>
      <c r="TA14" s="266">
        <f>'R3-12（入力用）'!G37</f>
        <v>0</v>
      </c>
      <c r="TB14" s="264">
        <f>'R3-12（入力用）'!H37</f>
        <v>0</v>
      </c>
      <c r="TC14" s="264">
        <f>'R3-12（入力用）'!I37</f>
        <v>0</v>
      </c>
      <c r="TD14" s="264">
        <f>'R3-12（入力用）'!J37</f>
        <v>0</v>
      </c>
      <c r="TE14" s="264">
        <f>'R3-12（入力用）'!K37</f>
        <v>0</v>
      </c>
      <c r="TF14" s="264">
        <f>'R3-12（入力用）'!L37</f>
        <v>0</v>
      </c>
      <c r="TG14" s="264">
        <f>'R3-12（入力用）'!M37</f>
        <v>0</v>
      </c>
      <c r="TH14" s="264">
        <f>'R3-12（入力用）'!N37</f>
        <v>0</v>
      </c>
      <c r="TI14" s="264">
        <f>'R3-12（入力用）'!O37</f>
        <v>0</v>
      </c>
      <c r="TJ14" s="264">
        <f>'R3-12（入力用）'!P37</f>
        <v>0</v>
      </c>
      <c r="TK14" s="264">
        <f>'R3-12（入力用）'!Q37</f>
        <v>0</v>
      </c>
      <c r="TL14" s="264">
        <f>'R3-12（入力用）'!R37</f>
        <v>0</v>
      </c>
      <c r="TM14" s="264">
        <f>'R3-12（入力用）'!S37</f>
        <v>0</v>
      </c>
      <c r="TN14" s="264">
        <f>'R3-12（入力用）'!T37</f>
        <v>0</v>
      </c>
      <c r="TO14" s="264">
        <f>'R3-12（入力用）'!U37</f>
        <v>0</v>
      </c>
      <c r="TP14" s="264">
        <f>'R3-12（入力用）'!V37</f>
        <v>1</v>
      </c>
      <c r="TQ14" s="264">
        <f>'R3-12（入力用）'!W37</f>
        <v>1</v>
      </c>
      <c r="TR14" s="264">
        <f>'R3-12（入力用）'!X37</f>
        <v>1</v>
      </c>
      <c r="TS14" s="264">
        <f>'R3-12（入力用）'!Y37</f>
        <v>0.33333333333333331</v>
      </c>
      <c r="TT14" s="264">
        <f>'R3-12（入力用）'!Z37</f>
        <v>0.33333333333333331</v>
      </c>
      <c r="TU14" s="264">
        <f>'R3-12（入力用）'!AA37</f>
        <v>0.25</v>
      </c>
      <c r="TV14" s="264">
        <f>'R3-12（入力用）'!AB37</f>
        <v>0.25</v>
      </c>
      <c r="TW14" s="264">
        <f>'R3-12（入力用）'!AC37</f>
        <v>7.6923076923076927E-2</v>
      </c>
      <c r="TX14" s="264">
        <f>'R3-12（入力用）'!AD37</f>
        <v>0</v>
      </c>
      <c r="TY14" s="264">
        <f>'R3-12（入力用）'!AE37</f>
        <v>0</v>
      </c>
      <c r="TZ14" s="264">
        <f>'R3-12（入力用）'!AF37</f>
        <v>0</v>
      </c>
      <c r="UA14" s="264">
        <f>'R3-12（入力用）'!AG37</f>
        <v>0</v>
      </c>
      <c r="UB14" s="264">
        <f>'R3-12（入力用）'!AH37</f>
        <v>0</v>
      </c>
      <c r="UC14" s="264">
        <f>'R3-12（入力用）'!AI37</f>
        <v>0.16666666666666666</v>
      </c>
      <c r="UD14" s="264">
        <f>'R3-12（入力用）'!AJ37</f>
        <v>0.25</v>
      </c>
      <c r="UE14" s="265">
        <f>'R3-12（入力用）'!AK37</f>
        <v>0.25</v>
      </c>
      <c r="UF14" s="266">
        <f>'R4-01（入力用）'!G37</f>
        <v>0.5</v>
      </c>
      <c r="UG14" s="264">
        <f>'R4-01（入力用）'!H37</f>
        <v>0.33333333333333331</v>
      </c>
      <c r="UH14" s="264">
        <f>'R4-01（入力用）'!I37</f>
        <v>0.75</v>
      </c>
      <c r="UI14" s="264">
        <f>'R4-01（入力用）'!J37</f>
        <v>0.69230769230769229</v>
      </c>
      <c r="UJ14" s="264">
        <f>'R4-01（入力用）'!K37</f>
        <v>0.58064516129032262</v>
      </c>
      <c r="UK14" s="264">
        <f>'R4-01（入力用）'!L37</f>
        <v>0.48351648351648352</v>
      </c>
      <c r="UL14" s="264">
        <f>'R4-01（入力用）'!M37</f>
        <v>0.38308457711442784</v>
      </c>
      <c r="UM14" s="264">
        <f>'R4-01（入力用）'!N37</f>
        <v>0.29921259842519687</v>
      </c>
      <c r="UN14" s="264">
        <f>'R4-01（入力用）'!O37</f>
        <v>0.26434426229508196</v>
      </c>
      <c r="UO14" s="264">
        <f>'R4-01（入力用）'!P37</f>
        <v>0.22542372881355932</v>
      </c>
      <c r="UP14" s="264">
        <f>'R4-01（入力用）'!Q37</f>
        <v>0.21921921921921922</v>
      </c>
      <c r="UQ14" s="264">
        <f>'R4-01（入力用）'!R37</f>
        <v>0.22236842105263158</v>
      </c>
      <c r="UR14" s="264">
        <f>'R4-01（入力用）'!S37</f>
        <v>0.21253071253071254</v>
      </c>
      <c r="US14" s="264">
        <f>'R4-01（入力用）'!T37</f>
        <v>0.2014218009478673</v>
      </c>
      <c r="UT14" s="264">
        <f>'R4-01（入力用）'!U37</f>
        <v>0.20240963855421687</v>
      </c>
      <c r="UU14" s="264">
        <f>'R4-01（入力用）'!V37</f>
        <v>0.20344827586206896</v>
      </c>
      <c r="UV14" s="264">
        <f>'R4-01（入力用）'!W37</f>
        <v>0.22824858757062147</v>
      </c>
      <c r="UW14" s="264">
        <f>'R4-01（入力用）'!X37</f>
        <v>0.2334293948126801</v>
      </c>
      <c r="UX14" s="264">
        <f>'R4-01（入力用）'!Y37</f>
        <v>0.24239864864864866</v>
      </c>
      <c r="UY14" s="264">
        <f>'R4-01（入力用）'!Z37</f>
        <v>0.27623906705539358</v>
      </c>
      <c r="UZ14" s="264">
        <f>'R4-01（入力用）'!AA37</f>
        <v>0.29407894736842105</v>
      </c>
      <c r="VA14" s="264">
        <f>'R4-01（入力用）'!AB37</f>
        <v>0.3534532791642484</v>
      </c>
      <c r="VB14" s="264">
        <f>'R4-01（入力用）'!AC37</f>
        <v>0.38647830474268413</v>
      </c>
      <c r="VC14" s="264">
        <f>'R4-01（入力用）'!AD37</f>
        <v>0.39034676663542645</v>
      </c>
      <c r="VD14" s="264">
        <f>'R4-01（入力用）'!AE37</f>
        <v>0.40553947912360477</v>
      </c>
      <c r="VE14" s="264">
        <f>'R4-01（入力用）'!AF37</f>
        <v>0.43117261471230883</v>
      </c>
      <c r="VF14" s="264">
        <f>'R4-01（入力用）'!AG37</f>
        <v>0.41781051221961835</v>
      </c>
      <c r="VG14" s="264">
        <f>'R4-01（入力用）'!AH37</f>
        <v>0.40066125638713557</v>
      </c>
      <c r="VH14" s="264">
        <f>'R4-01（入力用）'!AI37</f>
        <v>0.42088423502036065</v>
      </c>
      <c r="VI14" s="264">
        <f>'R4-01（入力用）'!AJ37</f>
        <v>0.44531032563317563</v>
      </c>
      <c r="VJ14" s="268">
        <f>'R4-01（入力用）'!AK37</f>
        <v>0.44405500134807224</v>
      </c>
      <c r="VK14" s="269">
        <f>'R4-02（入力用）'!G37</f>
        <v>0.47189010429916051</v>
      </c>
      <c r="VL14" s="264">
        <f>'R4-02（入力用）'!H37</f>
        <v>0.47994019436830304</v>
      </c>
      <c r="VM14" s="264">
        <f>'R4-02（入力用）'!I37</f>
        <v>0.49083353703251037</v>
      </c>
      <c r="VN14" s="264">
        <f>'R4-02（入力用）'!J37</f>
        <v>0.51663452266152365</v>
      </c>
      <c r="VO14" s="264">
        <f>'R4-02（入力用）'!K37</f>
        <v>0.49029693710544775</v>
      </c>
      <c r="VP14" s="264">
        <f>'R4-02（入力用）'!L37</f>
        <v>0.46083058046248232</v>
      </c>
      <c r="VQ14" s="264">
        <f>'R4-02（入力用）'!M37</f>
        <v>0.45974872033503955</v>
      </c>
      <c r="VR14" s="264">
        <f>'R4-02（入力用）'!N37</f>
        <v>0.46604495456719275</v>
      </c>
      <c r="VS14" s="264">
        <f>'R4-02（入力用）'!O37</f>
        <v>0.45493157149598867</v>
      </c>
      <c r="VT14" s="264">
        <f>'R4-02（入力用）'!P37</f>
        <v>0.44650499286733236</v>
      </c>
      <c r="VU14" s="264">
        <f>'R4-02（入力用）'!Q37</f>
        <v>0.44941348973607037</v>
      </c>
      <c r="VV14" s="264">
        <f>'R4-02（入力用）'!R37</f>
        <v>0.45225362872421698</v>
      </c>
      <c r="VW14" s="264">
        <f>'R4-02（入力用）'!S37</f>
        <v>0.48900388098318243</v>
      </c>
      <c r="VX14" s="264">
        <f>'R4-02（入力用）'!T37</f>
        <v>0.49242625564709008</v>
      </c>
      <c r="VY14" s="264">
        <f>'R4-02（入力用）'!U37</f>
        <v>0.48668407310704959</v>
      </c>
      <c r="VZ14" s="264">
        <f>'R4-02（入力用）'!V37</f>
        <v>0.4855899945622621</v>
      </c>
      <c r="WA14" s="264">
        <f>'R4-02（入力用）'!W37</f>
        <v>0.48643516006511123</v>
      </c>
      <c r="WB14" s="264">
        <f>'R4-02（入力用）'!X37</f>
        <v>0.47637576431350748</v>
      </c>
      <c r="WC14" s="264">
        <f>'R4-02（入力用）'!Y37</f>
        <v>0.46685082872928174</v>
      </c>
      <c r="WD14" s="264">
        <f>'R4-02（入力用）'!Z37</f>
        <v>0.42740343952636028</v>
      </c>
      <c r="WE14" s="264">
        <f>'R4-02（入力用）'!AA37</f>
        <v>0.424971363115693</v>
      </c>
      <c r="WF14" s="264">
        <f>'R4-02（入力用）'!AB37</f>
        <v>0.39793751895662721</v>
      </c>
      <c r="WG14" s="264">
        <f>'R4-02（入力用）'!AC37</f>
        <v>0.38440282468529319</v>
      </c>
      <c r="WH14" s="264">
        <f>'R4-02（入力用）'!AD37</f>
        <v>0.37588892651540806</v>
      </c>
      <c r="WI14" s="264">
        <f>'R4-02（入力用）'!AE37</f>
        <v>0.37329337329337331</v>
      </c>
      <c r="WJ14" s="264">
        <f>'R4-02（入力用）'!AF37</f>
        <v>0.38068556361239286</v>
      </c>
      <c r="WK14" s="264">
        <f>'R4-02（入力用）'!AG37</f>
        <v>0.38834635416666669</v>
      </c>
      <c r="WL14" s="265">
        <f>'R4-02（入力用）'!AH37</f>
        <v>0.38847035702587618</v>
      </c>
      <c r="WM14" s="266">
        <f>'R4-03（入力用）'!G37</f>
        <v>0.38879843699120809</v>
      </c>
      <c r="WN14" s="264">
        <f>'R4-03（入力用）'!H37</f>
        <v>0.39721022915974757</v>
      </c>
      <c r="WO14" s="264">
        <f>'R4-03（入力用）'!I37</f>
        <v>0.41597177677998715</v>
      </c>
      <c r="WP14" s="264">
        <f>'R4-03（入力用）'!J37</f>
        <v>0.43174395819725669</v>
      </c>
      <c r="WQ14" s="264">
        <f>'R4-03（入力用）'!K37</f>
        <v>0.4290575025518884</v>
      </c>
      <c r="WR14" s="264">
        <f>'R4-03（入力用）'!L37</f>
        <v>0.42806520198440823</v>
      </c>
      <c r="WS14" s="264">
        <f>'R4-03（入力用）'!M37</f>
        <v>0.4350343829171191</v>
      </c>
      <c r="WT14" s="264">
        <f>'R4-03（入力用）'!N37</f>
        <v>0.44123031856462835</v>
      </c>
      <c r="WU14" s="264">
        <f>'R4-03（入力用）'!O37</f>
        <v>0.43698113207547168</v>
      </c>
      <c r="WV14" s="264">
        <f>'R4-03（入力用）'!P37</f>
        <v>0.43017408123791101</v>
      </c>
      <c r="WW14" s="264">
        <f>'R4-03（入力用）'!Q37</f>
        <v>0.40490797546012269</v>
      </c>
      <c r="WX14" s="264">
        <f>'R4-03（入力用）'!R37</f>
        <v>0.40835360908353607</v>
      </c>
      <c r="WY14" s="264">
        <f>'R4-03（入力用）'!S37</f>
        <v>0.42634386540828889</v>
      </c>
      <c r="WZ14" s="264">
        <f>'R4-03（入力用）'!T37</f>
        <v>0.41731958762886601</v>
      </c>
      <c r="XA14" s="264">
        <f>'R4-03（入力用）'!U37</f>
        <v>0.42802547770700639</v>
      </c>
      <c r="XB14" s="264">
        <f>'R4-03（入力用）'!V37</f>
        <v>0.43353344768439106</v>
      </c>
      <c r="XC14" s="264">
        <f>'R4-03（入力用）'!W37</f>
        <v>0.44444444444444442</v>
      </c>
      <c r="XD14" s="264">
        <f>'R4-03（入力用）'!X37</f>
        <v>0.4550513698630137</v>
      </c>
      <c r="XE14" s="264">
        <f>'R4-03（入力用）'!Y37</f>
        <v>0.45902353966870096</v>
      </c>
      <c r="XF14" s="264">
        <f>'R4-03（入力用）'!Z37</f>
        <v>0.44197002141327624</v>
      </c>
      <c r="XG14" s="264">
        <f>'R4-03（入力用）'!AA37</f>
        <v>0.44382978723404254</v>
      </c>
      <c r="XH14" s="264">
        <f>'R4-03（入力用）'!AB37</f>
        <v>0.42823966558290755</v>
      </c>
      <c r="XI14" s="264">
        <f>'R4-03（入力用）'!AC37</f>
        <v>0.45418676019289783</v>
      </c>
      <c r="XJ14" s="264">
        <f>'R4-03（入力用）'!AD37</f>
        <v>0.46574787190920147</v>
      </c>
      <c r="XK14" s="264">
        <f>'R4-03（入力用）'!AE37</f>
        <v>0.47190584662110857</v>
      </c>
      <c r="XL14" s="264">
        <f>'R4-03（入力用）'!AF37</f>
        <v>0.48818624044475328</v>
      </c>
      <c r="XM14" s="264">
        <f>'R4-03（入力用）'!AG37</f>
        <v>0.5064462809917355</v>
      </c>
      <c r="XN14" s="264">
        <f>'R4-03（入力用）'!AH37</f>
        <v>0.51801083838061845</v>
      </c>
      <c r="XO14" s="264">
        <f>'R4-03（入力用）'!AI37</f>
        <v>0.52216480826760947</v>
      </c>
      <c r="XP14" s="264">
        <f>'R4-03（入力用）'!AJ37</f>
        <v>0.50681818181818183</v>
      </c>
      <c r="XQ14" s="264">
        <f>'R4-03（入力用）'!AK37</f>
        <v>0.50316301703163013</v>
      </c>
      <c r="XR14" s="264">
        <f>'R4-03（入力用）'!AL37</f>
        <v>0</v>
      </c>
      <c r="XS14" s="264">
        <f>'R4-03（入力用）'!AM37</f>
        <v>0.5</v>
      </c>
      <c r="XT14" s="264">
        <f>'R4-03（入力用）'!AN37</f>
        <v>0.5</v>
      </c>
      <c r="XU14" s="264">
        <f>'R4-03（入力用）'!AO37</f>
        <v>0</v>
      </c>
      <c r="XV14" s="264">
        <f>'R4-03（入力用）'!AP37</f>
        <v>0</v>
      </c>
      <c r="XW14" s="264">
        <f>'R4-03（入力用）'!AQ37</f>
        <v>0</v>
      </c>
      <c r="XX14" s="264">
        <f>'R4-03（入力用）'!AR37</f>
        <v>0</v>
      </c>
      <c r="XY14" s="264">
        <f>'R4-03（入力用）'!AS37</f>
        <v>0</v>
      </c>
      <c r="XZ14" s="264">
        <f>'R4-03（入力用）'!AT37</f>
        <v>0</v>
      </c>
      <c r="YA14" s="264">
        <f>'R4-03（入力用）'!AU37</f>
        <v>0</v>
      </c>
      <c r="YB14" s="264">
        <f>'R4-03（入力用）'!AV37</f>
        <v>0</v>
      </c>
      <c r="YC14" s="264">
        <f>'R4-03（入力用）'!AW37</f>
        <v>0</v>
      </c>
      <c r="YD14" s="264">
        <f>'R4-03（入力用）'!AX37</f>
        <v>0</v>
      </c>
      <c r="YE14" s="264">
        <f>'R4-03（入力用）'!AY37</f>
        <v>0</v>
      </c>
      <c r="YF14" s="264">
        <f>'R4-03（入力用）'!AZ37</f>
        <v>0</v>
      </c>
      <c r="YG14" s="264">
        <f>'R4-03（入力用）'!BA37</f>
        <v>0</v>
      </c>
      <c r="YH14" s="264">
        <f>'R4-03（入力用）'!BB37</f>
        <v>0</v>
      </c>
      <c r="YI14" s="264">
        <f>'R4-03（入力用）'!BC37</f>
        <v>0</v>
      </c>
      <c r="YJ14" s="264">
        <f>'R4-03（入力用）'!BD37</f>
        <v>0</v>
      </c>
      <c r="YK14" s="264">
        <f>'R4-03（入力用）'!BE37</f>
        <v>0</v>
      </c>
      <c r="YL14" s="264">
        <f>'R4-03（入力用）'!BF37</f>
        <v>0</v>
      </c>
      <c r="YM14" s="264">
        <f>'R4-03（入力用）'!BG37</f>
        <v>0</v>
      </c>
      <c r="YN14" s="264">
        <f>'R4-03（入力用）'!BH37</f>
        <v>0</v>
      </c>
      <c r="YO14" s="264">
        <f>'R4-03（入力用）'!BI37</f>
        <v>0</v>
      </c>
      <c r="YP14" s="264">
        <f>'R4-03（入力用）'!BJ37</f>
        <v>0</v>
      </c>
      <c r="YQ14" s="264">
        <f>'R4-03（入力用）'!BK37</f>
        <v>0</v>
      </c>
      <c r="YR14" s="264">
        <f>'R4-03（入力用）'!BL37</f>
        <v>0</v>
      </c>
      <c r="YS14" s="264">
        <f>'R4-03（入力用）'!BM37</f>
        <v>0</v>
      </c>
      <c r="YT14" s="264">
        <f>'R4-03（入力用）'!BN37</f>
        <v>0</v>
      </c>
      <c r="YU14" s="264">
        <f>'R4-03（入力用）'!BO37</f>
        <v>0</v>
      </c>
      <c r="YV14" s="264">
        <f>'R4-03（入力用）'!BP37</f>
        <v>0</v>
      </c>
      <c r="YW14" s="264">
        <f>'R4-03（入力用）'!BQ37</f>
        <v>0</v>
      </c>
      <c r="YX14" s="264">
        <f>'R4-03（入力用）'!BR37</f>
        <v>0</v>
      </c>
      <c r="YY14" s="264">
        <f>'R4-03（入力用）'!BS37</f>
        <v>0</v>
      </c>
      <c r="YZ14" s="264">
        <f>'R4-03（入力用）'!BT37</f>
        <v>0</v>
      </c>
      <c r="ZA14" s="264">
        <f>'R4-03（入力用）'!BU37</f>
        <v>0</v>
      </c>
      <c r="ZB14" s="264">
        <f>'R4-03（入力用）'!BV37</f>
        <v>0</v>
      </c>
      <c r="ZC14" s="264">
        <f>'R4-03（入力用）'!BW37</f>
        <v>0</v>
      </c>
      <c r="ZD14" s="264">
        <f>'R4-03（入力用）'!BX37</f>
        <v>0</v>
      </c>
      <c r="ZE14" s="264">
        <f>'R4-03（入力用）'!BY37</f>
        <v>0</v>
      </c>
      <c r="ZF14" s="264">
        <f>'R4-03（入力用）'!BZ37</f>
        <v>0</v>
      </c>
      <c r="ZG14" s="264">
        <f>'R4-03（入力用）'!CA37</f>
        <v>0</v>
      </c>
      <c r="ZH14" s="264">
        <f>'R4-03（入力用）'!CB37</f>
        <v>0</v>
      </c>
      <c r="ZI14" s="264">
        <f>'R4-03（入力用）'!CC37</f>
        <v>0</v>
      </c>
      <c r="ZJ14" s="264">
        <f>'R4-03（入力用）'!CD37</f>
        <v>0</v>
      </c>
      <c r="ZK14" s="264">
        <f>'R4-03（入力用）'!CE37</f>
        <v>0</v>
      </c>
      <c r="ZL14" s="264">
        <f>'R4-03（入力用）'!CF37</f>
        <v>0</v>
      </c>
      <c r="ZM14" s="264">
        <f>'R4-03（入力用）'!CG37</f>
        <v>0</v>
      </c>
      <c r="ZN14" s="264">
        <f>'R4-03（入力用）'!CH37</f>
        <v>0</v>
      </c>
      <c r="ZO14" s="264">
        <f>'R4-03（入力用）'!CI37</f>
        <v>0</v>
      </c>
      <c r="ZP14" s="264">
        <f>'R4-03（入力用）'!CJ37</f>
        <v>0</v>
      </c>
      <c r="ZQ14" s="264">
        <f>'R4-03（入力用）'!CK37</f>
        <v>0</v>
      </c>
      <c r="ZR14" s="264">
        <f>'R4-03（入力用）'!CL37</f>
        <v>0</v>
      </c>
      <c r="ZS14" s="264">
        <f>'R4-03（入力用）'!CM37</f>
        <v>0</v>
      </c>
      <c r="ZT14" s="264">
        <f>'R4-03（入力用）'!CN37</f>
        <v>0</v>
      </c>
      <c r="ZU14" s="264">
        <f>'R4-03（入力用）'!CO37</f>
        <v>0</v>
      </c>
      <c r="ZV14" s="264">
        <f>'R4-03（入力用）'!CP37</f>
        <v>0</v>
      </c>
      <c r="ZW14" s="264">
        <f>'R4-03（入力用）'!CQ37</f>
        <v>0</v>
      </c>
      <c r="ZX14" s="264">
        <f>'R4-03（入力用）'!CR37</f>
        <v>0</v>
      </c>
      <c r="ZY14" s="264">
        <f>'R4-03（入力用）'!CS37</f>
        <v>0</v>
      </c>
      <c r="ZZ14" s="264">
        <f>'R4-03（入力用）'!CT37</f>
        <v>0</v>
      </c>
      <c r="AAA14" s="264">
        <f>'R4-03（入力用）'!CU37</f>
        <v>0</v>
      </c>
      <c r="AAB14" s="264">
        <f>'R4-03（入力用）'!CV37</f>
        <v>0</v>
      </c>
      <c r="AAC14" s="264">
        <f>'R4-03（入力用）'!CW37</f>
        <v>0</v>
      </c>
      <c r="AAD14" s="264">
        <f>'R4-03（入力用）'!CX37</f>
        <v>0</v>
      </c>
      <c r="AAE14" s="264">
        <f>'R4-03（入力用）'!CY37</f>
        <v>0</v>
      </c>
      <c r="AAF14" s="264">
        <f>'R4-03（入力用）'!CZ37</f>
        <v>0</v>
      </c>
      <c r="AAG14" s="264">
        <f>'R4-03（入力用）'!DA37</f>
        <v>0</v>
      </c>
      <c r="AAH14" s="264">
        <f>'R4-03（入力用）'!DB37</f>
        <v>0</v>
      </c>
      <c r="AAI14" s="264">
        <f>'R4-03（入力用）'!DC37</f>
        <v>0</v>
      </c>
      <c r="AAJ14" s="264">
        <f>'R4-03（入力用）'!DD37</f>
        <v>0</v>
      </c>
      <c r="AAK14" s="264">
        <f>'R4-03（入力用）'!DE37</f>
        <v>0</v>
      </c>
      <c r="AAL14" s="264">
        <f>'R4-03（入力用）'!DF37</f>
        <v>0</v>
      </c>
      <c r="AAM14" s="264">
        <f>'R4-03（入力用）'!DG37</f>
        <v>0</v>
      </c>
      <c r="AAN14" s="264">
        <f>'R4-03（入力用）'!DH37</f>
        <v>0</v>
      </c>
      <c r="AAO14" s="264">
        <f>'R4-03（入力用）'!DI37</f>
        <v>0</v>
      </c>
      <c r="AAP14" s="264">
        <f>'R4-03（入力用）'!DJ37</f>
        <v>0</v>
      </c>
      <c r="AAQ14" s="264">
        <f>'R4-03（入力用）'!DK37</f>
        <v>0</v>
      </c>
      <c r="AAR14" s="264">
        <f>'R4-03（入力用）'!DL37</f>
        <v>0</v>
      </c>
      <c r="AAS14" s="264">
        <f>'R4-03（入力用）'!DM37</f>
        <v>0</v>
      </c>
      <c r="AAT14" s="264">
        <f>'R4-03（入力用）'!DN37</f>
        <v>0</v>
      </c>
      <c r="AAU14" s="264">
        <f>'R4-03（入力用）'!DO37</f>
        <v>0</v>
      </c>
      <c r="AAV14" s="264">
        <f>'R4-03（入力用）'!DP37</f>
        <v>0</v>
      </c>
      <c r="AAW14" s="264">
        <f>'R4-03（入力用）'!DQ37</f>
        <v>0</v>
      </c>
      <c r="AAX14" s="264">
        <f>'R4-03（入力用）'!DR37</f>
        <v>0</v>
      </c>
      <c r="AAY14" s="264">
        <f>'R4-03（入力用）'!DS37</f>
        <v>0</v>
      </c>
      <c r="AAZ14" s="264">
        <f>'R4-03（入力用）'!DT37</f>
        <v>0</v>
      </c>
      <c r="ABA14" s="264">
        <f>'R4-03（入力用）'!DU37</f>
        <v>0</v>
      </c>
      <c r="ABB14" s="264">
        <f>'R4-03（入力用）'!DV37</f>
        <v>0</v>
      </c>
      <c r="ABC14" s="264">
        <f>'R4-03（入力用）'!DW37</f>
        <v>0</v>
      </c>
      <c r="ABD14" s="264">
        <f>'R4-03（入力用）'!DX37</f>
        <v>0</v>
      </c>
    </row>
    <row r="15" spans="1:732" s="240" customFormat="1" ht="32.4">
      <c r="A15" s="240" t="s">
        <v>104</v>
      </c>
      <c r="B15" s="270" t="s">
        <v>103</v>
      </c>
      <c r="C15" s="271">
        <f>'7月（入力用）'!F37</f>
        <v>0</v>
      </c>
      <c r="D15" s="271">
        <f>'7月（入力用）'!G37</f>
        <v>0</v>
      </c>
      <c r="E15" s="271">
        <f>'7月（入力用）'!H37</f>
        <v>6.2433235458831213E-2</v>
      </c>
      <c r="F15" s="271">
        <f>'7月（入力用）'!I37</f>
        <v>0.18729970637649362</v>
      </c>
      <c r="G15" s="271">
        <f>'7月（入力用）'!J37</f>
        <v>0.18729970637649362</v>
      </c>
      <c r="H15" s="271">
        <f>'7月（入力用）'!K37</f>
        <v>0.24973294183532485</v>
      </c>
      <c r="I15" s="271">
        <f>'7月（入力用）'!L37</f>
        <v>0.31216617729415608</v>
      </c>
      <c r="J15" s="271">
        <f>'7月（入力用）'!M37</f>
        <v>0.31216617729415608</v>
      </c>
      <c r="K15" s="271">
        <f>'7月（入力用）'!N37</f>
        <v>0.31216617729415608</v>
      </c>
      <c r="L15" s="271">
        <f>'7月（入力用）'!O37</f>
        <v>0.31216617729415608</v>
      </c>
      <c r="M15" s="271">
        <f>'7月（入力用）'!P37</f>
        <v>0.24973294183532485</v>
      </c>
      <c r="N15" s="271">
        <f>'7月（入力用）'!Q37</f>
        <v>0.37459941275298725</v>
      </c>
      <c r="O15" s="271">
        <f>'7月（入力用）'!R37</f>
        <v>0.37459941275298725</v>
      </c>
      <c r="P15" s="271">
        <f>'7月（入力用）'!S37</f>
        <v>0.4994658836706497</v>
      </c>
      <c r="Q15" s="271">
        <f>'7月（入力用）'!T37</f>
        <v>0.4994658836706497</v>
      </c>
      <c r="R15" s="271">
        <f>'7月（入力用）'!U37</f>
        <v>0.4994658836706497</v>
      </c>
      <c r="S15" s="271">
        <f>'7月（入力用）'!V37</f>
        <v>0.43703264821181848</v>
      </c>
      <c r="T15" s="271">
        <f>'7月（入力用）'!W37</f>
        <v>0.43703264821181848</v>
      </c>
      <c r="U15" s="271">
        <f>'7月（入力用）'!X37</f>
        <v>0.31216617729415608</v>
      </c>
      <c r="V15" s="271">
        <f>'7月（入力用）'!Y37</f>
        <v>0.24973294183532485</v>
      </c>
      <c r="W15" s="271">
        <f>'7月（入力用）'!Z37</f>
        <v>6.2433235458831213E-2</v>
      </c>
      <c r="X15" s="271">
        <f>'7月（入力用）'!AA37</f>
        <v>6.2433235458831213E-2</v>
      </c>
      <c r="Y15" s="271">
        <f>'7月（入力用）'!AB37</f>
        <v>0.24973294183532485</v>
      </c>
      <c r="Z15" s="271">
        <f>'7月（入力用）'!AC37</f>
        <v>0.31216617729415608</v>
      </c>
      <c r="AA15" s="271">
        <f>'7月（入力用）'!AD37</f>
        <v>0.24973294183532485</v>
      </c>
      <c r="AB15" s="271">
        <f>'7月（入力用）'!AE37</f>
        <v>0.24973294183532485</v>
      </c>
      <c r="AC15" s="271">
        <f>'7月（入力用）'!AF37</f>
        <v>0.31216617729415608</v>
      </c>
      <c r="AD15" s="271">
        <f>'7月（入力用）'!AG37</f>
        <v>0.43703264821181848</v>
      </c>
      <c r="AE15" s="271">
        <f>'7月（入力用）'!AH37</f>
        <v>0.4994658836706497</v>
      </c>
      <c r="AF15" s="271">
        <f>'7月（入力用）'!AI37</f>
        <v>0.31216617729415608</v>
      </c>
      <c r="AG15" s="272">
        <f>'7月（入力用）'!AJ37</f>
        <v>0.31216617729415608</v>
      </c>
      <c r="AH15" s="273">
        <f>'8月（入力用）'!F37</f>
        <v>0.37459941275298725</v>
      </c>
      <c r="AI15" s="271">
        <f>'8月（入力用）'!G37</f>
        <v>0.37459941275298725</v>
      </c>
      <c r="AJ15" s="271">
        <f>'8月（入力用）'!H37</f>
        <v>0.31216617729415608</v>
      </c>
      <c r="AK15" s="271">
        <f>'8月（入力用）'!I37</f>
        <v>0.4994658836706497</v>
      </c>
      <c r="AL15" s="271">
        <f>'8月（入力用）'!J37</f>
        <v>0.56189911912948087</v>
      </c>
      <c r="AM15" s="271">
        <f>'8月（入力用）'!K37</f>
        <v>0.68676559004714333</v>
      </c>
      <c r="AN15" s="271">
        <f>'8月（入力用）'!L37</f>
        <v>0.62433235458831216</v>
      </c>
      <c r="AO15" s="271">
        <f>'8月（入力用）'!M37</f>
        <v>0.62433235458831216</v>
      </c>
      <c r="AP15" s="271">
        <f>'8月（入力用）'!N37</f>
        <v>0.62433235458831216</v>
      </c>
      <c r="AQ15" s="271">
        <f>'8月（入力用）'!O37</f>
        <v>0.62433235458831216</v>
      </c>
      <c r="AR15" s="271">
        <f>'8月（入力用）'!P37</f>
        <v>0.31216617729415608</v>
      </c>
      <c r="AS15" s="271">
        <f>'8月（入力用）'!Q37</f>
        <v>0.18729970637649362</v>
      </c>
      <c r="AT15" s="271">
        <f>'8月（入力用）'!R37</f>
        <v>6.2433235458831213E-2</v>
      </c>
      <c r="AU15" s="271">
        <f>'8月（入力用）'!S37</f>
        <v>0.18729970637649362</v>
      </c>
      <c r="AV15" s="271">
        <f>'8月（入力用）'!T37</f>
        <v>0.12486647091766243</v>
      </c>
      <c r="AW15" s="271">
        <f>'8月（入力用）'!U37</f>
        <v>0.12486647091766243</v>
      </c>
      <c r="AX15" s="271">
        <f>'8月（入力用）'!V37</f>
        <v>0.18729970637649362</v>
      </c>
      <c r="AY15" s="271">
        <f>'8月（入力用）'!W37</f>
        <v>0.24973294183532485</v>
      </c>
      <c r="AZ15" s="271">
        <f>'8月（入力用）'!X37</f>
        <v>0.24973294183532485</v>
      </c>
      <c r="BA15" s="271">
        <f>'8月（入力用）'!Y37</f>
        <v>0.31216617729415608</v>
      </c>
      <c r="BB15" s="271">
        <f>'8月（入力用）'!Z37</f>
        <v>0.18729970637649362</v>
      </c>
      <c r="BC15" s="271">
        <f>'8月（入力用）'!AA37</f>
        <v>0.18729970637649362</v>
      </c>
      <c r="BD15" s="271">
        <f>'8月（入力用）'!AB37</f>
        <v>0.24973294183532485</v>
      </c>
      <c r="BE15" s="271">
        <f>'8月（入力用）'!AC37</f>
        <v>0.18729970637649362</v>
      </c>
      <c r="BF15" s="271">
        <f>'8月（入力用）'!AD37</f>
        <v>0.24973294183532485</v>
      </c>
      <c r="BG15" s="271">
        <f>'8月（入力用）'!AE37</f>
        <v>0.31216617729415608</v>
      </c>
      <c r="BH15" s="271">
        <f>'8月（入力用）'!AF37</f>
        <v>0.31216617729415608</v>
      </c>
      <c r="BI15" s="271">
        <f>'8月（入力用）'!AG37</f>
        <v>0.56189911912948087</v>
      </c>
      <c r="BJ15" s="271">
        <f>'8月（入力用）'!AH37</f>
        <v>0.56189911912948087</v>
      </c>
      <c r="BK15" s="271">
        <f>'8月（入力用）'!AI37</f>
        <v>0.4994658836706497</v>
      </c>
      <c r="BL15" s="272">
        <f>'8月（入力用）'!AJ37</f>
        <v>0.56189911912948087</v>
      </c>
      <c r="BM15" s="273">
        <f>'9月（入力用）'!G37</f>
        <v>0.4994658836706497</v>
      </c>
      <c r="BN15" s="271">
        <f>'9月（入力用）'!H37</f>
        <v>0.43703264821181848</v>
      </c>
      <c r="BO15" s="271">
        <f>'9月（入力用）'!I37</f>
        <v>0.62433235458831216</v>
      </c>
      <c r="BP15" s="271">
        <f>'9月（入力用）'!J37</f>
        <v>0.4994658836706497</v>
      </c>
      <c r="BQ15" s="271">
        <f>'9月（入力用）'!K37</f>
        <v>0.56189911912948087</v>
      </c>
      <c r="BR15" s="271">
        <f>'9月（入力用）'!L37</f>
        <v>0.56189911912948087</v>
      </c>
      <c r="BS15" s="271">
        <f>'9月（入力用）'!M37</f>
        <v>0.4994658836706497</v>
      </c>
      <c r="BT15" s="271">
        <f>'9月（入力用）'!N37</f>
        <v>0.43703264821181848</v>
      </c>
      <c r="BU15" s="271">
        <f>'9月（入力用）'!O37</f>
        <v>0.4994658836706497</v>
      </c>
      <c r="BV15" s="271">
        <f>'9月（入力用）'!P37</f>
        <v>0.24973294183532485</v>
      </c>
      <c r="BW15" s="271">
        <f>'9月（入力用）'!Q37</f>
        <v>0.12486647091766243</v>
      </c>
      <c r="BX15" s="271">
        <f>'9月（入力用）'!R37</f>
        <v>6.2433235458831213E-2</v>
      </c>
      <c r="BY15" s="271">
        <f>'9月（入力用）'!S37</f>
        <v>6.2433235458831213E-2</v>
      </c>
      <c r="BZ15" s="271">
        <f>'9月（入力用）'!T37</f>
        <v>6.2433235458831213E-2</v>
      </c>
      <c r="CA15" s="271">
        <f>'9月（入力用）'!U37</f>
        <v>0.12486647091766243</v>
      </c>
      <c r="CB15" s="271">
        <f>'9月（入力用）'!V37</f>
        <v>0.18729970637649362</v>
      </c>
      <c r="CC15" s="271">
        <f>'9月（入力用）'!W37</f>
        <v>0.18729970637649362</v>
      </c>
      <c r="CD15" s="271">
        <f>'9月（入力用）'!X37</f>
        <v>0.18729970637649362</v>
      </c>
      <c r="CE15" s="271">
        <f>'9月（入力用）'!Y37</f>
        <v>0.18729970637649362</v>
      </c>
      <c r="CF15" s="271">
        <f>'9月（入力用）'!Z37</f>
        <v>0.18729970637649362</v>
      </c>
      <c r="CG15" s="271">
        <f>'9月（入力用）'!AA37</f>
        <v>0.18729970637649362</v>
      </c>
      <c r="CH15" s="271">
        <f>'9月（入力用）'!AB37</f>
        <v>0.12486647091766243</v>
      </c>
      <c r="CI15" s="271">
        <f>'9月（入力用）'!AC37</f>
        <v>0</v>
      </c>
      <c r="CJ15" s="271">
        <f>'9月（入力用）'!AD37</f>
        <v>0</v>
      </c>
      <c r="CK15" s="271">
        <f>'9月（入力用）'!AE37</f>
        <v>6.2433235458831213E-2</v>
      </c>
      <c r="CL15" s="271">
        <f>'9月（入力用）'!AF37</f>
        <v>0.18729970637649362</v>
      </c>
      <c r="CM15" s="271">
        <f>'9月（入力用）'!AG37</f>
        <v>0.18729970637649362</v>
      </c>
      <c r="CN15" s="271">
        <f>'9月（入力用）'!AH37</f>
        <v>0.18729970637649362</v>
      </c>
      <c r="CO15" s="271">
        <f>'9月（入力用）'!AI37</f>
        <v>0.24973294183532485</v>
      </c>
      <c r="CP15" s="272">
        <f>'9月（入力用）'!AJ37</f>
        <v>0.37459941275298725</v>
      </c>
      <c r="CQ15" s="273">
        <f>'10月（入力用）'!G37</f>
        <v>0.4994658836706497</v>
      </c>
      <c r="CR15" s="271">
        <f>'10月（入力用）'!H37</f>
        <v>0.43703264821181848</v>
      </c>
      <c r="CS15" s="271">
        <f>'10月（入力用）'!I37</f>
        <v>0.37459941275298725</v>
      </c>
      <c r="CT15" s="271">
        <f>'10月（入力用）'!J37</f>
        <v>0.43703264821181848</v>
      </c>
      <c r="CU15" s="271">
        <f>'10月（入力用）'!K37</f>
        <v>0.43703264821181848</v>
      </c>
      <c r="CV15" s="271">
        <f>'10月（入力用）'!L37</f>
        <v>0.43703264821181848</v>
      </c>
      <c r="CW15" s="271">
        <f>'10月（入力用）'!M37</f>
        <v>0.37459941275298725</v>
      </c>
      <c r="CX15" s="271">
        <f>'10月（入力用）'!N37</f>
        <v>0.24973294183532485</v>
      </c>
      <c r="CY15" s="271">
        <f>'10月（入力用）'!O37</f>
        <v>0.24973294183532485</v>
      </c>
      <c r="CZ15" s="271">
        <f>'10月（入力用）'!P37</f>
        <v>0.31216617729415608</v>
      </c>
      <c r="DA15" s="271">
        <f>'10月（入力用）'!Q37</f>
        <v>0.4994658836706497</v>
      </c>
      <c r="DB15" s="271">
        <f>'10月（入力用）'!R37</f>
        <v>0.4994658836706497</v>
      </c>
      <c r="DC15" s="271">
        <f>'10月（入力用）'!S37</f>
        <v>0.43703264821181848</v>
      </c>
      <c r="DD15" s="271">
        <f>'10月（入力用）'!T37</f>
        <v>0.56189911912948087</v>
      </c>
      <c r="DE15" s="271">
        <f>'10月（入力用）'!U37</f>
        <v>0.56189911912948087</v>
      </c>
      <c r="DF15" s="271">
        <f>'10月（入力用）'!V37</f>
        <v>0.62433235458831216</v>
      </c>
      <c r="DG15" s="271">
        <f>'10月（入力用）'!W37</f>
        <v>0.4994658836706497</v>
      </c>
      <c r="DH15" s="271">
        <f>'10月（入力用）'!X37</f>
        <v>0.24973294183532485</v>
      </c>
      <c r="DI15" s="271">
        <f>'10月（入力用）'!Y37</f>
        <v>0.24973294183532485</v>
      </c>
      <c r="DJ15" s="271">
        <f>'10月（入力用）'!Z37</f>
        <v>0.24973294183532485</v>
      </c>
      <c r="DK15" s="271">
        <f>'10月（入力用）'!AA37</f>
        <v>6.2433235458831213E-2</v>
      </c>
      <c r="DL15" s="271">
        <f>'10月（入力用）'!AB37</f>
        <v>6.2433235458831213E-2</v>
      </c>
      <c r="DM15" s="271">
        <f>'10月（入力用）'!AC37</f>
        <v>0</v>
      </c>
      <c r="DN15" s="271">
        <f>'10月（入力用）'!AD37</f>
        <v>0</v>
      </c>
      <c r="DO15" s="271">
        <f>'10月（入力用）'!AE37</f>
        <v>0</v>
      </c>
      <c r="DP15" s="271">
        <f>'10月（入力用）'!AF37</f>
        <v>0</v>
      </c>
      <c r="DQ15" s="271">
        <f>'10月（入力用）'!AG37</f>
        <v>0</v>
      </c>
      <c r="DR15" s="271">
        <f>'10月（入力用）'!AH37</f>
        <v>0</v>
      </c>
      <c r="DS15" s="271">
        <f>'10月（入力用）'!AI37</f>
        <v>0</v>
      </c>
      <c r="DT15" s="271">
        <f>'10月（入力用）'!AJ37</f>
        <v>0</v>
      </c>
      <c r="DU15" s="272">
        <f>'10月（入力用）'!AK37</f>
        <v>0</v>
      </c>
      <c r="DV15" s="273">
        <f>'11月（入力用）'!G37</f>
        <v>0</v>
      </c>
      <c r="DW15" s="271">
        <f>'11月（入力用）'!H37</f>
        <v>0</v>
      </c>
      <c r="DX15" s="271">
        <f>'11月（入力用）'!I37</f>
        <v>0</v>
      </c>
      <c r="DY15" s="271">
        <f>'11月（入力用）'!J37</f>
        <v>0</v>
      </c>
      <c r="DZ15" s="271">
        <f>'11月（入力用）'!K37</f>
        <v>0</v>
      </c>
      <c r="EA15" s="271">
        <f>'11月（入力用）'!L37</f>
        <v>6.2433235458831213E-2</v>
      </c>
      <c r="EB15" s="271">
        <f>'11月（入力用）'!M37</f>
        <v>6.2433235458831213E-2</v>
      </c>
      <c r="EC15" s="271">
        <f>'11月（入力用）'!N37</f>
        <v>0.18729970637649362</v>
      </c>
      <c r="ED15" s="271">
        <f>'11月（入力用）'!O37</f>
        <v>0.24973294183532485</v>
      </c>
      <c r="EE15" s="271">
        <f>'11月（入力用）'!P37</f>
        <v>0.31216617729415608</v>
      </c>
      <c r="EF15" s="271">
        <f>'11月（入力用）'!Q37</f>
        <v>0.37459941275298725</v>
      </c>
      <c r="EG15" s="271">
        <f>'11月（入力用）'!R37</f>
        <v>0.37459941275298725</v>
      </c>
      <c r="EH15" s="271">
        <f>'11月（入力用）'!S37</f>
        <v>0.37459941275298725</v>
      </c>
      <c r="EI15" s="271">
        <f>'11月（入力用）'!T37</f>
        <v>0.43703264821181848</v>
      </c>
      <c r="EJ15" s="271">
        <f>'11月（入力用）'!U37</f>
        <v>0.37459941275298725</v>
      </c>
      <c r="EK15" s="271">
        <f>'11月（入力用）'!V37</f>
        <v>0.31216617729415608</v>
      </c>
      <c r="EL15" s="271">
        <f>'11月（入力用）'!W37</f>
        <v>0.24973294183532485</v>
      </c>
      <c r="EM15" s="271">
        <f>'11月（入力用）'!X37</f>
        <v>0.18729970637649362</v>
      </c>
      <c r="EN15" s="271">
        <f>'11月（入力用）'!Y37</f>
        <v>0.37459941275298725</v>
      </c>
      <c r="EO15" s="271">
        <f>'11月（入力用）'!Z37</f>
        <v>0.4994658836706497</v>
      </c>
      <c r="EP15" s="271">
        <f>'11月（入力用）'!AA37</f>
        <v>0.4994658836706497</v>
      </c>
      <c r="EQ15" s="271">
        <f>'11月（入力用）'!AB37</f>
        <v>0.4994658836706497</v>
      </c>
      <c r="ER15" s="271">
        <f>'11月（入力用）'!AC37</f>
        <v>0.62433235458831216</v>
      </c>
      <c r="ES15" s="271">
        <f>'11月（入力用）'!AD37</f>
        <v>0.62433235458831216</v>
      </c>
      <c r="ET15" s="271">
        <f>'11月（入力用）'!AE37</f>
        <v>0.93649853188246823</v>
      </c>
      <c r="EU15" s="271">
        <f>'11月（入力用）'!AF37</f>
        <v>0.81163206096480578</v>
      </c>
      <c r="EV15" s="271">
        <f>'11月（入力用）'!AG37</f>
        <v>0.87406529642363695</v>
      </c>
      <c r="EW15" s="271">
        <f>'11月（入力用）'!AH37</f>
        <v>0.93649853188246823</v>
      </c>
      <c r="EX15" s="271">
        <f>'11月（入力用）'!AI37</f>
        <v>0.87406529642363695</v>
      </c>
      <c r="EY15" s="272">
        <f>'11月（入力用）'!AJ37</f>
        <v>0.81163206096480578</v>
      </c>
      <c r="EZ15" s="273">
        <f>'12月（入力用）'!G37</f>
        <v>0.87406529642363695</v>
      </c>
      <c r="FA15" s="271">
        <f>'12月（入力用）'!H37</f>
        <v>0.62433235458831216</v>
      </c>
      <c r="FB15" s="271">
        <f>'12月（入力用）'!I37</f>
        <v>0.68676559004714333</v>
      </c>
      <c r="FC15" s="271">
        <f>'12月（入力用）'!J37</f>
        <v>0.4994658836706497</v>
      </c>
      <c r="FD15" s="271">
        <f>'12月（入力用）'!K37</f>
        <v>0.4994658836706497</v>
      </c>
      <c r="FE15" s="271">
        <f>'12月（入力用）'!L37</f>
        <v>0.56189911912948087</v>
      </c>
      <c r="FF15" s="271">
        <f>'12月（入力用）'!M37</f>
        <v>0.4994658836706497</v>
      </c>
      <c r="FG15" s="271">
        <f>'12月（入力用）'!N37</f>
        <v>0.56189911912948087</v>
      </c>
      <c r="FH15" s="271">
        <f>'12月（入力用）'!O37</f>
        <v>0.62433235458831216</v>
      </c>
      <c r="FI15" s="271">
        <f>'12月（入力用）'!P37</f>
        <v>0.4994658836706497</v>
      </c>
      <c r="FJ15" s="271">
        <f>'12月（入力用）'!Q37</f>
        <v>0.4994658836706497</v>
      </c>
      <c r="FK15" s="271">
        <f>'12月（入力用）'!R37</f>
        <v>0.56189911912948087</v>
      </c>
      <c r="FL15" s="271">
        <f>'12月（入力用）'!S37</f>
        <v>0.62433235458831216</v>
      </c>
      <c r="FM15" s="271">
        <f>'12月（入力用）'!T37</f>
        <v>0.68676559004714333</v>
      </c>
      <c r="FN15" s="271">
        <f>'12月（入力用）'!U37</f>
        <v>0.7491988255059745</v>
      </c>
      <c r="FO15" s="271">
        <f>'12月（入力用）'!V37</f>
        <v>0.87406529642363695</v>
      </c>
      <c r="FP15" s="271">
        <f>'12月（入力用）'!W37</f>
        <v>0.87406529642363695</v>
      </c>
      <c r="FQ15" s="271">
        <f>'12月（入力用）'!X37</f>
        <v>0.93649853188246823</v>
      </c>
      <c r="FR15" s="271">
        <f>'12月（入力用）'!Y37</f>
        <v>0.9989317673412994</v>
      </c>
      <c r="FS15" s="271">
        <f>'12月（入力用）'!Z37</f>
        <v>0.87406529642363695</v>
      </c>
      <c r="FT15" s="271">
        <f>'12月（入力用）'!AA37</f>
        <v>0.93649853188246823</v>
      </c>
      <c r="FU15" s="271">
        <f>'12月（入力用）'!AB37</f>
        <v>0.93649853188246823</v>
      </c>
      <c r="FV15" s="271">
        <f>'12月（入力用）'!AC37</f>
        <v>0.87406529642363695</v>
      </c>
      <c r="FW15" s="271">
        <f>'12月（入力用）'!AD37</f>
        <v>1.0613650028001307</v>
      </c>
      <c r="FX15" s="271">
        <f>'12月（入力用）'!AE37</f>
        <v>1.186231473717793</v>
      </c>
      <c r="FY15" s="271">
        <f>'12月（入力用）'!AF37</f>
        <v>1.0613650028001307</v>
      </c>
      <c r="FZ15" s="271">
        <f>'12月（入力用）'!AG37</f>
        <v>1.1237982382589617</v>
      </c>
      <c r="GA15" s="271">
        <f>'12月（入力用）'!AH37</f>
        <v>1.1237982382589617</v>
      </c>
      <c r="GB15" s="271">
        <f>'12月（入力用）'!AI37</f>
        <v>1.0613650028001307</v>
      </c>
      <c r="GC15" s="271">
        <f>'12月（入力用）'!AJ37</f>
        <v>1.186231473717793</v>
      </c>
      <c r="GD15" s="272">
        <f>'12月（入力用）'!AK37</f>
        <v>1.2486647091766243</v>
      </c>
      <c r="GE15" s="273">
        <f>'R3-01（入力用）'!G38</f>
        <v>1.186231473717793</v>
      </c>
      <c r="GF15" s="271">
        <f>'R3-01（入力用）'!H38</f>
        <v>1.0613650028001307</v>
      </c>
      <c r="GG15" s="271">
        <f>'R3-01（入力用）'!I38</f>
        <v>1.6856973573884428</v>
      </c>
      <c r="GH15" s="271">
        <f>'R3-01（入力用）'!J38</f>
        <v>1.6856973573884428</v>
      </c>
      <c r="GI15" s="271">
        <f>'R3-01（入力用）'!K38</f>
        <v>2.3724629474355861</v>
      </c>
      <c r="GJ15" s="271">
        <f>'R3-01（入力用）'!L38</f>
        <v>2.6846291247297422</v>
      </c>
      <c r="GK15" s="271">
        <f>'R3-01（入力用）'!M38</f>
        <v>2.8094955956474044</v>
      </c>
      <c r="GL15" s="271">
        <f>'R3-01（入力用）'!N38</f>
        <v>3.1216617729415606</v>
      </c>
      <c r="GM15" s="271">
        <f>'R3-01（入力用）'!O38</f>
        <v>3.4338279502357167</v>
      </c>
      <c r="GN15" s="271">
        <f>'R3-01（入力用）'!P38</f>
        <v>3.2465282438592231</v>
      </c>
      <c r="GO15" s="271">
        <f>'R3-01（入力用）'!Q38</f>
        <v>3.3089614793180542</v>
      </c>
      <c r="GP15" s="271">
        <f>'R3-01（入力用）'!R38</f>
        <v>2.9343620665650669</v>
      </c>
      <c r="GQ15" s="271">
        <f>'R3-01（入力用）'!S38</f>
        <v>2.7470623601885733</v>
      </c>
      <c r="GR15" s="271">
        <f>'R3-01（入力用）'!T38</f>
        <v>2.7470623601885733</v>
      </c>
      <c r="GS15" s="271">
        <f>'R3-01（入力用）'!U38</f>
        <v>2.5597626538120797</v>
      </c>
      <c r="GT15" s="271">
        <f>'R3-01（入力用）'!V38</f>
        <v>2.8094955956474044</v>
      </c>
      <c r="GU15" s="271">
        <f>'R3-01（入力用）'!W38</f>
        <v>2.8719288311062359</v>
      </c>
      <c r="GV15" s="271">
        <f>'R3-01（入力用）'!X38</f>
        <v>2.8094955956474044</v>
      </c>
      <c r="GW15" s="271">
        <f>'R3-01（入力用）'!Y38</f>
        <v>2.6221958892709107</v>
      </c>
      <c r="GX15" s="271">
        <f>'R3-01（入力用）'!Z38</f>
        <v>2.6846291247297422</v>
      </c>
      <c r="GY15" s="271">
        <f>'R3-01（入力用）'!AA38</f>
        <v>2.7470623601885733</v>
      </c>
      <c r="GZ15" s="271">
        <f>'R3-01（入力用）'!AB38</f>
        <v>2.6846291247297422</v>
      </c>
      <c r="HA15" s="271">
        <f>'R3-01（入力用）'!AC38</f>
        <v>2.7470623601885733</v>
      </c>
      <c r="HB15" s="271">
        <f>'R3-01（入力用）'!AD38</f>
        <v>2.1851632410590924</v>
      </c>
      <c r="HC15" s="271">
        <f>'R3-01（入力用）'!AE38</f>
        <v>2.310029711976755</v>
      </c>
      <c r="HD15" s="271">
        <f>'R3-01（入力用）'!AF38</f>
        <v>2.1851632410590924</v>
      </c>
      <c r="HE15" s="271">
        <f>'R3-01（入力用）'!AG38</f>
        <v>2.0602967701414299</v>
      </c>
      <c r="HF15" s="271">
        <f>'R3-01（入力用）'!AH38</f>
        <v>1.7481305928472739</v>
      </c>
      <c r="HG15" s="271">
        <f>'R3-01（入力用）'!AI38</f>
        <v>1.8105638283061052</v>
      </c>
      <c r="HH15" s="271">
        <f>'R3-01（入力用）'!AJ38</f>
        <v>1.3735311800942867</v>
      </c>
      <c r="HI15" s="272">
        <f>'R3-01（入力用）'!AK38</f>
        <v>1.6232641219296116</v>
      </c>
      <c r="HJ15" s="273">
        <f>'R3-02（入力用）'!G38</f>
        <v>1.4359644155531179</v>
      </c>
      <c r="HK15" s="271">
        <f>'R3-02（入力用）'!H38</f>
        <v>1.3735311800942867</v>
      </c>
      <c r="HL15" s="271">
        <f>'R3-02（入力用）'!I38</f>
        <v>1.0613650028001307</v>
      </c>
      <c r="HM15" s="271">
        <f>'R3-02（入力用）'!J38</f>
        <v>0.93649853188246823</v>
      </c>
      <c r="HN15" s="271">
        <f>'R3-02（入力用）'!K38</f>
        <v>0.81163206096480578</v>
      </c>
      <c r="HO15" s="271">
        <f>'R3-02（入力用）'!L38</f>
        <v>0.81163206096480578</v>
      </c>
      <c r="HP15" s="271">
        <f>'R3-02（入力用）'!M38</f>
        <v>0.62433235458831216</v>
      </c>
      <c r="HQ15" s="271">
        <f>'R3-02（入力用）'!N38</f>
        <v>0.81163206096480578</v>
      </c>
      <c r="HR15" s="271">
        <f>'R3-02（入力用）'!O38</f>
        <v>0.87406529642363695</v>
      </c>
      <c r="HS15" s="271">
        <f>'R3-02（入力用）'!P38</f>
        <v>0.81163206096480578</v>
      </c>
      <c r="HT15" s="271">
        <f>'R3-02（入力用）'!Q38</f>
        <v>0.87406529642363695</v>
      </c>
      <c r="HU15" s="271">
        <f>'R3-02（入力用）'!R38</f>
        <v>0.68676559004714333</v>
      </c>
      <c r="HV15" s="271">
        <f>'R3-02（入力用）'!S38</f>
        <v>0.81163206096480578</v>
      </c>
      <c r="HW15" s="271">
        <f>'R3-02（入力用）'!T38</f>
        <v>0.9989317673412994</v>
      </c>
      <c r="HX15" s="271">
        <f>'R3-02（入力用）'!U38</f>
        <v>0.7491988255059745</v>
      </c>
      <c r="HY15" s="271">
        <f>'R3-02（入力用）'!V38</f>
        <v>0.7491988255059745</v>
      </c>
      <c r="HZ15" s="271">
        <f>'R3-02（入力用）'!W38</f>
        <v>0.7491988255059745</v>
      </c>
      <c r="IA15" s="271">
        <f>'R3-02（入力用）'!X38</f>
        <v>0.7491988255059745</v>
      </c>
      <c r="IB15" s="271">
        <f>'R3-02（入力用）'!Y38</f>
        <v>0.7491988255059745</v>
      </c>
      <c r="IC15" s="271">
        <f>'R3-02（入力用）'!Z38</f>
        <v>0.43703264821181848</v>
      </c>
      <c r="ID15" s="271">
        <f>'R3-02（入力用）'!AA38</f>
        <v>0.24973294183532485</v>
      </c>
      <c r="IE15" s="271">
        <f>'R3-02（入力用）'!AB38</f>
        <v>0.37459941275298725</v>
      </c>
      <c r="IF15" s="271">
        <f>'R3-02（入力用）'!AC38</f>
        <v>0.31216617729415608</v>
      </c>
      <c r="IG15" s="271">
        <f>'R3-02（入力用）'!AD38</f>
        <v>0.31216617729415608</v>
      </c>
      <c r="IH15" s="271">
        <f>'R3-02（入力用）'!AE38</f>
        <v>0.24973294183532485</v>
      </c>
      <c r="II15" s="271">
        <f>'R3-02（入力用）'!AF38</f>
        <v>0.24973294183532485</v>
      </c>
      <c r="IJ15" s="271">
        <f>'R3-02（入力用）'!AG38</f>
        <v>0.31216617729415608</v>
      </c>
      <c r="IK15" s="272">
        <f>'R3-02（入力用）'!AH38</f>
        <v>0.24973294183532485</v>
      </c>
      <c r="IL15" s="273">
        <f>'R3-03（入力用）'!G38</f>
        <v>0.12486647091766243</v>
      </c>
      <c r="IM15" s="271">
        <f>'R3-03（入力用）'!H38</f>
        <v>6.2433235458831213E-2</v>
      </c>
      <c r="IN15" s="271">
        <f>'R3-03（入力用）'!I38</f>
        <v>6.2433235458831213E-2</v>
      </c>
      <c r="IO15" s="271">
        <f>'R3-03（入力用）'!J38</f>
        <v>6.2433235458831213E-2</v>
      </c>
      <c r="IP15" s="271">
        <f>'R3-03（入力用）'!K38</f>
        <v>6.2433235458831213E-2</v>
      </c>
      <c r="IQ15" s="271">
        <f>'R3-03（入力用）'!L38</f>
        <v>0</v>
      </c>
      <c r="IR15" s="271">
        <f>'R3-03（入力用）'!M38</f>
        <v>0</v>
      </c>
      <c r="IS15" s="271">
        <f>'R3-03（入力用）'!N38</f>
        <v>0</v>
      </c>
      <c r="IT15" s="271">
        <f>'R3-03（入力用）'!O38</f>
        <v>0</v>
      </c>
      <c r="IU15" s="271">
        <f>'R3-03（入力用）'!P38</f>
        <v>0</v>
      </c>
      <c r="IV15" s="271">
        <f>'R3-03（入力用）'!Q38</f>
        <v>0</v>
      </c>
      <c r="IW15" s="271">
        <f>'R3-03（入力用）'!R38</f>
        <v>0</v>
      </c>
      <c r="IX15" s="271">
        <f>'R3-03（入力用）'!S38</f>
        <v>0</v>
      </c>
      <c r="IY15" s="271">
        <f>'R3-03（入力用）'!T38</f>
        <v>6.2433235458831213E-2</v>
      </c>
      <c r="IZ15" s="271">
        <f>'R3-03（入力用）'!U38</f>
        <v>6.2433235458831213E-2</v>
      </c>
      <c r="JA15" s="271">
        <f>'R3-03（入力用）'!V38</f>
        <v>0.12486647091766243</v>
      </c>
      <c r="JB15" s="271">
        <f>'R3-03（入力用）'!W38</f>
        <v>0.18729970637649362</v>
      </c>
      <c r="JC15" s="271">
        <f>'R3-03（入力用）'!X38</f>
        <v>0.24973294183532485</v>
      </c>
      <c r="JD15" s="271">
        <f>'R3-03（入力用）'!Y38</f>
        <v>0.24973294183532485</v>
      </c>
      <c r="JE15" s="271">
        <f>'R3-03（入力用）'!Z38</f>
        <v>0.24973294183532485</v>
      </c>
      <c r="JF15" s="271">
        <f>'R3-03（入力用）'!AA38</f>
        <v>0.18729970637649362</v>
      </c>
      <c r="JG15" s="271">
        <f>'R3-03（入力用）'!AB38</f>
        <v>0.24973294183532485</v>
      </c>
      <c r="JH15" s="271">
        <f>'R3-03（入力用）'!AC38</f>
        <v>0.18729970637649362</v>
      </c>
      <c r="JI15" s="271">
        <f>'R3-03（入力用）'!AD38</f>
        <v>0.12486647091766243</v>
      </c>
      <c r="JJ15" s="271">
        <f>'R3-03（入力用）'!AE38</f>
        <v>0.18729970637649362</v>
      </c>
      <c r="JK15" s="271">
        <f>'R3-03（入力用）'!AF38</f>
        <v>0.24973294183532485</v>
      </c>
      <c r="JL15" s="271">
        <f>'R3-03（入力用）'!AG38</f>
        <v>0.24973294183532485</v>
      </c>
      <c r="JM15" s="271">
        <f>'R3-03（入力用）'!AH38</f>
        <v>0.37459941275298725</v>
      </c>
      <c r="JN15" s="271">
        <f>'R3-03（入力用）'!AI38</f>
        <v>0.37459941275298725</v>
      </c>
      <c r="JO15" s="271">
        <f>'R3-03（入力用）'!AJ38</f>
        <v>0.37459941275298725</v>
      </c>
      <c r="JP15" s="272">
        <f>'R3-03（入力用）'!AK38</f>
        <v>0.43703264821181848</v>
      </c>
      <c r="JQ15" s="273">
        <f>'R3-04（入力用）'!G38</f>
        <v>0.37459941275298725</v>
      </c>
      <c r="JR15" s="271">
        <f>'R3-04（入力用）'!H38</f>
        <v>0.68676559004714333</v>
      </c>
      <c r="JS15" s="271">
        <f>'R3-04（入力用）'!I38</f>
        <v>0.7491988255059745</v>
      </c>
      <c r="JT15" s="271">
        <f>'R3-04（入力用）'!J38</f>
        <v>0.87406529642363695</v>
      </c>
      <c r="JU15" s="271">
        <f>'R3-04（入力用）'!K38</f>
        <v>0.87406529642363695</v>
      </c>
      <c r="JV15" s="271">
        <f>'R3-04（入力用）'!L38</f>
        <v>1.0613650028001307</v>
      </c>
      <c r="JW15" s="271">
        <f>'R3-04（入力用）'!M38</f>
        <v>1.2486647091766243</v>
      </c>
      <c r="JX15" s="271">
        <f>'R3-04（入力用）'!N38</f>
        <v>1.3735311800942867</v>
      </c>
      <c r="JY15" s="271">
        <f>'R3-04（入力用）'!O38</f>
        <v>1.0613650028001307</v>
      </c>
      <c r="JZ15" s="271">
        <f>'R3-04（入力用）'!P38</f>
        <v>1.2486647091766243</v>
      </c>
      <c r="KA15" s="271">
        <f>'R3-04（入力用）'!Q38</f>
        <v>1.0613650028001307</v>
      </c>
      <c r="KB15" s="271">
        <f>'R3-04（入力用）'!R38</f>
        <v>0.9989317673412994</v>
      </c>
      <c r="KC15" s="271">
        <f>'R3-04（入力用）'!S38</f>
        <v>0.81163206096480578</v>
      </c>
      <c r="KD15" s="271">
        <f>'R3-04（入力用）'!T38</f>
        <v>0.68676559004714333</v>
      </c>
      <c r="KE15" s="271">
        <f>'R3-04（入力用）'!U38</f>
        <v>0.7491988255059745</v>
      </c>
      <c r="KF15" s="271">
        <f>'R3-04（入力用）'!V38</f>
        <v>0.7491988255059745</v>
      </c>
      <c r="KG15" s="271">
        <f>'R3-04（入力用）'!W38</f>
        <v>0.56189911912948087</v>
      </c>
      <c r="KH15" s="271">
        <f>'R3-04（入力用）'!X38</f>
        <v>0.56189911912948087</v>
      </c>
      <c r="KI15" s="271">
        <f>'R3-04（入力用）'!Y38</f>
        <v>0.62433235458831216</v>
      </c>
      <c r="KJ15" s="271">
        <f>'R3-04（入力用）'!Z38</f>
        <v>0.81163206096480578</v>
      </c>
      <c r="KK15" s="271">
        <f>'R3-04（入力用）'!AA38</f>
        <v>0.7491988255059745</v>
      </c>
      <c r="KL15" s="271">
        <f>'R3-04（入力用）'!AB38</f>
        <v>0.7491988255059745</v>
      </c>
      <c r="KM15" s="271">
        <f>'R3-04（入力用）'!AC38</f>
        <v>0.93649853188246823</v>
      </c>
      <c r="KN15" s="271">
        <f>'R3-04（入力用）'!AD38</f>
        <v>1.186231473717793</v>
      </c>
      <c r="KO15" s="271">
        <f>'R3-04（入力用）'!AE38</f>
        <v>1.3110979446354554</v>
      </c>
      <c r="KP15" s="271">
        <f>'R3-04（入力用）'!AF38</f>
        <v>1.4359644155531179</v>
      </c>
      <c r="KQ15" s="271">
        <f>'R3-04（入力用）'!AG38</f>
        <v>1.6856973573884428</v>
      </c>
      <c r="KR15" s="271">
        <f>'R3-04（入力用）'!AH38</f>
        <v>1.8729970637649365</v>
      </c>
      <c r="KS15" s="271">
        <f>'R3-04（入力用）'!AI38</f>
        <v>2.310029711976755</v>
      </c>
      <c r="KT15" s="274">
        <f>'R3-04（入力用）'!AJ38</f>
        <v>2.1851632410590924</v>
      </c>
      <c r="KU15" s="275">
        <f>'R3-05（入力用）'!G38</f>
        <v>3.0592285374827295</v>
      </c>
      <c r="KV15" s="276">
        <f>'R3-05（入力用）'!H38</f>
        <v>3.5586944211533793</v>
      </c>
      <c r="KW15" s="276">
        <f>'R3-05（入力用）'!I38</f>
        <v>4.3078932466593534</v>
      </c>
      <c r="KX15" s="276">
        <f>'R3-05（入力用）'!J38</f>
        <v>4.495192953035847</v>
      </c>
      <c r="KY15" s="276">
        <f>'R3-05（入力用）'!K38</f>
        <v>4.9946588367064972</v>
      </c>
      <c r="KZ15" s="276">
        <f>'R3-05（入力用）'!L38</f>
        <v>5.1819585430829909</v>
      </c>
      <c r="LA15" s="276">
        <f>'R3-05（入力用）'!M38</f>
        <v>6.3057567813419526</v>
      </c>
      <c r="LB15" s="276">
        <f>'R3-05（入力用）'!N38</f>
        <v>5.7438576622124717</v>
      </c>
      <c r="LC15" s="276">
        <f>'R3-05（入力用）'!O38</f>
        <v>5.993590604047796</v>
      </c>
      <c r="LD15" s="276">
        <f>'R3-05（入力用）'!P38</f>
        <v>5.8062908976713024</v>
      </c>
      <c r="LE15" s="276">
        <f>'R3-05（入力用）'!Q38</f>
        <v>6.5554897231772777</v>
      </c>
      <c r="LF15" s="276">
        <f>'R3-05（入力用）'!R38</f>
        <v>7.0549556068479271</v>
      </c>
      <c r="LG15" s="276">
        <f>'R3-05（入力用）'!S38</f>
        <v>6.930089135930265</v>
      </c>
      <c r="LH15" s="276">
        <f>'R3-05（入力用）'!T38</f>
        <v>6.3057567813419526</v>
      </c>
      <c r="LI15" s="276">
        <f>'R3-05（入力用）'!U38</f>
        <v>6.3681900168007832</v>
      </c>
      <c r="LJ15" s="276">
        <f>'R3-05（入力用）'!V38</f>
        <v>5.8687241331301339</v>
      </c>
      <c r="LK15" s="276">
        <f>'R3-05（入力用）'!W38</f>
        <v>5.6189911912948087</v>
      </c>
      <c r="LL15" s="276">
        <f>'R3-05（入力用）'!X38</f>
        <v>5.0570920721653279</v>
      </c>
      <c r="LM15" s="276">
        <f>'R3-05（入力用）'!Y38</f>
        <v>4.3703264821181849</v>
      </c>
      <c r="LN15" s="276">
        <f>'R3-05（入力用）'!Z38</f>
        <v>4.62005942395351</v>
      </c>
      <c r="LO15" s="276">
        <f>'R3-05（入力用）'!AA38</f>
        <v>5.1819585430829909</v>
      </c>
      <c r="LP15" s="276">
        <f>'R3-05（入力用）'!AB38</f>
        <v>5.2443917785418215</v>
      </c>
      <c r="LQ15" s="276">
        <f>'R3-05（入力用）'!AC38</f>
        <v>5.306825014000653</v>
      </c>
      <c r="LR15" s="276">
        <f>'R3-05（入力用）'!AD38</f>
        <v>5.1195253076241594</v>
      </c>
      <c r="LS15" s="276">
        <f>'R3-05（入力用）'!AE38</f>
        <v>5.1195253076241594</v>
      </c>
      <c r="LT15" s="276">
        <f>'R3-05（入力用）'!AF38</f>
        <v>5.1195253076241594</v>
      </c>
      <c r="LU15" s="276">
        <f>'R3-05（入力用）'!AG38</f>
        <v>4.5576261884946785</v>
      </c>
      <c r="LV15" s="276">
        <f>'R3-05（入力用）'!AH38</f>
        <v>3.5586944211533793</v>
      </c>
      <c r="LW15" s="276">
        <f>'R3-05（入力用）'!AI38</f>
        <v>3.2465282438592231</v>
      </c>
      <c r="LX15" s="276">
        <f>'R3-05（入力用）'!AJ38</f>
        <v>3.0592285374827295</v>
      </c>
      <c r="LY15" s="277">
        <f>'R3-05（入力用）'!AK38</f>
        <v>2.8719288311062359</v>
      </c>
      <c r="LZ15" s="278">
        <f>'R3-06（入力用）'!G38</f>
        <v>2.4973294183532486</v>
      </c>
      <c r="MA15" s="276">
        <f>'R3-06（入力用）'!H38</f>
        <v>2.8094955956474044</v>
      </c>
      <c r="MB15" s="276">
        <f>'R3-06（入力用）'!I38</f>
        <v>2.6846291247297422</v>
      </c>
      <c r="MC15" s="276">
        <f>'R3-06（入力用）'!J38</f>
        <v>2.9343620665650669</v>
      </c>
      <c r="MD15" s="276">
        <f>'R3-06（入力用）'!K38</f>
        <v>3.1216617729415606</v>
      </c>
      <c r="ME15" s="276">
        <f>'R3-06（入力用）'!L38</f>
        <v>3.0592285374827295</v>
      </c>
      <c r="MF15" s="276">
        <f>'R3-06（入力用）'!M38</f>
        <v>3.0592285374827295</v>
      </c>
      <c r="MG15" s="276">
        <f>'R3-06（入力用）'!N38</f>
        <v>2.8719288311062359</v>
      </c>
      <c r="MH15" s="276">
        <f>'R3-06（入力用）'!O38</f>
        <v>2.3724629474355861</v>
      </c>
      <c r="MI15" s="276">
        <f>'R3-06（入力用）'!P38</f>
        <v>2.2475964765179235</v>
      </c>
      <c r="MJ15" s="276">
        <f>'R3-06（入力用）'!Q38</f>
        <v>1.9978635346825988</v>
      </c>
      <c r="MK15" s="276">
        <f>'R3-06（入力用）'!R38</f>
        <v>1.3735311800942867</v>
      </c>
      <c r="ML15" s="276">
        <f>'R3-06（入力用）'!S38</f>
        <v>1.4359644155531179</v>
      </c>
      <c r="MM15" s="276">
        <f>'R3-06（入力用）'!T38</f>
        <v>1.3735311800942867</v>
      </c>
      <c r="MN15" s="276">
        <f>'R3-06（入力用）'!U38</f>
        <v>1.186231473717793</v>
      </c>
      <c r="MO15" s="276">
        <f>'R3-06（入力用）'!V38</f>
        <v>0.9989317673412994</v>
      </c>
      <c r="MP15" s="276">
        <f>'R3-06（入力用）'!W38</f>
        <v>0.87406529642363695</v>
      </c>
      <c r="MQ15" s="276">
        <f>'R3-06（入力用）'!X38</f>
        <v>0.7491988255059745</v>
      </c>
      <c r="MR15" s="276">
        <f>'R3-06（入力用）'!Y38</f>
        <v>0.87406529642363695</v>
      </c>
      <c r="MS15" s="276">
        <f>'R3-06（入力用）'!Z38</f>
        <v>0.62433235458831216</v>
      </c>
      <c r="MT15" s="276">
        <f>'R3-06（入力用）'!AA38</f>
        <v>0.56189911912948087</v>
      </c>
      <c r="MU15" s="276">
        <f>'R3-06（入力用）'!AB38</f>
        <v>0.56189911912948087</v>
      </c>
      <c r="MV15" s="276">
        <f>'R3-06（入力用）'!AC38</f>
        <v>0.43703264821181848</v>
      </c>
      <c r="MW15" s="276">
        <f>'R3-06（入力用）'!AD38</f>
        <v>0.37459941275298725</v>
      </c>
      <c r="MX15" s="276">
        <f>'R3-06（入力用）'!AE38</f>
        <v>0.43703264821181848</v>
      </c>
      <c r="MY15" s="276">
        <f>'R3-06（入力用）'!AF38</f>
        <v>0.43703264821181848</v>
      </c>
      <c r="MZ15" s="276">
        <f>'R3-06（入力用）'!AG38</f>
        <v>0.56189911912948087</v>
      </c>
      <c r="NA15" s="276">
        <f>'R3-06（入力用）'!AH38</f>
        <v>0.81163206096480578</v>
      </c>
      <c r="NB15" s="276">
        <f>'R3-06（入力用）'!AI38</f>
        <v>0.87406529642363695</v>
      </c>
      <c r="NC15" s="277">
        <f>'R3-06（入力用）'!AJ38</f>
        <v>0.87406529642363695</v>
      </c>
      <c r="ND15" s="278">
        <f>'R3-07（入力用）'!G38</f>
        <v>1.1237982382589617</v>
      </c>
      <c r="NE15" s="276">
        <f>'R3-07（入力用）'!H38</f>
        <v>1.0613650028001307</v>
      </c>
      <c r="NF15" s="276">
        <f>'R3-07（入力用）'!I38</f>
        <v>1.0613650028001307</v>
      </c>
      <c r="NG15" s="276">
        <f>'R3-07（入力用）'!J38</f>
        <v>0.87406529642363695</v>
      </c>
      <c r="NH15" s="276">
        <f>'R3-07（入力用）'!K38</f>
        <v>0.62433235458831216</v>
      </c>
      <c r="NI15" s="276">
        <f>'R3-07（入力用）'!L38</f>
        <v>0.56189911912948087</v>
      </c>
      <c r="NJ15" s="276">
        <f>'R3-07（入力用）'!M38</f>
        <v>0.56189911912948087</v>
      </c>
      <c r="NK15" s="276">
        <f>'R3-07（入力用）'!N38</f>
        <v>0.31216617729415608</v>
      </c>
      <c r="NL15" s="276">
        <f>'R3-07（入力用）'!O38</f>
        <v>0.31216617729415608</v>
      </c>
      <c r="NM15" s="276">
        <f>'R3-07（入力用）'!P38</f>
        <v>0.18729970637649362</v>
      </c>
      <c r="NN15" s="276">
        <f>'R3-07（入力用）'!Q38</f>
        <v>0.31216617729415608</v>
      </c>
      <c r="NO15" s="276">
        <f>'R3-07（入力用）'!R38</f>
        <v>0.43703264821181848</v>
      </c>
      <c r="NP15" s="276">
        <f>'R3-07（入力用）'!S38</f>
        <v>0.43703264821181848</v>
      </c>
      <c r="NQ15" s="276">
        <f>'R3-07（入力用）'!T38</f>
        <v>0.43703264821181848</v>
      </c>
      <c r="NR15" s="276">
        <f>'R3-07（入力用）'!U38</f>
        <v>0.62433235458831216</v>
      </c>
      <c r="NS15" s="276">
        <f>'R3-07（入力用）'!V38</f>
        <v>0.62433235458831216</v>
      </c>
      <c r="NT15" s="276">
        <f>'R3-07（入力用）'!W38</f>
        <v>0.62433235458831216</v>
      </c>
      <c r="NU15" s="276">
        <f>'R3-07（入力用）'!X38</f>
        <v>0.68676559004714333</v>
      </c>
      <c r="NV15" s="276">
        <f>'R3-07（入力用）'!Y38</f>
        <v>0.56189911912948087</v>
      </c>
      <c r="NW15" s="276">
        <f>'R3-07（入力用）'!Z38</f>
        <v>0.68676559004714333</v>
      </c>
      <c r="NX15" s="276">
        <f>'R3-07（入力用）'!AA38</f>
        <v>0.68676559004714333</v>
      </c>
      <c r="NY15" s="276">
        <f>'R3-07（入力用）'!AB38</f>
        <v>0.7491988255059745</v>
      </c>
      <c r="NZ15" s="276">
        <f>'R3-07（入力用）'!AC38</f>
        <v>0.7491988255059745</v>
      </c>
      <c r="OA15" s="276">
        <f>'R3-07（入力用）'!AD38</f>
        <v>1.0613650028001307</v>
      </c>
      <c r="OB15" s="276">
        <f>'R3-07（入力用）'!AE38</f>
        <v>1.2486647091766243</v>
      </c>
      <c r="OC15" s="276">
        <f>'R3-07（入力用）'!AF38</f>
        <v>1.3110979446354554</v>
      </c>
      <c r="OD15" s="276">
        <f>'R3-07（入力用）'!AG38</f>
        <v>1.5608308864707803</v>
      </c>
      <c r="OE15" s="276">
        <f>'R3-07（入力用）'!AH38</f>
        <v>2.0602967701414299</v>
      </c>
      <c r="OF15" s="276">
        <f>'R3-07（入力用）'!AI38</f>
        <v>2.4973294183532486</v>
      </c>
      <c r="OG15" s="276">
        <f>'R3-07（入力用）'!AJ38</f>
        <v>2.8719288311062359</v>
      </c>
      <c r="OH15" s="277">
        <f>'R3-07（入力用）'!AK38</f>
        <v>3.3713947147768857</v>
      </c>
      <c r="OI15" s="278">
        <f>'R3-08（入力用）'!G38</f>
        <v>4.0581603048240291</v>
      </c>
      <c r="OJ15" s="276">
        <f>'R3-08（入力用）'!H38</f>
        <v>4.1205935402828597</v>
      </c>
      <c r="OK15" s="276">
        <f>'R3-08（入力用）'!I38</f>
        <v>4.495192953035847</v>
      </c>
      <c r="OL15" s="276">
        <f>'R3-08（入力用）'!J38</f>
        <v>5.2443917785418215</v>
      </c>
      <c r="OM15" s="276">
        <f>'R3-08（入力用）'!K38</f>
        <v>5.6814244267536402</v>
      </c>
      <c r="ON15" s="276">
        <f>'R3-08（入力用）'!L38</f>
        <v>7.1798220777655892</v>
      </c>
      <c r="OO15" s="276">
        <f>'R3-08（入力用）'!M38</f>
        <v>7.8665876678127331</v>
      </c>
      <c r="OP15" s="276">
        <f>'R3-08（入力用）'!N38</f>
        <v>9.4898517897423442</v>
      </c>
      <c r="OQ15" s="276">
        <f>'R3-08（入力用）'!O38</f>
        <v>10.426350321624813</v>
      </c>
      <c r="OR15" s="276">
        <f>'R3-08（入力用）'!P38</f>
        <v>11.550148559883775</v>
      </c>
      <c r="OS15" s="276">
        <f>'R3-08（入力用）'!Q38</f>
        <v>12.798813269060398</v>
      </c>
      <c r="OT15" s="276">
        <f>'R3-08（入力用）'!R38</f>
        <v>15.108842981037153</v>
      </c>
      <c r="OU15" s="276">
        <f>'R3-08（入力用）'!S38</f>
        <v>17.231572986637413</v>
      </c>
      <c r="OV15" s="276">
        <f>'R3-08（入力用）'!T38</f>
        <v>19.416736227696507</v>
      </c>
      <c r="OW15" s="276">
        <f>'R3-08（入力用）'!U38</f>
        <v>19.416736227696507</v>
      </c>
      <c r="OX15" s="276">
        <f>'R3-08（入力用）'!V38</f>
        <v>21.601899468755601</v>
      </c>
      <c r="OY15" s="276">
        <f>'R3-08（入力用）'!W38</f>
        <v>26.284392128167941</v>
      </c>
      <c r="OZ15" s="276">
        <f>'R3-08（入力用）'!X38</f>
        <v>27.845223014638719</v>
      </c>
      <c r="PA15" s="276">
        <f>'R3-08（入力用）'!Y38</f>
        <v>32.4028492031334</v>
      </c>
      <c r="PB15" s="276">
        <f>'R3-08（入力用）'!Z38</f>
        <v>34.026113325063008</v>
      </c>
      <c r="PC15" s="276">
        <f>'R3-08（入力用）'!AA38</f>
        <v>37.397508039839899</v>
      </c>
      <c r="PD15" s="276">
        <f>'R3-08（入力用）'!AB38</f>
        <v>37.772107452592884</v>
      </c>
      <c r="PE15" s="276">
        <f>'R3-08（入力用）'!AC38</f>
        <v>38.771039219934181</v>
      </c>
      <c r="PF15" s="276">
        <f>'R3-08（入力用）'!AD38</f>
        <v>35.836677153369116</v>
      </c>
      <c r="PG15" s="276">
        <f>'R3-08（入力用）'!AE38</f>
        <v>35.58694421153379</v>
      </c>
      <c r="PH15" s="276">
        <f>'R3-08（入力用）'!AF38</f>
        <v>30.467418903909632</v>
      </c>
      <c r="PI15" s="276">
        <f>'R3-08（入力用）'!AG38</f>
        <v>27.78278977917989</v>
      </c>
      <c r="PJ15" s="276">
        <f>'R3-08（入力用）'!AH38</f>
        <v>24.473828299861836</v>
      </c>
      <c r="PK15" s="276">
        <f>'R3-08（入力用）'!AI38</f>
        <v>22.663264471555731</v>
      </c>
      <c r="PL15" s="276">
        <f>'R3-08（入力用）'!AJ38</f>
        <v>19.042136814943518</v>
      </c>
      <c r="PM15" s="277">
        <f>'R3-08（入力用）'!AK38</f>
        <v>17.044273280260921</v>
      </c>
      <c r="PN15" s="278">
        <f>'R3-09（入力用）'!G38</f>
        <v>14.234777684613517</v>
      </c>
      <c r="PO15" s="276">
        <f>'R3-09（入力用）'!H38</f>
        <v>12.861246504519229</v>
      </c>
      <c r="PP15" s="276">
        <f>'R3-09（入力用）'!I38</f>
        <v>11.237982382589617</v>
      </c>
      <c r="PQ15" s="276">
        <f>'R3-09（入力用）'!J38</f>
        <v>8.3660535514833825</v>
      </c>
      <c r="PR15" s="276">
        <f>'R3-09（入力用）'!K38</f>
        <v>7.8041544323539016</v>
      </c>
      <c r="PS15" s="276">
        <f>'R3-09（入力用）'!L38</f>
        <v>7.4295550196009144</v>
      </c>
      <c r="PT15" s="276">
        <f>'R3-09（入力用）'!M38</f>
        <v>7.3671217841420829</v>
      </c>
      <c r="PU15" s="276">
        <f>'R3-09（入力用）'!N38</f>
        <v>7.4295550196009144</v>
      </c>
      <c r="PV15" s="276">
        <f>'R3-09（入力用）'!O38</f>
        <v>6.5554897231772777</v>
      </c>
      <c r="PW15" s="276">
        <f>'R3-09（入力用）'!P38</f>
        <v>6.118457074965459</v>
      </c>
      <c r="PX15" s="276">
        <f>'R3-09（入力用）'!Q38</f>
        <v>6.0560238395066275</v>
      </c>
      <c r="PY15" s="276">
        <f>'R3-09（入力用）'!R38</f>
        <v>5.7438576622124717</v>
      </c>
      <c r="PZ15" s="276">
        <f>'R3-09（入力用）'!S38</f>
        <v>5.8687241331301339</v>
      </c>
      <c r="QA15" s="276">
        <f>'R3-09（入力用）'!T38</f>
        <v>5.306825014000653</v>
      </c>
      <c r="QB15" s="276">
        <f>'R3-09（入力用）'!U38</f>
        <v>4.5576261884946785</v>
      </c>
      <c r="QC15" s="276">
        <f>'R3-09（入力用）'!V38</f>
        <v>4.3078932466593534</v>
      </c>
      <c r="QD15" s="276">
        <f>'R3-09（入力用）'!W38</f>
        <v>3.808427362988704</v>
      </c>
      <c r="QE15" s="276">
        <f>'R3-09（入力用）'!X38</f>
        <v>3.3713947147768857</v>
      </c>
      <c r="QF15" s="276">
        <f>'R3-09（入力用）'!Y38</f>
        <v>3.3713947147768857</v>
      </c>
      <c r="QG15" s="276">
        <f>'R3-09（入力用）'!Z38</f>
        <v>3.0592285374827295</v>
      </c>
      <c r="QH15" s="276">
        <f>'R3-09（入力用）'!AA38</f>
        <v>2.0602967701414299</v>
      </c>
      <c r="QI15" s="276">
        <f>'R3-09（入力用）'!AB38</f>
        <v>1.7481305928472739</v>
      </c>
      <c r="QJ15" s="276">
        <f>'R3-09（入力用）'!AC38</f>
        <v>1.5608308864707803</v>
      </c>
      <c r="QK15" s="276">
        <f>'R3-09（入力用）'!AD38</f>
        <v>1.1237982382589617</v>
      </c>
      <c r="QL15" s="276">
        <f>'R3-09（入力用）'!AE38</f>
        <v>0.9989317673412994</v>
      </c>
      <c r="QM15" s="276">
        <f>'R3-09（入力用）'!AF38</f>
        <v>0.68676559004714333</v>
      </c>
      <c r="QN15" s="276">
        <f>'R3-09（入力用）'!AG38</f>
        <v>0.62433235458831216</v>
      </c>
      <c r="QO15" s="276">
        <f>'R3-09（入力用）'!AH38</f>
        <v>0.7491988255059745</v>
      </c>
      <c r="QP15" s="276">
        <f>'R3-09（入力用）'!AI38</f>
        <v>0.7491988255059745</v>
      </c>
      <c r="QQ15" s="277">
        <f>'R3-09（入力用）'!AJ38</f>
        <v>0.68676559004714333</v>
      </c>
      <c r="QR15" s="278">
        <f>'R3-10（入力用）'!G38</f>
        <v>0.68676559004714333</v>
      </c>
      <c r="QS15" s="276">
        <f>'R3-10（入力用）'!H38</f>
        <v>0.43703264821181848</v>
      </c>
      <c r="QT15" s="276">
        <f>'R3-10（入力用）'!I38</f>
        <v>0.37459941275298725</v>
      </c>
      <c r="QU15" s="276">
        <f>'R3-10（入力用）'!J38</f>
        <v>0.43703264821181848</v>
      </c>
      <c r="QV15" s="276">
        <f>'R3-10（入力用）'!K38</f>
        <v>0.37459941275298725</v>
      </c>
      <c r="QW15" s="276">
        <f>'R3-10（入力用）'!L38</f>
        <v>0.31216617729415608</v>
      </c>
      <c r="QX15" s="276">
        <f>'R3-10（入力用）'!M38</f>
        <v>0.31216617729415608</v>
      </c>
      <c r="QY15" s="276">
        <f>'R3-10（入力用）'!N38</f>
        <v>0.43703264821181848</v>
      </c>
      <c r="QZ15" s="276">
        <f>'R3-10（入力用）'!O38</f>
        <v>0.4994658836706497</v>
      </c>
      <c r="RA15" s="276">
        <f>'R3-10（入力用）'!P38</f>
        <v>0.4994658836706497</v>
      </c>
      <c r="RB15" s="276">
        <f>'R3-10（入力用）'!Q38</f>
        <v>0.43703264821181848</v>
      </c>
      <c r="RC15" s="276">
        <f>'R3-10（入力用）'!R38</f>
        <v>0.37459941275298725</v>
      </c>
      <c r="RD15" s="276">
        <f>'R3-10（入力用）'!S38</f>
        <v>0.4994658836706497</v>
      </c>
      <c r="RE15" s="276">
        <f>'R3-10（入力用）'!T38</f>
        <v>0.43703264821181848</v>
      </c>
      <c r="RF15" s="276">
        <f>'R3-10（入力用）'!U38</f>
        <v>0.31216617729415608</v>
      </c>
      <c r="RG15" s="276">
        <f>'R3-10（入力用）'!V38</f>
        <v>0.24973294183532485</v>
      </c>
      <c r="RH15" s="276">
        <f>'R3-10（入力用）'!W38</f>
        <v>0.24973294183532485</v>
      </c>
      <c r="RI15" s="276">
        <f>'R3-10（入力用）'!X38</f>
        <v>0.24973294183532485</v>
      </c>
      <c r="RJ15" s="276">
        <f>'R3-10（入力用）'!Y38</f>
        <v>0.18729970637649362</v>
      </c>
      <c r="RK15" s="276">
        <f>'R3-10（入力用）'!Z38</f>
        <v>6.2433235458831213E-2</v>
      </c>
      <c r="RL15" s="276">
        <f>'R3-10（入力用）'!AA38</f>
        <v>0</v>
      </c>
      <c r="RM15" s="276">
        <f>'R3-10（入力用）'!AB38</f>
        <v>0</v>
      </c>
      <c r="RN15" s="276">
        <f>'R3-10（入力用）'!AC38</f>
        <v>0</v>
      </c>
      <c r="RO15" s="276">
        <f>'R3-10（入力用）'!AD38</f>
        <v>0</v>
      </c>
      <c r="RP15" s="276">
        <f>'R3-10（入力用）'!AE38</f>
        <v>0</v>
      </c>
      <c r="RQ15" s="276">
        <f>'R3-10（入力用）'!AF38</f>
        <v>0.12486647091766243</v>
      </c>
      <c r="RR15" s="276">
        <f>'R3-10（入力用）'!AG38</f>
        <v>0.12486647091766243</v>
      </c>
      <c r="RS15" s="276">
        <f>'R3-10（入力用）'!AH38</f>
        <v>0.12486647091766243</v>
      </c>
      <c r="RT15" s="276">
        <f>'R3-10（入力用）'!AI38</f>
        <v>0.12486647091766243</v>
      </c>
      <c r="RU15" s="276">
        <f>'R3-10（入力用）'!AJ38</f>
        <v>0.12486647091766243</v>
      </c>
      <c r="RV15" s="277">
        <f>'R3-10（入力用）'!AK38</f>
        <v>0.12486647091766243</v>
      </c>
      <c r="RW15" s="278">
        <f>'R3-11（入力用）'!G38</f>
        <v>0.12486647091766243</v>
      </c>
      <c r="RX15" s="276">
        <f>'R3-11（入力用）'!H38</f>
        <v>6.2433235458831213E-2</v>
      </c>
      <c r="RY15" s="276">
        <f>'R3-11（入力用）'!I38</f>
        <v>6.2433235458831213E-2</v>
      </c>
      <c r="RZ15" s="276">
        <f>'R3-11（入力用）'!J38</f>
        <v>6.2433235458831213E-2</v>
      </c>
      <c r="SA15" s="276">
        <f>'R3-11（入力用）'!K38</f>
        <v>6.2433235458831213E-2</v>
      </c>
      <c r="SB15" s="276">
        <f>'R3-11（入力用）'!L38</f>
        <v>6.2433235458831213E-2</v>
      </c>
      <c r="SC15" s="276">
        <f>'R3-11（入力用）'!M38</f>
        <v>6.2433235458831213E-2</v>
      </c>
      <c r="SD15" s="276">
        <f>'R3-11（入力用）'!N38</f>
        <v>6.2433235458831213E-2</v>
      </c>
      <c r="SE15" s="276">
        <f>'R3-11（入力用）'!O38</f>
        <v>0</v>
      </c>
      <c r="SF15" s="276">
        <f>'R3-11（入力用）'!P38</f>
        <v>0</v>
      </c>
      <c r="SG15" s="276">
        <f>'R3-11（入力用）'!Q38</f>
        <v>0</v>
      </c>
      <c r="SH15" s="276">
        <f>'R3-11（入力用）'!R38</f>
        <v>0</v>
      </c>
      <c r="SI15" s="276">
        <f>'R3-11（入力用）'!S38</f>
        <v>0</v>
      </c>
      <c r="SJ15" s="276">
        <f>'R3-11（入力用）'!T38</f>
        <v>0</v>
      </c>
      <c r="SK15" s="276">
        <f>'R3-11（入力用）'!U38</f>
        <v>0</v>
      </c>
      <c r="SL15" s="276">
        <f>'R3-11（入力用）'!V38</f>
        <v>0</v>
      </c>
      <c r="SM15" s="276">
        <f>'R3-11（入力用）'!W38</f>
        <v>0</v>
      </c>
      <c r="SN15" s="276">
        <f>'R3-11（入力用）'!X38</f>
        <v>0</v>
      </c>
      <c r="SO15" s="276">
        <f>'R3-11（入力用）'!Y38</f>
        <v>0</v>
      </c>
      <c r="SP15" s="276">
        <f>'R3-11（入力用）'!Z38</f>
        <v>0</v>
      </c>
      <c r="SQ15" s="276">
        <f>'R3-11（入力用）'!AA38</f>
        <v>6.2433235458831213E-2</v>
      </c>
      <c r="SR15" s="276">
        <f>'R3-11（入力用）'!AB38</f>
        <v>6.2433235458831213E-2</v>
      </c>
      <c r="SS15" s="276">
        <f>'R3-11（入力用）'!AC38</f>
        <v>6.2433235458831213E-2</v>
      </c>
      <c r="ST15" s="276">
        <f>'R3-11（入力用）'!AD38</f>
        <v>6.2433235458831213E-2</v>
      </c>
      <c r="SU15" s="276">
        <f>'R3-11（入力用）'!AE38</f>
        <v>6.2433235458831213E-2</v>
      </c>
      <c r="SV15" s="276">
        <f>'R3-11（入力用）'!AF38</f>
        <v>6.2433235458831213E-2</v>
      </c>
      <c r="SW15" s="276">
        <f>'R3-11（入力用）'!AG38</f>
        <v>6.2433235458831213E-2</v>
      </c>
      <c r="SX15" s="276">
        <f>'R3-11（入力用）'!AH38</f>
        <v>0</v>
      </c>
      <c r="SY15" s="276">
        <f>'R3-11（入力用）'!AI38</f>
        <v>0</v>
      </c>
      <c r="SZ15" s="277">
        <f>'R3-11（入力用）'!AJ38</f>
        <v>0</v>
      </c>
      <c r="TA15" s="278">
        <f>'R3-12（入力用）'!G38</f>
        <v>0</v>
      </c>
      <c r="TB15" s="276">
        <f>'R3-12（入力用）'!H38</f>
        <v>0</v>
      </c>
      <c r="TC15" s="276">
        <f>'R3-12（入力用）'!I38</f>
        <v>0</v>
      </c>
      <c r="TD15" s="276">
        <f>'R3-12（入力用）'!J38</f>
        <v>0</v>
      </c>
      <c r="TE15" s="276">
        <f>'R3-12（入力用）'!K38</f>
        <v>0</v>
      </c>
      <c r="TF15" s="276">
        <f>'R3-12（入力用）'!L38</f>
        <v>0</v>
      </c>
      <c r="TG15" s="276">
        <f>'R3-12（入力用）'!M38</f>
        <v>0</v>
      </c>
      <c r="TH15" s="276">
        <f>'R3-12（入力用）'!N38</f>
        <v>0</v>
      </c>
      <c r="TI15" s="276">
        <f>'R3-12（入力用）'!O38</f>
        <v>0</v>
      </c>
      <c r="TJ15" s="276">
        <f>'R3-12（入力用）'!P38</f>
        <v>0</v>
      </c>
      <c r="TK15" s="276">
        <f>'R3-12（入力用）'!Q38</f>
        <v>0</v>
      </c>
      <c r="TL15" s="276">
        <f>'R3-12（入力用）'!R38</f>
        <v>0</v>
      </c>
      <c r="TM15" s="276">
        <f>'R3-12（入力用）'!S38</f>
        <v>0</v>
      </c>
      <c r="TN15" s="276">
        <f>'R3-12（入力用）'!T38</f>
        <v>0</v>
      </c>
      <c r="TO15" s="276">
        <f>'R3-12（入力用）'!U38</f>
        <v>0</v>
      </c>
      <c r="TP15" s="276">
        <f>'R3-12（入力用）'!V38</f>
        <v>0.12592428424636834</v>
      </c>
      <c r="TQ15" s="276">
        <f>'R3-12（入力用）'!W38</f>
        <v>0.18888642636955252</v>
      </c>
      <c r="TR15" s="276">
        <f>'R3-12（入力用）'!X38</f>
        <v>0.18888642636955252</v>
      </c>
      <c r="TS15" s="276">
        <f>'R3-12（入力用）'!Y38</f>
        <v>0.18888642636955252</v>
      </c>
      <c r="TT15" s="276">
        <f>'R3-12（入力用）'!Z38</f>
        <v>0.18888642636955252</v>
      </c>
      <c r="TU15" s="276">
        <f>'R3-12（入力用）'!AA38</f>
        <v>0.18888642636955252</v>
      </c>
      <c r="TV15" s="276">
        <f>'R3-12（入力用）'!AB38</f>
        <v>0.18888642636955252</v>
      </c>
      <c r="TW15" s="276">
        <f>'R3-12（入力用）'!AC38</f>
        <v>6.296214212318417E-2</v>
      </c>
      <c r="TX15" s="276">
        <f>'R3-12（入力用）'!AD38</f>
        <v>0</v>
      </c>
      <c r="TY15" s="276">
        <f>'R3-12（入力用）'!AE38</f>
        <v>0</v>
      </c>
      <c r="TZ15" s="276">
        <f>'R3-12（入力用）'!AF38</f>
        <v>0</v>
      </c>
      <c r="UA15" s="276">
        <f>'R3-12（入力用）'!AG38</f>
        <v>0</v>
      </c>
      <c r="UB15" s="276">
        <f>'R3-12（入力用）'!AH38</f>
        <v>0</v>
      </c>
      <c r="UC15" s="276">
        <f>'R3-12（入力用）'!AI38</f>
        <v>6.296214212318417E-2</v>
      </c>
      <c r="UD15" s="276">
        <f>'R3-12（入力用）'!AJ38</f>
        <v>6.296214212318417E-2</v>
      </c>
      <c r="UE15" s="277">
        <f>'R3-12（入力用）'!AK38</f>
        <v>6.296214212318417E-2</v>
      </c>
      <c r="UF15" s="278">
        <f>'R4-01（入力用）'!G38</f>
        <v>6.296214212318417E-2</v>
      </c>
      <c r="UG15" s="276">
        <f>'R4-01（入力用）'!H38</f>
        <v>6.296214212318417E-2</v>
      </c>
      <c r="UH15" s="276">
        <f>'R4-01（入力用）'!I38</f>
        <v>0.37777285273910505</v>
      </c>
      <c r="UI15" s="276">
        <f>'R4-01（入力用）'!J38</f>
        <v>0.56665927910865754</v>
      </c>
      <c r="UJ15" s="276">
        <f>'R4-01（入力用）'!K38</f>
        <v>1.1333185582173151</v>
      </c>
      <c r="UK15" s="276">
        <f>'R4-01（入力用）'!L38</f>
        <v>2.7703342534201036</v>
      </c>
      <c r="UL15" s="276">
        <f>'R4-01（入力用）'!M38</f>
        <v>4.8480849434851816</v>
      </c>
      <c r="UM15" s="276">
        <f>'R4-01（入力用）'!N38</f>
        <v>7.1776842020429958</v>
      </c>
      <c r="UN15" s="276">
        <f>'R4-01（入力用）'!O38</f>
        <v>8.1221163338907587</v>
      </c>
      <c r="UO15" s="276">
        <f>'R4-01（入力用）'!P38</f>
        <v>8.373964902383495</v>
      </c>
      <c r="UP15" s="276">
        <f>'R4-01（入力用）'!Q38</f>
        <v>9.1924727499848888</v>
      </c>
      <c r="UQ15" s="276">
        <f>'R4-01（入力用）'!R38</f>
        <v>10.640602018818125</v>
      </c>
      <c r="UR15" s="276">
        <f>'R4-01（入力用）'!S38</f>
        <v>10.892450587310861</v>
      </c>
      <c r="US15" s="276">
        <f>'R4-01（入力用）'!T38</f>
        <v>10.703564160941308</v>
      </c>
      <c r="UT15" s="276">
        <f>'R4-01（入力用）'!U38</f>
        <v>10.57763987669494</v>
      </c>
      <c r="UU15" s="276">
        <f>'R4-01（入力用）'!V38</f>
        <v>11.144299155803598</v>
      </c>
      <c r="UV15" s="276">
        <f>'R4-01（入力用）'!W38</f>
        <v>12.718352708883202</v>
      </c>
      <c r="UW15" s="276">
        <f>'R4-01（入力用）'!X38</f>
        <v>15.299800535933754</v>
      </c>
      <c r="UX15" s="276">
        <f>'R4-01（入力用）'!Y38</f>
        <v>18.070134789353858</v>
      </c>
      <c r="UY15" s="276">
        <f>'R4-01（入力用）'!Z38</f>
        <v>23.8626518646868</v>
      </c>
      <c r="UZ15" s="276">
        <f>'R4-01（入力用）'!AA38</f>
        <v>28.144077529063324</v>
      </c>
      <c r="VA15" s="276">
        <f>'R4-01（入力用）'!AB38</f>
        <v>38.343944553019163</v>
      </c>
      <c r="VB15" s="276">
        <f>'R4-01（入力用）'!AC38</f>
        <v>48.229000866359073</v>
      </c>
      <c r="VC15" s="276">
        <f>'R4-01（入力用）'!AD38</f>
        <v>52.447464388612417</v>
      </c>
      <c r="VD15" s="276">
        <f>'R4-01（入力用）'!AE38</f>
        <v>61.76586142284367</v>
      </c>
      <c r="VE15" s="276">
        <f>'R4-01（入力用）'!AF38</f>
        <v>74.547176273850056</v>
      </c>
      <c r="VF15" s="276">
        <f>'R4-01（入力用）'!AG38</f>
        <v>78.576753369733851</v>
      </c>
      <c r="VG15" s="276">
        <f>'R4-01（入力用）'!AH38</f>
        <v>83.928535450204507</v>
      </c>
      <c r="VH15" s="276">
        <f>'R4-01（入力用）'!AI38</f>
        <v>91.106219652247503</v>
      </c>
      <c r="VI15" s="276">
        <f>'R4-01（入力用）'!AJ38</f>
        <v>100.73942739709467</v>
      </c>
      <c r="VJ15" s="279">
        <f>'R4-01（入力用）'!AK38</f>
        <v>103.69864807688433</v>
      </c>
      <c r="VK15" s="275">
        <f>'R4-02（入力用）'!G38</f>
        <v>116.79477363850664</v>
      </c>
      <c r="VL15" s="276">
        <f>'R4-02（入力用）'!H38</f>
        <v>121.26508572925272</v>
      </c>
      <c r="VM15" s="276">
        <f>'R4-02（入力用）'!I38</f>
        <v>126.42798138335381</v>
      </c>
      <c r="VN15" s="276">
        <f>'R4-02（入力用）'!J38</f>
        <v>134.92787056998367</v>
      </c>
      <c r="VO15" s="276">
        <f>'R4-02（入力用）'!K38</f>
        <v>132.03161203231721</v>
      </c>
      <c r="VP15" s="276">
        <f>'R4-02（入力用）'!L38</f>
        <v>122.96506356657869</v>
      </c>
      <c r="VQ15" s="276">
        <f>'R4-02（入力用）'!M38</f>
        <v>124.41319283541192</v>
      </c>
      <c r="VR15" s="276">
        <f>'R4-02（入力用）'!N38</f>
        <v>122.71321499808595</v>
      </c>
      <c r="VS15" s="276">
        <f>'R4-02（入力用）'!O38</f>
        <v>121.39101001349908</v>
      </c>
      <c r="VT15" s="276">
        <f>'R4-02（入力用）'!P38</f>
        <v>118.24290290733987</v>
      </c>
      <c r="VU15" s="276">
        <f>'R4-02（入力用）'!Q38</f>
        <v>115.7873793645357</v>
      </c>
      <c r="VV15" s="276">
        <f>'R4-02（入力用）'!R38</f>
        <v>111.82076441077508</v>
      </c>
      <c r="VW15" s="276">
        <f>'R4-02（入力用）'!S38</f>
        <v>118.99844861281808</v>
      </c>
      <c r="VX15" s="276">
        <f>'R4-02（入力用）'!T38</f>
        <v>116.66884935426027</v>
      </c>
      <c r="VY15" s="276">
        <f>'R4-02（入力用）'!U38</f>
        <v>117.36143291761529</v>
      </c>
      <c r="VZ15" s="276">
        <f>'R4-02（入力用）'!V38</f>
        <v>112.45038583200693</v>
      </c>
      <c r="WA15" s="276">
        <f>'R4-02（入力用）'!W38</f>
        <v>112.89112082686923</v>
      </c>
      <c r="WB15" s="276">
        <f>'R4-02（入力用）'!X38</f>
        <v>107.91711159913767</v>
      </c>
      <c r="WC15" s="276">
        <f>'R4-02（入力用）'!Y38</f>
        <v>106.40602018818124</v>
      </c>
      <c r="WD15" s="276">
        <f>'R4-02（入力用）'!Z38</f>
        <v>95.4506074587472</v>
      </c>
      <c r="WE15" s="276">
        <f>'R4-02（入力用）'!AA38</f>
        <v>93.43581891080531</v>
      </c>
      <c r="WF15" s="276">
        <f>'R4-02（入力用）'!AB38</f>
        <v>82.606330465617631</v>
      </c>
      <c r="WG15" s="276">
        <f>'R4-02（入力用）'!AC38</f>
        <v>78.828601938226583</v>
      </c>
      <c r="WH15" s="276">
        <f>'R4-02（入力用）'!AD38</f>
        <v>69.887977756734429</v>
      </c>
      <c r="WI15" s="276">
        <f>'R4-02（入力用）'!AE38</f>
        <v>70.580561320089458</v>
      </c>
      <c r="WJ15" s="276">
        <f>'R4-02（入力用）'!AF38</f>
        <v>72.721274152277715</v>
      </c>
      <c r="WK15" s="276">
        <f>'R4-02（入力用）'!AG38</f>
        <v>75.113835552958719</v>
      </c>
      <c r="WL15" s="277">
        <f>'R4-02（入力用）'!AH38</f>
        <v>74.673100558096422</v>
      </c>
      <c r="WM15" s="278">
        <f>'R4-03（入力用）'!G38</f>
        <v>75.176797695081902</v>
      </c>
      <c r="WN15" s="276">
        <f>'R4-03（入力用）'!H38</f>
        <v>75.302721979328268</v>
      </c>
      <c r="WO15" s="276">
        <f>'R4-03（入力用）'!I38</f>
        <v>81.661898333769869</v>
      </c>
      <c r="WP15" s="276">
        <f>'R4-03（入力用）'!J38</f>
        <v>83.235951886849477</v>
      </c>
      <c r="WQ15" s="276">
        <f>'R4-03（入力用）'!K38</f>
        <v>79.395261217335246</v>
      </c>
      <c r="WR15" s="276">
        <f>'R4-03（入力用）'!L38</f>
        <v>76.058267684806481</v>
      </c>
      <c r="WS15" s="276">
        <f>'R4-03（入力用）'!M38</f>
        <v>75.680494832067382</v>
      </c>
      <c r="WT15" s="276">
        <f>'R4-03（入力用）'!N38</f>
        <v>75.869381258436931</v>
      </c>
      <c r="WU15" s="276">
        <f>'R4-03（入力用）'!O38</f>
        <v>72.910160578647265</v>
      </c>
      <c r="WV15" s="276">
        <f>'R4-03（入力用）'!P38</f>
        <v>70.013902040980796</v>
      </c>
      <c r="WW15" s="276">
        <f>'R4-03（入力用）'!Q38</f>
        <v>62.332520701952333</v>
      </c>
      <c r="WX15" s="276">
        <f>'R4-03（入力用）'!R38</f>
        <v>63.402877118046462</v>
      </c>
      <c r="WY15" s="276">
        <f>'R4-03（入力用）'!S38</f>
        <v>65.417665665988352</v>
      </c>
      <c r="WZ15" s="276">
        <f>'R4-03（入力用）'!T38</f>
        <v>63.717687828662385</v>
      </c>
      <c r="XA15" s="276">
        <f>'R4-03（入力用）'!U38</f>
        <v>63.465839260169645</v>
      </c>
      <c r="XB15" s="276">
        <f>'R4-03（入力用）'!V38</f>
        <v>63.654725686539194</v>
      </c>
      <c r="XC15" s="276">
        <f>'R4-03（入力用）'!W38</f>
        <v>65.732476376604282</v>
      </c>
      <c r="XD15" s="276">
        <f>'R4-03（入力用）'!X38</f>
        <v>66.928757076944777</v>
      </c>
      <c r="XE15" s="276">
        <f>'R4-03（入力用）'!Y38</f>
        <v>66.299135655712931</v>
      </c>
      <c r="XF15" s="276">
        <f>'R4-03（入力用）'!Z38</f>
        <v>64.97693067112607</v>
      </c>
      <c r="XG15" s="276">
        <f>'R4-03（入力用）'!AA38</f>
        <v>65.669514234481085</v>
      </c>
      <c r="XH15" s="276">
        <f>'R4-03（入力用）'!AB38</f>
        <v>58.051095037575806</v>
      </c>
      <c r="XI15" s="276">
        <f>'R4-03（入力用）'!AC38</f>
        <v>65.228779239618802</v>
      </c>
      <c r="XJ15" s="276">
        <f>'R4-03（入力用）'!AD38</f>
        <v>72.343501299538616</v>
      </c>
      <c r="XK15" s="276">
        <f>'R4-03（入力用）'!AE38</f>
        <v>78.261942659117921</v>
      </c>
      <c r="XL15" s="276">
        <f>'R4-03（入力用）'!AF38</f>
        <v>88.461809683073767</v>
      </c>
      <c r="XM15" s="276">
        <f>'R4-03（入力用）'!AG38</f>
        <v>96.458001732718145</v>
      </c>
      <c r="XN15" s="276">
        <f>'R4-03（入力用）'!AH38</f>
        <v>102.31348095017428</v>
      </c>
      <c r="XO15" s="276">
        <f>'R4-03（入力用）'!AI38</f>
        <v>120.8873128765136</v>
      </c>
      <c r="XP15" s="276">
        <f>'R4-03（入力用）'!AJ38</f>
        <v>126.36501924123063</v>
      </c>
      <c r="XQ15" s="276">
        <f>'R4-03（入力用）'!AK38</f>
        <v>130.20570991074487</v>
      </c>
      <c r="XR15" s="276">
        <f>'R4-03（入力用）'!AL38</f>
        <v>0</v>
      </c>
      <c r="XS15" s="276">
        <f>'R4-03（入力用）'!AM38</f>
        <v>0</v>
      </c>
      <c r="XT15" s="276">
        <f>'R4-03（入力用）'!AN38</f>
        <v>0</v>
      </c>
      <c r="XU15" s="276">
        <f>'R4-03（入力用）'!AO38</f>
        <v>0</v>
      </c>
      <c r="XV15" s="276">
        <f>'R4-03（入力用）'!AP38</f>
        <v>0</v>
      </c>
      <c r="XW15" s="276">
        <f>'R4-03（入力用）'!AQ38</f>
        <v>0</v>
      </c>
      <c r="XX15" s="276">
        <f>'R4-03（入力用）'!AR38</f>
        <v>0</v>
      </c>
      <c r="XY15" s="276">
        <f>'R4-03（入力用）'!AS38</f>
        <v>0</v>
      </c>
      <c r="XZ15" s="276">
        <f>'R4-03（入力用）'!AT38</f>
        <v>0</v>
      </c>
      <c r="YA15" s="276">
        <f>'R4-03（入力用）'!AU38</f>
        <v>0</v>
      </c>
      <c r="YB15" s="276">
        <f>'R4-03（入力用）'!AV38</f>
        <v>0</v>
      </c>
      <c r="YC15" s="276">
        <f>'R4-03（入力用）'!AW38</f>
        <v>0</v>
      </c>
      <c r="YD15" s="276">
        <f>'R4-03（入力用）'!AX38</f>
        <v>0</v>
      </c>
      <c r="YE15" s="276">
        <f>'R4-03（入力用）'!AY38</f>
        <v>0</v>
      </c>
      <c r="YF15" s="276">
        <f>'R4-03（入力用）'!AZ38</f>
        <v>0</v>
      </c>
      <c r="YG15" s="276">
        <f>'R4-03（入力用）'!BA38</f>
        <v>0</v>
      </c>
      <c r="YH15" s="276">
        <f>'R4-03（入力用）'!BB38</f>
        <v>0</v>
      </c>
      <c r="YI15" s="276">
        <f>'R4-03（入力用）'!BC38</f>
        <v>0</v>
      </c>
      <c r="YJ15" s="276">
        <f>'R4-03（入力用）'!BD38</f>
        <v>0</v>
      </c>
      <c r="YK15" s="276">
        <f>'R4-03（入力用）'!BE38</f>
        <v>0</v>
      </c>
      <c r="YL15" s="276">
        <f>'R4-03（入力用）'!BF38</f>
        <v>0</v>
      </c>
      <c r="YM15" s="276">
        <f>'R4-03（入力用）'!BG38</f>
        <v>0</v>
      </c>
      <c r="YN15" s="276">
        <f>'R4-03（入力用）'!BH38</f>
        <v>0</v>
      </c>
      <c r="YO15" s="276">
        <f>'R4-03（入力用）'!BI38</f>
        <v>0</v>
      </c>
      <c r="YP15" s="276">
        <f>'R4-03（入力用）'!BJ38</f>
        <v>0</v>
      </c>
      <c r="YQ15" s="276">
        <f>'R4-03（入力用）'!BK38</f>
        <v>0</v>
      </c>
      <c r="YR15" s="276">
        <f>'R4-03（入力用）'!BL38</f>
        <v>0</v>
      </c>
      <c r="YS15" s="276">
        <f>'R4-03（入力用）'!BM38</f>
        <v>0</v>
      </c>
      <c r="YT15" s="276">
        <f>'R4-03（入力用）'!BN38</f>
        <v>0</v>
      </c>
      <c r="YU15" s="276">
        <f>'R4-03（入力用）'!BO38</f>
        <v>0</v>
      </c>
      <c r="YV15" s="276">
        <f>'R4-03（入力用）'!BP38</f>
        <v>0</v>
      </c>
      <c r="YW15" s="276">
        <f>'R4-03（入力用）'!BQ38</f>
        <v>0</v>
      </c>
      <c r="YX15" s="276">
        <f>'R4-03（入力用）'!BR38</f>
        <v>0</v>
      </c>
      <c r="YY15" s="276">
        <f>'R4-03（入力用）'!BS38</f>
        <v>0</v>
      </c>
      <c r="YZ15" s="276">
        <f>'R4-03（入力用）'!BT38</f>
        <v>0</v>
      </c>
      <c r="ZA15" s="276">
        <f>'R4-03（入力用）'!BU38</f>
        <v>0</v>
      </c>
      <c r="ZB15" s="276">
        <f>'R4-03（入力用）'!BV38</f>
        <v>0</v>
      </c>
      <c r="ZC15" s="276">
        <f>'R4-03（入力用）'!BW38</f>
        <v>0</v>
      </c>
      <c r="ZD15" s="276">
        <f>'R4-03（入力用）'!BX38</f>
        <v>0</v>
      </c>
      <c r="ZE15" s="276">
        <f>'R4-03（入力用）'!BY38</f>
        <v>0</v>
      </c>
      <c r="ZF15" s="276">
        <f>'R4-03（入力用）'!BZ38</f>
        <v>0</v>
      </c>
      <c r="ZG15" s="276">
        <f>'R4-03（入力用）'!CA38</f>
        <v>0</v>
      </c>
      <c r="ZH15" s="276">
        <f>'R4-03（入力用）'!CB38</f>
        <v>0</v>
      </c>
      <c r="ZI15" s="276">
        <f>'R4-03（入力用）'!CC38</f>
        <v>0</v>
      </c>
      <c r="ZJ15" s="276">
        <f>'R4-03（入力用）'!CD38</f>
        <v>0</v>
      </c>
      <c r="ZK15" s="276">
        <f>'R4-03（入力用）'!CE38</f>
        <v>0</v>
      </c>
      <c r="ZL15" s="276">
        <f>'R4-03（入力用）'!CF38</f>
        <v>0</v>
      </c>
      <c r="ZM15" s="276">
        <f>'R4-03（入力用）'!CG38</f>
        <v>0</v>
      </c>
      <c r="ZN15" s="276">
        <f>'R4-03（入力用）'!CH38</f>
        <v>0</v>
      </c>
      <c r="ZO15" s="276">
        <f>'R4-03（入力用）'!CI38</f>
        <v>0</v>
      </c>
      <c r="ZP15" s="276">
        <f>'R4-03（入力用）'!CJ38</f>
        <v>0</v>
      </c>
      <c r="ZQ15" s="276">
        <f>'R4-03（入力用）'!CK38</f>
        <v>0</v>
      </c>
      <c r="ZR15" s="276">
        <f>'R4-03（入力用）'!CL38</f>
        <v>0</v>
      </c>
      <c r="ZS15" s="276">
        <f>'R4-03（入力用）'!CM38</f>
        <v>0</v>
      </c>
      <c r="ZT15" s="276">
        <f>'R4-03（入力用）'!CN38</f>
        <v>0</v>
      </c>
      <c r="ZU15" s="276">
        <f>'R4-03（入力用）'!CO38</f>
        <v>0</v>
      </c>
      <c r="ZV15" s="276">
        <f>'R4-03（入力用）'!CP38</f>
        <v>0</v>
      </c>
      <c r="ZW15" s="276">
        <f>'R4-03（入力用）'!CQ38</f>
        <v>0</v>
      </c>
      <c r="ZX15" s="276">
        <f>'R4-03（入力用）'!CR38</f>
        <v>0</v>
      </c>
      <c r="ZY15" s="276">
        <f>'R4-03（入力用）'!CS38</f>
        <v>0</v>
      </c>
      <c r="ZZ15" s="276">
        <f>'R4-03（入力用）'!CT38</f>
        <v>0</v>
      </c>
      <c r="AAA15" s="276">
        <f>'R4-03（入力用）'!CU38</f>
        <v>0</v>
      </c>
      <c r="AAB15" s="276">
        <f>'R4-03（入力用）'!CV38</f>
        <v>0</v>
      </c>
      <c r="AAC15" s="276">
        <f>'R4-03（入力用）'!CW38</f>
        <v>0</v>
      </c>
      <c r="AAD15" s="276">
        <f>'R4-03（入力用）'!CX38</f>
        <v>0</v>
      </c>
      <c r="AAE15" s="276">
        <f>'R4-03（入力用）'!CY38</f>
        <v>0</v>
      </c>
      <c r="AAF15" s="276">
        <f>'R4-03（入力用）'!CZ38</f>
        <v>0</v>
      </c>
      <c r="AAG15" s="276">
        <f>'R4-03（入力用）'!DA38</f>
        <v>0</v>
      </c>
      <c r="AAH15" s="276">
        <f>'R4-03（入力用）'!DB38</f>
        <v>0</v>
      </c>
      <c r="AAI15" s="276">
        <f>'R4-03（入力用）'!DC38</f>
        <v>0</v>
      </c>
      <c r="AAJ15" s="276">
        <f>'R4-03（入力用）'!DD38</f>
        <v>0</v>
      </c>
      <c r="AAK15" s="276">
        <f>'R4-03（入力用）'!DE38</f>
        <v>0</v>
      </c>
      <c r="AAL15" s="276">
        <f>'R4-03（入力用）'!DF38</f>
        <v>0</v>
      </c>
      <c r="AAM15" s="276">
        <f>'R4-03（入力用）'!DG38</f>
        <v>0</v>
      </c>
      <c r="AAN15" s="276">
        <f>'R4-03（入力用）'!DH38</f>
        <v>0</v>
      </c>
      <c r="AAO15" s="276">
        <f>'R4-03（入力用）'!DI38</f>
        <v>0</v>
      </c>
      <c r="AAP15" s="276">
        <f>'R4-03（入力用）'!DJ38</f>
        <v>0</v>
      </c>
      <c r="AAQ15" s="276">
        <f>'R4-03（入力用）'!DK38</f>
        <v>0</v>
      </c>
      <c r="AAR15" s="276">
        <f>'R4-03（入力用）'!DL38</f>
        <v>0</v>
      </c>
      <c r="AAS15" s="276">
        <f>'R4-03（入力用）'!DM38</f>
        <v>0</v>
      </c>
      <c r="AAT15" s="276">
        <f>'R4-03（入力用）'!DN38</f>
        <v>0</v>
      </c>
      <c r="AAU15" s="276">
        <f>'R4-03（入力用）'!DO38</f>
        <v>0</v>
      </c>
      <c r="AAV15" s="276">
        <f>'R4-03（入力用）'!DP38</f>
        <v>0</v>
      </c>
      <c r="AAW15" s="276">
        <f>'R4-03（入力用）'!DQ38</f>
        <v>0</v>
      </c>
      <c r="AAX15" s="276">
        <f>'R4-03（入力用）'!DR38</f>
        <v>0</v>
      </c>
      <c r="AAY15" s="276">
        <f>'R4-03（入力用）'!DS38</f>
        <v>0</v>
      </c>
      <c r="AAZ15" s="276">
        <f>'R4-03（入力用）'!DT38</f>
        <v>0</v>
      </c>
      <c r="ABA15" s="276">
        <f>'R4-03（入力用）'!DU38</f>
        <v>0</v>
      </c>
      <c r="ABB15" s="276">
        <f>'R4-03（入力用）'!DV38</f>
        <v>0</v>
      </c>
      <c r="ABC15" s="276">
        <f>'R4-03（入力用）'!DW38</f>
        <v>0</v>
      </c>
      <c r="ABD15" s="276">
        <f>'R4-03（入力用）'!DX38</f>
        <v>0</v>
      </c>
    </row>
    <row r="16" spans="1:732" s="240" customFormat="1" ht="34.5" customHeight="1">
      <c r="A16" s="280" t="s">
        <v>85</v>
      </c>
      <c r="B16" s="280"/>
      <c r="C16" s="281">
        <f>'7月（入力用）'!F19</f>
        <v>1</v>
      </c>
      <c r="D16" s="281">
        <f>'7月（入力用）'!G19</f>
        <v>9</v>
      </c>
      <c r="E16" s="281">
        <f>'7月（入力用）'!H19</f>
        <v>30</v>
      </c>
      <c r="F16" s="281">
        <f>'7月（入力用）'!I19</f>
        <v>34</v>
      </c>
      <c r="G16" s="281">
        <f>'7月（入力用）'!J19</f>
        <v>13</v>
      </c>
      <c r="H16" s="281">
        <f>'7月（入力用）'!K19</f>
        <v>12</v>
      </c>
      <c r="I16" s="281">
        <f>'7月（入力用）'!L19</f>
        <v>9</v>
      </c>
      <c r="J16" s="281">
        <f>'7月（入力用）'!M19</f>
        <v>3</v>
      </c>
      <c r="K16" s="281">
        <f>'7月（入力用）'!N19</f>
        <v>2</v>
      </c>
      <c r="L16" s="281">
        <f>'7月（入力用）'!O19</f>
        <v>8</v>
      </c>
      <c r="M16" s="281">
        <f>'7月（入力用）'!P19</f>
        <v>5</v>
      </c>
      <c r="N16" s="281">
        <f>'7月（入力用）'!Q19</f>
        <v>8</v>
      </c>
      <c r="O16" s="281">
        <f>'7月（入力用）'!R19</f>
        <v>5</v>
      </c>
      <c r="P16" s="281">
        <f>'7月（入力用）'!S19</f>
        <v>5</v>
      </c>
      <c r="Q16" s="281">
        <f>'7月（入力用）'!T19</f>
        <v>3</v>
      </c>
      <c r="R16" s="281">
        <f>'7月（入力用）'!U19</f>
        <v>4</v>
      </c>
      <c r="S16" s="281">
        <f>'7月（入力用）'!V19</f>
        <v>1</v>
      </c>
      <c r="T16" s="281">
        <f>'7月（入力用）'!W19</f>
        <v>1</v>
      </c>
      <c r="U16" s="281">
        <f>'7月（入力用）'!X19</f>
        <v>1</v>
      </c>
      <c r="V16" s="281">
        <f>'7月（入力用）'!Y19</f>
        <v>5</v>
      </c>
      <c r="W16" s="281">
        <f>'7月（入力用）'!Z19</f>
        <v>2</v>
      </c>
      <c r="X16" s="281">
        <f>'7月（入力用）'!AA19</f>
        <v>2</v>
      </c>
      <c r="Y16" s="281">
        <f>'7月（入力用）'!AB19</f>
        <v>15</v>
      </c>
      <c r="Z16" s="281">
        <f>'7月（入力用）'!AC19</f>
        <v>14</v>
      </c>
      <c r="AA16" s="281">
        <f>'7月（入力用）'!AD19</f>
        <v>8</v>
      </c>
      <c r="AB16" s="281">
        <f>'7月（入力用）'!AE19</f>
        <v>5</v>
      </c>
      <c r="AC16" s="281">
        <f>'7月（入力用）'!AF19</f>
        <v>3</v>
      </c>
      <c r="AD16" s="281">
        <f>'7月（入力用）'!AG19</f>
        <v>10</v>
      </c>
      <c r="AE16" s="281">
        <f>'7月（入力用）'!AH19</f>
        <v>3</v>
      </c>
      <c r="AF16" s="281">
        <f>'7月（入力用）'!AI19</f>
        <v>4</v>
      </c>
      <c r="AG16" s="282">
        <f>'7月（入力用）'!AJ19</f>
        <v>16</v>
      </c>
      <c r="AH16" s="283">
        <f>'8月（入力用）'!F19</f>
        <v>4</v>
      </c>
      <c r="AI16" s="283">
        <f>'8月（入力用）'!G19</f>
        <v>0</v>
      </c>
      <c r="AJ16" s="283">
        <f>'8月（入力用）'!H19</f>
        <v>0</v>
      </c>
      <c r="AK16" s="283">
        <f>'8月（入力用）'!I19</f>
        <v>6</v>
      </c>
      <c r="AL16" s="283">
        <f>'8月（入力用）'!J19</f>
        <v>4</v>
      </c>
      <c r="AM16" s="283">
        <f>'8月（入力用）'!K19</f>
        <v>7</v>
      </c>
      <c r="AN16" s="283">
        <f>'8月（入力用）'!L19</f>
        <v>2</v>
      </c>
      <c r="AO16" s="283">
        <f>'8月（入力用）'!M19</f>
        <v>2</v>
      </c>
      <c r="AP16" s="283">
        <f>'8月（入力用）'!N19</f>
        <v>0</v>
      </c>
      <c r="AQ16" s="283">
        <f>'8月（入力用）'!O19</f>
        <v>0</v>
      </c>
      <c r="AR16" s="283">
        <f>'8月（入力用）'!P19</f>
        <v>0</v>
      </c>
      <c r="AS16" s="283">
        <f>'8月（入力用）'!Q19</f>
        <v>0</v>
      </c>
      <c r="AT16" s="283">
        <f>'8月（入力用）'!R19</f>
        <v>0</v>
      </c>
      <c r="AU16" s="283">
        <f>'8月（入力用）'!S19</f>
        <v>4</v>
      </c>
      <c r="AV16" s="283">
        <f>'8月（入力用）'!T19</f>
        <v>15</v>
      </c>
      <c r="AW16" s="283">
        <f>'8月（入力用）'!U19</f>
        <v>27</v>
      </c>
      <c r="AX16" s="283">
        <f>'8月（入力用）'!V19</f>
        <v>5</v>
      </c>
      <c r="AY16" s="283">
        <f>'8月（入力用）'!W19</f>
        <v>7</v>
      </c>
      <c r="AZ16" s="283">
        <f>'8月（入力用）'!X19</f>
        <v>2</v>
      </c>
      <c r="BA16" s="283">
        <f>'8月（入力用）'!Y19</f>
        <v>3</v>
      </c>
      <c r="BB16" s="283">
        <f>'8月（入力用）'!Z19</f>
        <v>0</v>
      </c>
      <c r="BC16" s="283">
        <f>'8月（入力用）'!AA19</f>
        <v>1</v>
      </c>
      <c r="BD16" s="283">
        <f>'8月（入力用）'!AB19</f>
        <v>1</v>
      </c>
      <c r="BE16" s="283">
        <f>'8月（入力用）'!AC19</f>
        <v>4</v>
      </c>
      <c r="BF16" s="283">
        <f>'8月（入力用）'!AD19</f>
        <v>2</v>
      </c>
      <c r="BG16" s="283">
        <f>'8月（入力用）'!AE19</f>
        <v>1</v>
      </c>
      <c r="BH16" s="283">
        <f>'8月（入力用）'!AF19</f>
        <v>2</v>
      </c>
      <c r="BI16" s="283">
        <f>'8月（入力用）'!AG19</f>
        <v>5</v>
      </c>
      <c r="BJ16" s="283">
        <f>'8月（入力用）'!AH19</f>
        <v>3</v>
      </c>
      <c r="BK16" s="283">
        <f>'8月（入力用）'!AI19</f>
        <v>2</v>
      </c>
      <c r="BL16" s="282">
        <f>'8月（入力用）'!AJ19</f>
        <v>1</v>
      </c>
      <c r="BM16" s="283">
        <f>'9月（入力用）'!G19</f>
        <v>1</v>
      </c>
      <c r="BN16" s="283">
        <f>'9月（入力用）'!H19</f>
        <v>0</v>
      </c>
      <c r="BO16" s="283">
        <f>'9月（入力用）'!I19</f>
        <v>5</v>
      </c>
      <c r="BP16" s="283">
        <f>'9月（入力用）'!J19</f>
        <v>2</v>
      </c>
      <c r="BQ16" s="283">
        <f>'9月（入力用）'!K19</f>
        <v>1</v>
      </c>
      <c r="BR16" s="283">
        <f>'9月（入力用）'!L19</f>
        <v>0</v>
      </c>
      <c r="BS16" s="283">
        <f>'9月（入力用）'!M19</f>
        <v>0</v>
      </c>
      <c r="BT16" s="283">
        <f>'9月（入力用）'!N19</f>
        <v>0</v>
      </c>
      <c r="BU16" s="283">
        <f>'9月（入力用）'!O19</f>
        <v>1</v>
      </c>
      <c r="BV16" s="283">
        <f>'9月（入力用）'!P19</f>
        <v>0</v>
      </c>
      <c r="BW16" s="283">
        <f>'9月（入力用）'!Q19</f>
        <v>0</v>
      </c>
      <c r="BX16" s="283">
        <f>'9月（入力用）'!R19</f>
        <v>0</v>
      </c>
      <c r="BY16" s="283">
        <f>'9月（入力用）'!S19</f>
        <v>0</v>
      </c>
      <c r="BZ16" s="283">
        <f>'9月（入力用）'!T19</f>
        <v>0</v>
      </c>
      <c r="CA16" s="283">
        <f>'9月（入力用）'!U19</f>
        <v>1</v>
      </c>
      <c r="CB16" s="283">
        <f>'9月（入力用）'!V19</f>
        <v>3</v>
      </c>
      <c r="CC16" s="283">
        <f>'9月（入力用）'!W19</f>
        <v>0</v>
      </c>
      <c r="CD16" s="283">
        <f>'9月（入力用）'!X19</f>
        <v>0</v>
      </c>
      <c r="CE16" s="283">
        <f>'9月（入力用）'!Y19</f>
        <v>1</v>
      </c>
      <c r="CF16" s="283">
        <f>'9月（入力用）'!Z19</f>
        <v>0</v>
      </c>
      <c r="CG16" s="283">
        <f>'9月（入力用）'!AA19</f>
        <v>1</v>
      </c>
      <c r="CH16" s="283">
        <f>'9月（入力用）'!AB19</f>
        <v>11</v>
      </c>
      <c r="CI16" s="283">
        <f>'9月（入力用）'!AC19</f>
        <v>0</v>
      </c>
      <c r="CJ16" s="283">
        <f>'9月（入力用）'!AD19</f>
        <v>4</v>
      </c>
      <c r="CK16" s="283">
        <f>'9月（入力用）'!AE19</f>
        <v>7</v>
      </c>
      <c r="CL16" s="283">
        <f>'9月（入力用）'!AF19</f>
        <v>5</v>
      </c>
      <c r="CM16" s="283">
        <f>'9月（入力用）'!AG19</f>
        <v>6</v>
      </c>
      <c r="CN16" s="283">
        <f>'9月（入力用）'!AH19</f>
        <v>1</v>
      </c>
      <c r="CO16" s="283">
        <f>'9月（入力用）'!AI19</f>
        <v>3</v>
      </c>
      <c r="CP16" s="282">
        <f>'9月（入力用）'!AJ19</f>
        <v>2</v>
      </c>
      <c r="CQ16" s="283">
        <f>'10月（入力用）'!G19</f>
        <v>5</v>
      </c>
      <c r="CR16" s="283">
        <f>'10月（入力用）'!H19</f>
        <v>2</v>
      </c>
      <c r="CS16" s="283">
        <f>'10月（入力用）'!I19</f>
        <v>1</v>
      </c>
      <c r="CT16" s="283">
        <f>'10月（入力用）'!J19</f>
        <v>3</v>
      </c>
      <c r="CU16" s="283">
        <f>'10月（入力用）'!K19</f>
        <v>6</v>
      </c>
      <c r="CV16" s="283">
        <f>'10月（入力用）'!L19</f>
        <v>5</v>
      </c>
      <c r="CW16" s="283">
        <f>'10月（入力用）'!M19</f>
        <v>5</v>
      </c>
      <c r="CX16" s="283">
        <f>'10月（入力用）'!N19</f>
        <v>3</v>
      </c>
      <c r="CY16" s="283">
        <f>'10月（入力用）'!O19</f>
        <v>0</v>
      </c>
      <c r="CZ16" s="283">
        <f>'10月（入力用）'!P19</f>
        <v>2</v>
      </c>
      <c r="DA16" s="283">
        <f>'10月（入力用）'!Q19</f>
        <v>6</v>
      </c>
      <c r="DB16" s="283">
        <f>'10月（入力用）'!R19</f>
        <v>1</v>
      </c>
      <c r="DC16" s="283">
        <f>'10月（入力用）'!S19</f>
        <v>0</v>
      </c>
      <c r="DD16" s="283">
        <f>'10月（入力用）'!T19</f>
        <v>3</v>
      </c>
      <c r="DE16" s="283">
        <f>'10月（入力用）'!U19</f>
        <v>3</v>
      </c>
      <c r="DF16" s="283">
        <f>'10月（入力用）'!V19</f>
        <v>1</v>
      </c>
      <c r="DG16" s="283">
        <f>'10月（入力用）'!W19</f>
        <v>0</v>
      </c>
      <c r="DH16" s="283">
        <f>'10月（入力用）'!X19</f>
        <v>0</v>
      </c>
      <c r="DI16" s="283">
        <f>'10月（入力用）'!Y19</f>
        <v>0</v>
      </c>
      <c r="DJ16" s="283">
        <f>'10月（入力用）'!Z19</f>
        <v>0</v>
      </c>
      <c r="DK16" s="283">
        <f>'10月（入力用）'!AA19</f>
        <v>0</v>
      </c>
      <c r="DL16" s="283">
        <f>'10月（入力用）'!AB19</f>
        <v>0</v>
      </c>
      <c r="DM16" s="283">
        <f>'10月（入力用）'!AC19</f>
        <v>0</v>
      </c>
      <c r="DN16" s="283">
        <f>'10月（入力用）'!AD19</f>
        <v>0</v>
      </c>
      <c r="DO16" s="283">
        <f>'10月（入力用）'!AE19</f>
        <v>0</v>
      </c>
      <c r="DP16" s="283">
        <f>'10月（入力用）'!AF19</f>
        <v>0</v>
      </c>
      <c r="DQ16" s="283">
        <f>'10月（入力用）'!AG19</f>
        <v>0</v>
      </c>
      <c r="DR16" s="283">
        <f>'10月（入力用）'!AH19</f>
        <v>1</v>
      </c>
      <c r="DS16" s="283">
        <f>'10月（入力用）'!AI19</f>
        <v>4</v>
      </c>
      <c r="DT16" s="283">
        <f>'10月（入力用）'!AJ19</f>
        <v>2</v>
      </c>
      <c r="DU16" s="282">
        <f>'10月（入力用）'!AK19</f>
        <v>0</v>
      </c>
      <c r="DV16" s="284">
        <f>'11月（入力用）'!G19</f>
        <v>5</v>
      </c>
      <c r="DW16" s="281">
        <f>'11月（入力用）'!H19</f>
        <v>0</v>
      </c>
      <c r="DX16" s="281">
        <f>'11月（入力用）'!I19</f>
        <v>8</v>
      </c>
      <c r="DY16" s="281">
        <f>'11月（入力用）'!J19</f>
        <v>5</v>
      </c>
      <c r="DZ16" s="281">
        <f>'11月（入力用）'!K19</f>
        <v>17</v>
      </c>
      <c r="EA16" s="281">
        <f>'11月（入力用）'!L19</f>
        <v>13</v>
      </c>
      <c r="EB16" s="281">
        <f>'11月（入力用）'!M19</f>
        <v>5</v>
      </c>
      <c r="EC16" s="281">
        <f>'11月（入力用）'!N19</f>
        <v>11</v>
      </c>
      <c r="ED16" s="281">
        <f>'11月（入力用）'!O19</f>
        <v>3</v>
      </c>
      <c r="EE16" s="281">
        <f>'11月（入力用）'!P19</f>
        <v>5</v>
      </c>
      <c r="EF16" s="281">
        <f>'11月（入力用）'!Q19</f>
        <v>5</v>
      </c>
      <c r="EG16" s="281">
        <f>'11月（入力用）'!R19</f>
        <v>1</v>
      </c>
      <c r="EH16" s="281">
        <f>'11月（入力用）'!S19</f>
        <v>5</v>
      </c>
      <c r="EI16" s="281">
        <f>'11月（入力用）'!T19</f>
        <v>1</v>
      </c>
      <c r="EJ16" s="281">
        <f>'11月（入力用）'!U19</f>
        <v>3</v>
      </c>
      <c r="EK16" s="281">
        <f>'11月（入力用）'!V19</f>
        <v>1</v>
      </c>
      <c r="EL16" s="281">
        <f>'11月（入力用）'!W19</f>
        <v>2</v>
      </c>
      <c r="EM16" s="281">
        <f>'11月（入力用）'!X19</f>
        <v>16</v>
      </c>
      <c r="EN16" s="281">
        <f>'11月（入力用）'!Y19</f>
        <v>9</v>
      </c>
      <c r="EO16" s="281">
        <f>'11月（入力用）'!Z19</f>
        <v>7</v>
      </c>
      <c r="EP16" s="281">
        <f>'11月（入力用）'!AA19</f>
        <v>3</v>
      </c>
      <c r="EQ16" s="281">
        <f>'11月（入力用）'!AB19</f>
        <v>2</v>
      </c>
      <c r="ER16" s="281">
        <f>'11月（入力用）'!AC19</f>
        <v>5</v>
      </c>
      <c r="ES16" s="281">
        <f>'11月（入力用）'!AD19</f>
        <v>0</v>
      </c>
      <c r="ET16" s="281">
        <f>'11月（入力用）'!AE19</f>
        <v>5</v>
      </c>
      <c r="EU16" s="281">
        <f>'11月（入力用）'!AF19</f>
        <v>5</v>
      </c>
      <c r="EV16" s="281">
        <f>'11月（入力用）'!AG19</f>
        <v>9</v>
      </c>
      <c r="EW16" s="281">
        <f>'11月（入力用）'!AH19</f>
        <v>2</v>
      </c>
      <c r="EX16" s="281">
        <f>'11月（入力用）'!AI19</f>
        <v>5</v>
      </c>
      <c r="EY16" s="282">
        <f>'11月（入力用）'!AJ19</f>
        <v>1</v>
      </c>
      <c r="EZ16" s="283">
        <f>'12月（入力用）'!G19</f>
        <v>3</v>
      </c>
      <c r="FA16" s="281">
        <f>'12月（入力用）'!H19</f>
        <v>5</v>
      </c>
      <c r="FB16" s="281">
        <f>'12月（入力用）'!I19</f>
        <v>11</v>
      </c>
      <c r="FC16" s="281">
        <f>'12月（入力用）'!J19</f>
        <v>5</v>
      </c>
      <c r="FD16" s="281">
        <f>'12月（入力用）'!K19</f>
        <v>6</v>
      </c>
      <c r="FE16" s="281">
        <f>'12月（入力用）'!L19</f>
        <v>14</v>
      </c>
      <c r="FF16" s="281">
        <f>'12月（入力用）'!M19</f>
        <v>10</v>
      </c>
      <c r="FG16" s="281">
        <f>'12月（入力用）'!N19</f>
        <v>18</v>
      </c>
      <c r="FH16" s="281">
        <f>'12月（入力用）'!O19</f>
        <v>40</v>
      </c>
      <c r="FI16" s="281">
        <f>'12月（入力用）'!P19</f>
        <v>30</v>
      </c>
      <c r="FJ16" s="281">
        <f>'12月（入力用）'!Q19</f>
        <v>25</v>
      </c>
      <c r="FK16" s="281">
        <f>'12月（入力用）'!R19</f>
        <v>17</v>
      </c>
      <c r="FL16" s="281">
        <f>'12月（入力用）'!S19</f>
        <v>10</v>
      </c>
      <c r="FM16" s="281">
        <f>'12月（入力用）'!T19</f>
        <v>14</v>
      </c>
      <c r="FN16" s="281">
        <f>'12月（入力用）'!U19</f>
        <v>12</v>
      </c>
      <c r="FO16" s="281">
        <f>'12月（入力用）'!V19</f>
        <v>9</v>
      </c>
      <c r="FP16" s="281">
        <f>'12月（入力用）'!W19</f>
        <v>4</v>
      </c>
      <c r="FQ16" s="281">
        <f>'12月（入力用）'!X19</f>
        <v>6</v>
      </c>
      <c r="FR16" s="281">
        <f>'12月（入力用）'!Y19</f>
        <v>7</v>
      </c>
      <c r="FS16" s="281">
        <f>'12月（入力用）'!Z19</f>
        <v>2</v>
      </c>
      <c r="FT16" s="281">
        <f>'12月（入力用）'!AA19</f>
        <v>4</v>
      </c>
      <c r="FU16" s="281">
        <f>'12月（入力用）'!AB19</f>
        <v>9</v>
      </c>
      <c r="FV16" s="281">
        <f>'12月（入力用）'!AC19</f>
        <v>15</v>
      </c>
      <c r="FW16" s="281">
        <f>'12月（入力用）'!AD19</f>
        <v>15</v>
      </c>
      <c r="FX16" s="281">
        <f>'12月（入力用）'!AE19</f>
        <v>9</v>
      </c>
      <c r="FY16" s="281">
        <f>'12月（入力用）'!AF19</f>
        <v>17</v>
      </c>
      <c r="FZ16" s="281">
        <f>'12月（入力用）'!AG19</f>
        <v>20</v>
      </c>
      <c r="GA16" s="281">
        <f>'12月（入力用）'!AH19</f>
        <v>19</v>
      </c>
      <c r="GB16" s="281">
        <f>'12月（入力用）'!AI19</f>
        <v>8</v>
      </c>
      <c r="GC16" s="281">
        <f>'12月（入力用）'!AJ19</f>
        <v>13</v>
      </c>
      <c r="GD16" s="282">
        <f>'12月（入力用）'!AK19</f>
        <v>10</v>
      </c>
      <c r="GE16" s="283">
        <f>'R3-01（入力用）'!G19</f>
        <v>15</v>
      </c>
      <c r="GF16" s="281">
        <f>'R3-01（入力用）'!H19</f>
        <v>2</v>
      </c>
      <c r="GG16" s="281">
        <f>'R3-01（入力用）'!I19</f>
        <v>27</v>
      </c>
      <c r="GH16" s="281">
        <f>'R3-01（入力用）'!J19</f>
        <v>12</v>
      </c>
      <c r="GI16" s="281">
        <f>'R3-01（入力用）'!K19</f>
        <v>22</v>
      </c>
      <c r="GJ16" s="281">
        <f>'R3-01（入力用）'!L19</f>
        <v>36</v>
      </c>
      <c r="GK16" s="281">
        <f>'R3-01（入力用）'!M19</f>
        <v>27</v>
      </c>
      <c r="GL16" s="281">
        <f>'R3-01（入力用）'!N19</f>
        <v>32</v>
      </c>
      <c r="GM16" s="281">
        <f>'R3-01（入力用）'!O19</f>
        <v>39</v>
      </c>
      <c r="GN16" s="281">
        <f>'R3-01（入力用）'!P19</f>
        <v>17</v>
      </c>
      <c r="GO16" s="281">
        <f>'R3-01（入力用）'!Q19</f>
        <v>15</v>
      </c>
      <c r="GP16" s="281">
        <f>'R3-01（入力用）'!R19</f>
        <v>20</v>
      </c>
      <c r="GQ16" s="281">
        <f>'R3-01（入力用）'!S19</f>
        <v>21</v>
      </c>
      <c r="GR16" s="281">
        <f>'R3-01（入力用）'!T19</f>
        <v>17</v>
      </c>
      <c r="GS16" s="281">
        <f>'R3-01（入力用）'!U19</f>
        <v>14</v>
      </c>
      <c r="GT16" s="281">
        <f>'R3-01（入力用）'!V19</f>
        <v>25</v>
      </c>
      <c r="GU16" s="281">
        <f>'R3-01（入力用）'!W19</f>
        <v>14</v>
      </c>
      <c r="GV16" s="281">
        <f>'R3-01（入力用）'!X19</f>
        <v>16</v>
      </c>
      <c r="GW16" s="281">
        <f>'R3-01（入力用）'!Y19</f>
        <v>14</v>
      </c>
      <c r="GX16" s="281">
        <f>'R3-01（入力用）'!Z19</f>
        <v>59</v>
      </c>
      <c r="GY16" s="281">
        <f>'R3-01（入力用）'!AA19</f>
        <v>23</v>
      </c>
      <c r="GZ16" s="281">
        <f>'R3-01（入力用）'!AB19</f>
        <v>14</v>
      </c>
      <c r="HA16" s="281">
        <f>'R3-01（入力用）'!AC19</f>
        <v>27</v>
      </c>
      <c r="HB16" s="281">
        <f>'R3-01（入力用）'!AD19</f>
        <v>5</v>
      </c>
      <c r="HC16" s="281">
        <f>'R3-01（入力用）'!AE19</f>
        <v>14</v>
      </c>
      <c r="HD16" s="281">
        <f>'R3-01（入力用）'!AF19</f>
        <v>13</v>
      </c>
      <c r="HE16" s="281">
        <f>'R3-01（入力用）'!AG19</f>
        <v>10</v>
      </c>
      <c r="HF16" s="281">
        <f>'R3-01（入力用）'!AH19</f>
        <v>13</v>
      </c>
      <c r="HG16" s="281">
        <f>'R3-01（入力用）'!AI19</f>
        <v>19</v>
      </c>
      <c r="HH16" s="281">
        <f>'R3-01（入力用）'!AJ19</f>
        <v>11</v>
      </c>
      <c r="HI16" s="282">
        <f>'R3-01（入力用）'!AK19</f>
        <v>13</v>
      </c>
      <c r="HJ16" s="283">
        <f>'R3-02（入力用）'!G19</f>
        <v>10</v>
      </c>
      <c r="HK16" s="281">
        <f>'R3-02（入力用）'!H19</f>
        <v>5</v>
      </c>
      <c r="HL16" s="281">
        <f>'R3-02（入力用）'!I19</f>
        <v>3</v>
      </c>
      <c r="HM16" s="281">
        <f>'R3-02（入力用）'!J19</f>
        <v>3</v>
      </c>
      <c r="HN16" s="281">
        <f>'R3-02（入力用）'!K19</f>
        <v>9</v>
      </c>
      <c r="HO16" s="281">
        <f>'R3-02（入力用）'!L19</f>
        <v>4</v>
      </c>
      <c r="HP16" s="281">
        <f>'R3-02（入力用）'!M19</f>
        <v>3</v>
      </c>
      <c r="HQ16" s="281">
        <f>'R3-02（入力用）'!N19</f>
        <v>6</v>
      </c>
      <c r="HR16" s="281">
        <f>'R3-02（入力用）'!O19</f>
        <v>10</v>
      </c>
      <c r="HS16" s="281">
        <f>'R3-02（入力用）'!P19</f>
        <v>10</v>
      </c>
      <c r="HT16" s="281">
        <f>'R3-02（入力用）'!Q19</f>
        <v>4</v>
      </c>
      <c r="HU16" s="281">
        <f>'R3-02（入力用）'!R19</f>
        <v>16</v>
      </c>
      <c r="HV16" s="281">
        <f>'R3-02（入力用）'!S19</f>
        <v>11</v>
      </c>
      <c r="HW16" s="281">
        <f>'R3-02（入力用）'!T19</f>
        <v>8</v>
      </c>
      <c r="HX16" s="281">
        <f>'R3-02（入力用）'!U19</f>
        <v>2</v>
      </c>
      <c r="HY16" s="281">
        <f>'R3-02（入力用）'!V19</f>
        <v>12</v>
      </c>
      <c r="HZ16" s="281">
        <f>'R3-02（入力用）'!W19</f>
        <v>1</v>
      </c>
      <c r="IA16" s="281">
        <f>'R3-02（入力用）'!X19</f>
        <v>3</v>
      </c>
      <c r="IB16" s="281">
        <f>'R3-02（入力用）'!Y19</f>
        <v>1</v>
      </c>
      <c r="IC16" s="281">
        <f>'R3-02（入力用）'!Z19</f>
        <v>1</v>
      </c>
      <c r="ID16" s="281">
        <f>'R3-02（入力用）'!AA19</f>
        <v>1</v>
      </c>
      <c r="IE16" s="281">
        <f>'R3-02（入力用）'!AB19</f>
        <v>2</v>
      </c>
      <c r="IF16" s="281">
        <f>'R3-02（入力用）'!AC19</f>
        <v>7</v>
      </c>
      <c r="IG16" s="281">
        <f>'R3-02（入力用）'!AD19</f>
        <v>4</v>
      </c>
      <c r="IH16" s="281">
        <f>'R3-02（入力用）'!AE19</f>
        <v>0</v>
      </c>
      <c r="II16" s="281">
        <f>'R3-02（入力用）'!AF19</f>
        <v>0</v>
      </c>
      <c r="IJ16" s="281">
        <f>'R3-02（入力用）'!AG19</f>
        <v>3</v>
      </c>
      <c r="IK16" s="282">
        <f>'R3-02（入力用）'!AH19</f>
        <v>0</v>
      </c>
      <c r="IL16" s="283">
        <f>'R3-03（入力用）'!G19</f>
        <v>0</v>
      </c>
      <c r="IM16" s="281">
        <f>'R3-03（入力用）'!H19</f>
        <v>1</v>
      </c>
      <c r="IN16" s="281">
        <f>'R3-03（入力用）'!I19</f>
        <v>0</v>
      </c>
      <c r="IO16" s="281">
        <f>'R3-03（入力用）'!J19</f>
        <v>0</v>
      </c>
      <c r="IP16" s="281">
        <f>'R3-03（入力用）'!K19</f>
        <v>0</v>
      </c>
      <c r="IQ16" s="281">
        <f>'R3-03（入力用）'!L19</f>
        <v>0</v>
      </c>
      <c r="IR16" s="281">
        <f>'R3-03（入力用）'!M19</f>
        <v>0</v>
      </c>
      <c r="IS16" s="281">
        <f>'R3-03（入力用）'!N19</f>
        <v>0</v>
      </c>
      <c r="IT16" s="281">
        <f>'R3-03（入力用）'!O19</f>
        <v>0</v>
      </c>
      <c r="IU16" s="281">
        <f>'R3-03（入力用）'!P19</f>
        <v>0</v>
      </c>
      <c r="IV16" s="281">
        <f>'R3-03（入力用）'!Q19</f>
        <v>0</v>
      </c>
      <c r="IW16" s="281">
        <f>'R3-03（入力用）'!R19</f>
        <v>0</v>
      </c>
      <c r="IX16" s="281">
        <f>'R3-03（入力用）'!S19</f>
        <v>0</v>
      </c>
      <c r="IY16" s="281">
        <f>'R3-03（入力用）'!T19</f>
        <v>1</v>
      </c>
      <c r="IZ16" s="281">
        <f>'R3-03（入力用）'!U19</f>
        <v>0</v>
      </c>
      <c r="JA16" s="281">
        <f>'R3-03（入力用）'!V19</f>
        <v>1</v>
      </c>
      <c r="JB16" s="281">
        <f>'R3-03（入力用）'!W19</f>
        <v>1</v>
      </c>
      <c r="JC16" s="281">
        <f>'R3-03（入力用）'!X19</f>
        <v>1</v>
      </c>
      <c r="JD16" s="281">
        <f>'R3-03（入力用）'!Y19</f>
        <v>0</v>
      </c>
      <c r="JE16" s="281">
        <f>'R3-03（入力用）'!Z19</f>
        <v>3</v>
      </c>
      <c r="JF16" s="281">
        <f>'R3-03（入力用）'!AA19</f>
        <v>5</v>
      </c>
      <c r="JG16" s="281">
        <f>'R3-03（入力用）'!AB19</f>
        <v>1</v>
      </c>
      <c r="JH16" s="281">
        <f>'R3-03（入力用）'!AC19</f>
        <v>0</v>
      </c>
      <c r="JI16" s="281">
        <f>'R3-03（入力用）'!AD19</f>
        <v>1</v>
      </c>
      <c r="JJ16" s="281">
        <f>'R3-03（入力用）'!AE19</f>
        <v>2</v>
      </c>
      <c r="JK16" s="281">
        <f>'R3-03（入力用）'!AF19</f>
        <v>12</v>
      </c>
      <c r="JL16" s="281">
        <f>'R3-03（入力用）'!AG19</f>
        <v>10</v>
      </c>
      <c r="JM16" s="281">
        <f>'R3-03（入力用）'!AH19</f>
        <v>12</v>
      </c>
      <c r="JN16" s="281">
        <f>'R3-03（入力用）'!AI19</f>
        <v>5</v>
      </c>
      <c r="JO16" s="281">
        <f>'R3-03（入力用）'!AJ19</f>
        <v>6</v>
      </c>
      <c r="JP16" s="282">
        <f>'R3-03（入力用）'!AK19</f>
        <v>7</v>
      </c>
      <c r="JQ16" s="283">
        <f>'R3-04（入力用）'!G19</f>
        <v>2</v>
      </c>
      <c r="JR16" s="281">
        <f>'R3-04（入力用）'!H19</f>
        <v>7</v>
      </c>
      <c r="JS16" s="281">
        <f>'R3-04（入力用）'!I19</f>
        <v>8</v>
      </c>
      <c r="JT16" s="281">
        <f>'R3-04（入力用）'!J19</f>
        <v>8</v>
      </c>
      <c r="JU16" s="281">
        <f>'R3-04（入力用）'!K19</f>
        <v>8</v>
      </c>
      <c r="JV16" s="281">
        <f>'R3-04（入力用）'!L19</f>
        <v>7</v>
      </c>
      <c r="JW16" s="281">
        <f>'R3-04（入力用）'!M19</f>
        <v>16</v>
      </c>
      <c r="JX16" s="281">
        <f>'R3-04（入力用）'!N19</f>
        <v>11</v>
      </c>
      <c r="JY16" s="281">
        <f>'R3-04（入力用）'!O19</f>
        <v>8</v>
      </c>
      <c r="JZ16" s="281">
        <f>'R3-04（入力用）'!P19</f>
        <v>8</v>
      </c>
      <c r="KA16" s="281">
        <f>'R3-04（入力用）'!Q19</f>
        <v>5</v>
      </c>
      <c r="KB16" s="281">
        <f>'R3-04（入力用）'!R19</f>
        <v>4</v>
      </c>
      <c r="KC16" s="281">
        <f>'R3-04（入力用）'!S19</f>
        <v>4</v>
      </c>
      <c r="KD16" s="281">
        <f>'R3-04（入力用）'!T19</f>
        <v>4</v>
      </c>
      <c r="KE16" s="281">
        <f>'R3-04（入力用）'!U19</f>
        <v>13</v>
      </c>
      <c r="KF16" s="281">
        <f>'R3-04（入力用）'!V19</f>
        <v>3</v>
      </c>
      <c r="KG16" s="281">
        <f>'R3-04（入力用）'!W19</f>
        <v>7</v>
      </c>
      <c r="KH16" s="281">
        <f>'R3-04（入力用）'!X19</f>
        <v>11</v>
      </c>
      <c r="KI16" s="281">
        <f>'R3-04（入力用）'!Y19</f>
        <v>6</v>
      </c>
      <c r="KJ16" s="281">
        <f>'R3-04（入力用）'!Z19</f>
        <v>13</v>
      </c>
      <c r="KK16" s="281">
        <f>'R3-04（入力用）'!AA19</f>
        <v>2</v>
      </c>
      <c r="KL16" s="281">
        <f>'R3-04（入力用）'!AB19</f>
        <v>7</v>
      </c>
      <c r="KM16" s="281">
        <f>'R3-04（入力用）'!AC19</f>
        <v>11</v>
      </c>
      <c r="KN16" s="281">
        <f>'R3-04（入力用）'!AD19</f>
        <v>7</v>
      </c>
      <c r="KO16" s="281">
        <f>'R3-04（入力用）'!AE19</f>
        <v>14</v>
      </c>
      <c r="KP16" s="281">
        <f>'R3-04（入力用）'!AF19</f>
        <v>13</v>
      </c>
      <c r="KQ16" s="281">
        <f>'R3-04（入力用）'!AG19</f>
        <v>11</v>
      </c>
      <c r="KR16" s="281">
        <f>'R3-04（入力用）'!AH19</f>
        <v>14</v>
      </c>
      <c r="KS16" s="281">
        <f>'R3-04（入力用）'!AI19</f>
        <v>28</v>
      </c>
      <c r="KT16" s="285">
        <f>'R3-04（入力用）'!AJ19</f>
        <v>33</v>
      </c>
      <c r="KU16" s="286">
        <f>'R3-05（入力用）'!G19</f>
        <v>60</v>
      </c>
      <c r="KV16" s="281">
        <f>'R3-05（入力用）'!H19</f>
        <v>42</v>
      </c>
      <c r="KW16" s="281">
        <f>'R3-05（入力用）'!I19</f>
        <v>45</v>
      </c>
      <c r="KX16" s="281">
        <f>'R3-05（入力用）'!J19</f>
        <v>41</v>
      </c>
      <c r="KY16" s="281">
        <f>'R3-05（入力用）'!K19</f>
        <v>47</v>
      </c>
      <c r="KZ16" s="281">
        <f>'R3-05（入力用）'!L19</f>
        <v>45</v>
      </c>
      <c r="LA16" s="281">
        <f>'R3-05（入力用）'!M19</f>
        <v>58</v>
      </c>
      <c r="LB16" s="281">
        <f>'R3-05（入力用）'!N19</f>
        <v>51</v>
      </c>
      <c r="LC16" s="281">
        <f>'R3-05（入力用）'!O19</f>
        <v>46</v>
      </c>
      <c r="LD16" s="281">
        <f>'R3-05（入力用）'!P19</f>
        <v>39</v>
      </c>
      <c r="LE16" s="281">
        <f>'R3-05（入力用）'!Q19</f>
        <v>52</v>
      </c>
      <c r="LF16" s="281">
        <f>'R3-05（入力用）'!R19</f>
        <v>61</v>
      </c>
      <c r="LG16" s="281">
        <f>'R3-05（入力用）'!S19</f>
        <v>52</v>
      </c>
      <c r="LH16" s="281">
        <f>'R3-05（入力用）'!T19</f>
        <v>46</v>
      </c>
      <c r="LI16" s="281">
        <f>'R3-05（入力用）'!U19</f>
        <v>34</v>
      </c>
      <c r="LJ16" s="281">
        <f>'R3-05（入力用）'!V19</f>
        <v>29</v>
      </c>
      <c r="LK16" s="281">
        <f>'R3-05（入力用）'!W19</f>
        <v>38</v>
      </c>
      <c r="LL16" s="281">
        <f>'R3-05（入力用）'!X19</f>
        <v>37</v>
      </c>
      <c r="LM16" s="281">
        <f>'R3-05（入力用）'!Y19</f>
        <v>40</v>
      </c>
      <c r="LN16" s="281">
        <f>'R3-05（入力用）'!Z19</f>
        <v>39</v>
      </c>
      <c r="LO16" s="281">
        <f>'R3-05（入力用）'!AA19</f>
        <v>47</v>
      </c>
      <c r="LP16" s="281">
        <f>'R3-05（入力用）'!AB19</f>
        <v>36</v>
      </c>
      <c r="LQ16" s="281">
        <f>'R3-05（入力用）'!AC19</f>
        <v>23</v>
      </c>
      <c r="LR16" s="281">
        <f>'R3-05（入力用）'!AD19</f>
        <v>19</v>
      </c>
      <c r="LS16" s="281">
        <f>'R3-05（入力用）'!AE19</f>
        <v>27</v>
      </c>
      <c r="LT16" s="281">
        <f>'R3-05（入力用）'!AF19</f>
        <v>26</v>
      </c>
      <c r="LU16" s="281">
        <f>'R3-05（入力用）'!AG19</f>
        <v>26</v>
      </c>
      <c r="LV16" s="281">
        <f>'R3-05（入力用）'!AH19</f>
        <v>27</v>
      </c>
      <c r="LW16" s="281">
        <f>'R3-05（入力用）'!AI19</f>
        <v>29</v>
      </c>
      <c r="LX16" s="281">
        <f>'R3-05（入力用）'!AJ19</f>
        <v>31</v>
      </c>
      <c r="LY16" s="282">
        <f>'R3-05（入力用）'!AK19</f>
        <v>11</v>
      </c>
      <c r="LZ16" s="283">
        <f>'R3-06（入力用）'!G19</f>
        <v>25</v>
      </c>
      <c r="MA16" s="281">
        <f>'R3-06（入力用）'!H19</f>
        <v>32</v>
      </c>
      <c r="MB16" s="281">
        <f>'R3-06（入力用）'!I19</f>
        <v>25</v>
      </c>
      <c r="MC16" s="281">
        <f>'R3-06（入力用）'!J19</f>
        <v>26</v>
      </c>
      <c r="MD16" s="281">
        <f>'R3-06（入力用）'!K19</f>
        <v>47</v>
      </c>
      <c r="ME16" s="281">
        <f>'R3-06（入力用）'!L19</f>
        <v>15</v>
      </c>
      <c r="MF16" s="281">
        <f>'R3-06（入力用）'!M19</f>
        <v>8</v>
      </c>
      <c r="MG16" s="281">
        <f>'R3-06（入力用）'!N19</f>
        <v>13</v>
      </c>
      <c r="MH16" s="281">
        <f>'R3-06（入力用）'!O19</f>
        <v>17</v>
      </c>
      <c r="MI16" s="281">
        <f>'R3-06（入力用）'!P19</f>
        <v>11</v>
      </c>
      <c r="MJ16" s="281">
        <f>'R3-06（入力用）'!Q19</f>
        <v>8</v>
      </c>
      <c r="MK16" s="281">
        <f>'R3-06（入力用）'!R19</f>
        <v>15</v>
      </c>
      <c r="ML16" s="281">
        <f>'R3-06（入力用）'!S19</f>
        <v>15</v>
      </c>
      <c r="MM16" s="281">
        <f>'R3-06（入力用）'!T19</f>
        <v>10</v>
      </c>
      <c r="MN16" s="281">
        <f>'R3-06（入力用）'!U19</f>
        <v>11</v>
      </c>
      <c r="MO16" s="281">
        <f>'R3-06（入力用）'!V19</f>
        <v>13</v>
      </c>
      <c r="MP16" s="281">
        <f>'R3-06（入力用）'!W19</f>
        <v>3</v>
      </c>
      <c r="MQ16" s="281">
        <f>'R3-06（入力用）'!X19</f>
        <v>9</v>
      </c>
      <c r="MR16" s="281">
        <f>'R3-06（入力用）'!Y19</f>
        <v>2</v>
      </c>
      <c r="MS16" s="281">
        <f>'R3-06（入力用）'!Z19</f>
        <v>3</v>
      </c>
      <c r="MT16" s="281">
        <f>'R3-06（入力用）'!AA19</f>
        <v>2</v>
      </c>
      <c r="MU16" s="281">
        <f>'R3-06（入力用）'!AB19</f>
        <v>4</v>
      </c>
      <c r="MV16" s="281">
        <f>'R3-06（入力用）'!AC19</f>
        <v>2</v>
      </c>
      <c r="MW16" s="281">
        <f>'R3-06（入力用）'!AD19</f>
        <v>2</v>
      </c>
      <c r="MX16" s="281">
        <f>'R3-06（入力用）'!AE19</f>
        <v>2</v>
      </c>
      <c r="MY16" s="281">
        <f>'R3-06（入力用）'!AF19</f>
        <v>6</v>
      </c>
      <c r="MZ16" s="281">
        <f>'R3-06（入力用）'!AG19</f>
        <v>9</v>
      </c>
      <c r="NA16" s="281">
        <f>'R3-06（入力用）'!AH19</f>
        <v>5</v>
      </c>
      <c r="NB16" s="281">
        <f>'R3-06（入力用）'!AI19</f>
        <v>4</v>
      </c>
      <c r="NC16" s="282">
        <f>'R3-06（入力用）'!AJ19</f>
        <v>3</v>
      </c>
      <c r="ND16" s="283">
        <f>'R3-07（入力用）'!G19</f>
        <v>4</v>
      </c>
      <c r="NE16" s="281">
        <f>'R3-07（入力用）'!H19</f>
        <v>11</v>
      </c>
      <c r="NF16" s="281">
        <f>'R3-07（入力用）'!I19</f>
        <v>6</v>
      </c>
      <c r="NG16" s="281">
        <f>'R3-07（入力用）'!J19</f>
        <v>3</v>
      </c>
      <c r="NH16" s="281">
        <f>'R3-07（入力用）'!K19</f>
        <v>1</v>
      </c>
      <c r="NI16" s="281">
        <f>'R3-07（入力用）'!L19</f>
        <v>7</v>
      </c>
      <c r="NJ16" s="281">
        <f>'R3-07（入力用）'!M19</f>
        <v>6</v>
      </c>
      <c r="NK16" s="281">
        <f>'R3-07（入力用）'!N19</f>
        <v>4</v>
      </c>
      <c r="NL16" s="281">
        <f>'R3-07（入力用）'!O19</f>
        <v>11</v>
      </c>
      <c r="NM16" s="281">
        <f>'R3-07（入力用）'!P19</f>
        <v>4</v>
      </c>
      <c r="NN16" s="281">
        <f>'R3-07（入力用）'!Q19</f>
        <v>5</v>
      </c>
      <c r="NO16" s="281">
        <f>'R3-07（入力用）'!R19</f>
        <v>4</v>
      </c>
      <c r="NP16" s="281">
        <f>'R3-07（入力用）'!S19</f>
        <v>2</v>
      </c>
      <c r="NQ16" s="281">
        <f>'R3-07（入力用）'!T19</f>
        <v>5</v>
      </c>
      <c r="NR16" s="281">
        <f>'R3-07（入力用）'!U19</f>
        <v>6</v>
      </c>
      <c r="NS16" s="281">
        <f>'R3-07（入力用）'!V19</f>
        <v>10</v>
      </c>
      <c r="NT16" s="281">
        <f>'R3-07（入力用）'!W19</f>
        <v>7</v>
      </c>
      <c r="NU16" s="281">
        <f>'R3-07（入力用）'!X19</f>
        <v>6</v>
      </c>
      <c r="NV16" s="281">
        <f>'R3-07（入力用）'!Y19</f>
        <v>2</v>
      </c>
      <c r="NW16" s="281">
        <f>'R3-07（入力用）'!Z19</f>
        <v>6</v>
      </c>
      <c r="NX16" s="281">
        <f>'R3-07（入力用）'!AA19</f>
        <v>5</v>
      </c>
      <c r="NY16" s="281">
        <f>'R3-07（入力用）'!AB19</f>
        <v>9</v>
      </c>
      <c r="NZ16" s="281">
        <f>'R3-07（入力用）'!AC19</f>
        <v>19</v>
      </c>
      <c r="OA16" s="281">
        <f>'R3-07（入力用）'!AD19</f>
        <v>8</v>
      </c>
      <c r="OB16" s="281">
        <f>'R3-07（入力用）'!AE19</f>
        <v>22</v>
      </c>
      <c r="OC16" s="281">
        <f>'R3-07（入力用）'!AF19</f>
        <v>13</v>
      </c>
      <c r="OD16" s="281">
        <f>'R3-07（入力用）'!AG19</f>
        <v>18</v>
      </c>
      <c r="OE16" s="281">
        <f>'R3-07（入力用）'!AH19</f>
        <v>24</v>
      </c>
      <c r="OF16" s="281">
        <f>'R3-07（入力用）'!AI19</f>
        <v>22</v>
      </c>
      <c r="OG16" s="281">
        <f>'R3-07（入力用）'!AJ19</f>
        <v>23</v>
      </c>
      <c r="OH16" s="282">
        <f>'R3-07（入力用）'!AK19</f>
        <v>21</v>
      </c>
      <c r="OI16" s="283">
        <f>'R3-08（入力用）'!G19</f>
        <v>31</v>
      </c>
      <c r="OJ16" s="281">
        <f>'R3-08（入力用）'!H19</f>
        <v>20</v>
      </c>
      <c r="OK16" s="281">
        <f>'R3-08（入力用）'!I19</f>
        <v>45</v>
      </c>
      <c r="OL16" s="281">
        <f>'R3-08（入力用）'!J19</f>
        <v>44</v>
      </c>
      <c r="OM16" s="281">
        <f>'R3-08（入力用）'!K19</f>
        <v>51</v>
      </c>
      <c r="ON16" s="281">
        <f>'R3-08（入力用）'!L19</f>
        <v>87</v>
      </c>
      <c r="OO16" s="281">
        <f>'R3-08（入力用）'!M19</f>
        <v>71</v>
      </c>
      <c r="OP16" s="281">
        <f>'R3-08（入力用）'!N19</f>
        <v>104</v>
      </c>
      <c r="OQ16" s="281">
        <f>'R3-08（入力用）'!O19</f>
        <v>66</v>
      </c>
      <c r="OR16" s="281">
        <f>'R3-08（入力用）'!P19</f>
        <v>82</v>
      </c>
      <c r="OS16" s="281">
        <f>'R3-08（入力用）'!Q19</f>
        <v>108</v>
      </c>
      <c r="OT16" s="281">
        <f>'R3-08（入力用）'!R19</f>
        <v>154</v>
      </c>
      <c r="OU16" s="281">
        <f>'R3-08（入力用）'!S19</f>
        <v>158</v>
      </c>
      <c r="OV16" s="281">
        <f>'R3-08（入力用）'!T19</f>
        <v>164</v>
      </c>
      <c r="OW16" s="281">
        <f>'R3-08（入力用）'!U19</f>
        <v>140</v>
      </c>
      <c r="OX16" s="281">
        <f>'R3-08（入力用）'!V19</f>
        <v>151</v>
      </c>
      <c r="OY16" s="281">
        <f>'R3-08（入力用）'!W19</f>
        <v>245</v>
      </c>
      <c r="OZ16" s="281">
        <f>'R3-08（入力用）'!X19</f>
        <v>201</v>
      </c>
      <c r="PA16" s="281">
        <f>'R3-08（入力用）'!Y19</f>
        <v>251</v>
      </c>
      <c r="PB16" s="281">
        <f>'R3-08（入力用）'!Z19</f>
        <v>242</v>
      </c>
      <c r="PC16" s="281">
        <f>'R3-08（入力用）'!AA19</f>
        <v>231</v>
      </c>
      <c r="PD16" s="281">
        <f>'R3-08（入力用）'!AB19</f>
        <v>160</v>
      </c>
      <c r="PE16" s="281">
        <f>'R3-08（入力用）'!AC19</f>
        <v>147</v>
      </c>
      <c r="PF16" s="281">
        <f>'R3-08（入力用）'!AD19</f>
        <v>191</v>
      </c>
      <c r="PG16" s="281">
        <f>'R3-08（入力用）'!AE19</f>
        <v>240</v>
      </c>
      <c r="PH16" s="281">
        <f>'R3-08（入力用）'!AF19</f>
        <v>192</v>
      </c>
      <c r="PI16" s="281">
        <f>'R3-08（入力用）'!AG19</f>
        <v>148</v>
      </c>
      <c r="PJ16" s="281">
        <f>'R3-08（入力用）'!AH19</f>
        <v>157</v>
      </c>
      <c r="PK16" s="281">
        <f>'R3-08（入力用）'!AI19</f>
        <v>128</v>
      </c>
      <c r="PL16" s="281">
        <f>'R3-08（入力用）'!AJ19</f>
        <v>49</v>
      </c>
      <c r="PM16" s="282">
        <f>'R3-08（入力用）'!AK19</f>
        <v>78</v>
      </c>
      <c r="PN16" s="283">
        <f>'R3-09（入力用）'!G19</f>
        <v>96</v>
      </c>
      <c r="PO16" s="281">
        <f>'R3-09（入力用）'!H19</f>
        <v>91</v>
      </c>
      <c r="PP16" s="281">
        <f>'R3-09（入力用）'!I19</f>
        <v>86</v>
      </c>
      <c r="PQ16" s="281">
        <f>'R3-09（入力用）'!J19</f>
        <v>67</v>
      </c>
      <c r="PR16" s="281">
        <f>'R3-09（入力用）'!K19</f>
        <v>54</v>
      </c>
      <c r="PS16" s="281">
        <f>'R3-09（入力用）'!L19</f>
        <v>43</v>
      </c>
      <c r="PT16" s="281">
        <f>'R3-09（入力用）'!M19</f>
        <v>56</v>
      </c>
      <c r="PU16" s="281">
        <f>'R3-09（入力用）'!N19</f>
        <v>53</v>
      </c>
      <c r="PV16" s="281">
        <f>'R3-09（入力用）'!O19</f>
        <v>50</v>
      </c>
      <c r="PW16" s="281">
        <f>'R3-09（入力用）'!P19</f>
        <v>59</v>
      </c>
      <c r="PX16" s="281">
        <f>'R3-09（入力用）'!Q19</f>
        <v>46</v>
      </c>
      <c r="PY16" s="281">
        <f>'R3-09（入力用）'!R19</f>
        <v>36</v>
      </c>
      <c r="PZ16" s="281">
        <f>'R3-09（入力用）'!S19</f>
        <v>21</v>
      </c>
      <c r="QA16" s="281">
        <f>'R3-09（入力用）'!T19</f>
        <v>36</v>
      </c>
      <c r="QB16" s="281">
        <f>'R3-09（入力用）'!U19</f>
        <v>30</v>
      </c>
      <c r="QC16" s="281">
        <f>'R3-09（入力用）'!V19</f>
        <v>30</v>
      </c>
      <c r="QD16" s="281">
        <f>'R3-09（入力用）'!W19</f>
        <v>25</v>
      </c>
      <c r="QE16" s="281">
        <f>'R3-09（入力用）'!X19</f>
        <v>15</v>
      </c>
      <c r="QF16" s="281">
        <f>'R3-09（入力用）'!Y19</f>
        <v>15</v>
      </c>
      <c r="QG16" s="281">
        <f>'R3-09（入力用）'!Z19</f>
        <v>4</v>
      </c>
      <c r="QH16" s="281">
        <f>'R3-09（入力用）'!AA19</f>
        <v>4</v>
      </c>
      <c r="QI16" s="281">
        <f>'R3-09（入力用）'!AB19</f>
        <v>4</v>
      </c>
      <c r="QJ16" s="281">
        <f>'R3-09（入力用）'!AC19</f>
        <v>5</v>
      </c>
      <c r="QK16" s="281">
        <f>'R3-09（入力用）'!AD19</f>
        <v>2</v>
      </c>
      <c r="QL16" s="281">
        <f>'R3-09（入力用）'!AE19</f>
        <v>5</v>
      </c>
      <c r="QM16" s="281">
        <f>'R3-09（入力用）'!AF19</f>
        <v>2</v>
      </c>
      <c r="QN16" s="281">
        <f>'R3-09（入力用）'!AG19</f>
        <v>2</v>
      </c>
      <c r="QO16" s="281">
        <f>'R3-09（入力用）'!AH19</f>
        <v>7</v>
      </c>
      <c r="QP16" s="281">
        <f>'R3-09（入力用）'!AI19</f>
        <v>1</v>
      </c>
      <c r="QQ16" s="282">
        <f>'R3-09（入力用）'!AJ19</f>
        <v>2</v>
      </c>
      <c r="QR16" s="283">
        <f>'R3-10（入力用）'!G19</f>
        <v>5</v>
      </c>
      <c r="QS16" s="281">
        <f>'R3-10（入力用）'!H19</f>
        <v>3</v>
      </c>
      <c r="QT16" s="281">
        <f>'R3-10（入力用）'!I19</f>
        <v>0</v>
      </c>
      <c r="QU16" s="281">
        <f>'R3-10（入力用）'!J19</f>
        <v>2</v>
      </c>
      <c r="QV16" s="281">
        <f>'R3-10（入力用）'!K19</f>
        <v>3</v>
      </c>
      <c r="QW16" s="281">
        <f>'R3-10（入力用）'!L19</f>
        <v>1</v>
      </c>
      <c r="QX16" s="281">
        <f>'R3-10（入力用）'!M19</f>
        <v>4</v>
      </c>
      <c r="QY16" s="281">
        <f>'R3-10（入力用）'!N19</f>
        <v>3</v>
      </c>
      <c r="QZ16" s="281">
        <f>'R3-10（入力用）'!O19</f>
        <v>4</v>
      </c>
      <c r="RA16" s="281">
        <f>'R3-10（入力用）'!P19</f>
        <v>0</v>
      </c>
      <c r="RB16" s="281">
        <f>'R3-10（入力用）'!Q19</f>
        <v>0</v>
      </c>
      <c r="RC16" s="281">
        <f>'R3-10（入力用）'!R19</f>
        <v>5</v>
      </c>
      <c r="RD16" s="281">
        <f>'R3-10（入力用）'!S19</f>
        <v>2</v>
      </c>
      <c r="RE16" s="281">
        <f>'R3-10（入力用）'!T19</f>
        <v>5</v>
      </c>
      <c r="RF16" s="281">
        <f>'R3-10（入力用）'!U19</f>
        <v>4</v>
      </c>
      <c r="RG16" s="281">
        <f>'R3-10（入力用）'!V19</f>
        <v>4</v>
      </c>
      <c r="RH16" s="281">
        <f>'R3-10（入力用）'!W19</f>
        <v>0</v>
      </c>
      <c r="RI16" s="281">
        <f>'R3-10（入力用）'!X19</f>
        <v>0</v>
      </c>
      <c r="RJ16" s="281">
        <f>'R3-10（入力用）'!Y19</f>
        <v>1</v>
      </c>
      <c r="RK16" s="281">
        <f>'R3-10（入力用）'!Z19</f>
        <v>0</v>
      </c>
      <c r="RL16" s="281">
        <f>'R3-10（入力用）'!AA19</f>
        <v>0</v>
      </c>
      <c r="RM16" s="281">
        <f>'R3-10（入力用）'!AB19</f>
        <v>0</v>
      </c>
      <c r="RN16" s="281">
        <f>'R3-10（入力用）'!AC19</f>
        <v>0</v>
      </c>
      <c r="RO16" s="281">
        <f>'R3-10（入力用）'!AD19</f>
        <v>0</v>
      </c>
      <c r="RP16" s="281">
        <f>'R3-10（入力用）'!AE19</f>
        <v>0</v>
      </c>
      <c r="RQ16" s="281">
        <f>'R3-10（入力用）'!AF19</f>
        <v>4</v>
      </c>
      <c r="RR16" s="281">
        <f>'R3-10（入力用）'!AG19</f>
        <v>0</v>
      </c>
      <c r="RS16" s="281">
        <f>'R3-10（入力用）'!AH19</f>
        <v>0</v>
      </c>
      <c r="RT16" s="281">
        <f>'R3-10（入力用）'!AI19</f>
        <v>0</v>
      </c>
      <c r="RU16" s="281">
        <f>'R3-10（入力用）'!AJ19</f>
        <v>0</v>
      </c>
      <c r="RV16" s="282">
        <f>'R3-10（入力用）'!AK19</f>
        <v>0</v>
      </c>
      <c r="RW16" s="283">
        <f>'R3-11（入力用）'!G19</f>
        <v>0</v>
      </c>
      <c r="RX16" s="281">
        <f>'R3-11（入力用）'!H19</f>
        <v>1</v>
      </c>
      <c r="RY16" s="281">
        <f>'R3-11（入力用）'!I19</f>
        <v>0</v>
      </c>
      <c r="RZ16" s="281">
        <f>'R3-11（入力用）'!J19</f>
        <v>0</v>
      </c>
      <c r="SA16" s="281">
        <f>'R3-11（入力用）'!K19</f>
        <v>0</v>
      </c>
      <c r="SB16" s="281">
        <f>'R3-11（入力用）'!L19</f>
        <v>0</v>
      </c>
      <c r="SC16" s="281">
        <f>'R3-11（入力用）'!M19</f>
        <v>0</v>
      </c>
      <c r="SD16" s="281">
        <f>'R3-11（入力用）'!N19</f>
        <v>0</v>
      </c>
      <c r="SE16" s="281">
        <f>'R3-11（入力用）'!O19</f>
        <v>0</v>
      </c>
      <c r="SF16" s="281">
        <f>'R3-11（入力用）'!P19</f>
        <v>0</v>
      </c>
      <c r="SG16" s="281">
        <f>'R3-11（入力用）'!Q19</f>
        <v>0</v>
      </c>
      <c r="SH16" s="281">
        <f>'R3-11（入力用）'!R19</f>
        <v>0</v>
      </c>
      <c r="SI16" s="281">
        <f>'R3-11（入力用）'!S19</f>
        <v>0</v>
      </c>
      <c r="SJ16" s="281">
        <f>'R3-11（入力用）'!T19</f>
        <v>0</v>
      </c>
      <c r="SK16" s="281">
        <f>'R3-11（入力用）'!U19</f>
        <v>0</v>
      </c>
      <c r="SL16" s="281">
        <f>'R3-11（入力用）'!V19</f>
        <v>0</v>
      </c>
      <c r="SM16" s="281">
        <f>'R3-11（入力用）'!W19</f>
        <v>0</v>
      </c>
      <c r="SN16" s="281">
        <f>'R3-11（入力用）'!X19</f>
        <v>0</v>
      </c>
      <c r="SO16" s="281">
        <f>'R3-11（入力用）'!Y19</f>
        <v>0</v>
      </c>
      <c r="SP16" s="281">
        <f>'R3-11（入力用）'!Z19</f>
        <v>0</v>
      </c>
      <c r="SQ16" s="281">
        <f>'R3-11（入力用）'!AA19</f>
        <v>1</v>
      </c>
      <c r="SR16" s="281">
        <f>'R3-11（入力用）'!AB19</f>
        <v>0</v>
      </c>
      <c r="SS16" s="281">
        <f>'R3-11（入力用）'!AC19</f>
        <v>0</v>
      </c>
      <c r="ST16" s="281">
        <f>'R3-11（入力用）'!AD19</f>
        <v>0</v>
      </c>
      <c r="SU16" s="281">
        <f>'R3-11（入力用）'!AE19</f>
        <v>0</v>
      </c>
      <c r="SV16" s="281">
        <f>'R3-11（入力用）'!AF19</f>
        <v>0</v>
      </c>
      <c r="SW16" s="281">
        <f>'R3-11（入力用）'!AG19</f>
        <v>0</v>
      </c>
      <c r="SX16" s="281">
        <f>'R3-11（入力用）'!AH19</f>
        <v>0</v>
      </c>
      <c r="SY16" s="281">
        <f>'R3-11（入力用）'!AI19</f>
        <v>0</v>
      </c>
      <c r="SZ16" s="282">
        <f>'R3-11（入力用）'!AJ19</f>
        <v>0</v>
      </c>
      <c r="TA16" s="283">
        <f>'R3-12（入力用）'!G19</f>
        <v>0</v>
      </c>
      <c r="TB16" s="281">
        <f>'R3-12（入力用）'!H19</f>
        <v>0</v>
      </c>
      <c r="TC16" s="281">
        <f>'R3-12（入力用）'!I19</f>
        <v>0</v>
      </c>
      <c r="TD16" s="281">
        <f>'R3-12（入力用）'!J19</f>
        <v>0</v>
      </c>
      <c r="TE16" s="281">
        <f>'R3-12（入力用）'!K19</f>
        <v>0</v>
      </c>
      <c r="TF16" s="281">
        <f>'R3-12（入力用）'!L19</f>
        <v>0</v>
      </c>
      <c r="TG16" s="281">
        <f>'R3-12（入力用）'!M19</f>
        <v>0</v>
      </c>
      <c r="TH16" s="281">
        <f>'R3-12（入力用）'!N19</f>
        <v>0</v>
      </c>
      <c r="TI16" s="281">
        <f>'R3-12（入力用）'!O19</f>
        <v>0</v>
      </c>
      <c r="TJ16" s="281">
        <f>'R3-12（入力用）'!P19</f>
        <v>0</v>
      </c>
      <c r="TK16" s="281">
        <f>'R3-12（入力用）'!Q19</f>
        <v>0</v>
      </c>
      <c r="TL16" s="281">
        <f>'R3-12（入力用）'!R19</f>
        <v>0</v>
      </c>
      <c r="TM16" s="281">
        <f>'R3-12（入力用）'!S19</f>
        <v>0</v>
      </c>
      <c r="TN16" s="281">
        <f>'R3-12（入力用）'!T19</f>
        <v>0</v>
      </c>
      <c r="TO16" s="281">
        <f>'R3-12（入力用）'!U19</f>
        <v>0</v>
      </c>
      <c r="TP16" s="281">
        <f>'R3-12（入力用）'!V19</f>
        <v>2</v>
      </c>
      <c r="TQ16" s="281">
        <f>'R3-12（入力用）'!W19</f>
        <v>1</v>
      </c>
      <c r="TR16" s="281">
        <f>'R3-12（入力用）'!X19</f>
        <v>0</v>
      </c>
      <c r="TS16" s="281">
        <f>'R3-12（入力用）'!Y19</f>
        <v>6</v>
      </c>
      <c r="TT16" s="281">
        <f>'R3-12（入力用）'!Z19</f>
        <v>0</v>
      </c>
      <c r="TU16" s="281">
        <f>'R3-12（入力用）'!AA19</f>
        <v>3</v>
      </c>
      <c r="TV16" s="281">
        <f>'R3-12（入力用）'!AB19</f>
        <v>0</v>
      </c>
      <c r="TW16" s="281">
        <f>'R3-12（入力用）'!AC19</f>
        <v>3</v>
      </c>
      <c r="TX16" s="281">
        <f>'R3-12（入力用）'!AD19</f>
        <v>0</v>
      </c>
      <c r="TY16" s="281">
        <f>'R3-12（入力用）'!AE19</f>
        <v>2</v>
      </c>
      <c r="TZ16" s="281">
        <f>'R3-12（入力用）'!AF19</f>
        <v>0</v>
      </c>
      <c r="UA16" s="281">
        <f>'R3-12（入力用）'!AG19</f>
        <v>0</v>
      </c>
      <c r="UB16" s="281">
        <f>'R3-12（入力用）'!AH19</f>
        <v>0</v>
      </c>
      <c r="UC16" s="281">
        <f>'R3-12（入力用）'!AI19</f>
        <v>1</v>
      </c>
      <c r="UD16" s="281">
        <f>'R3-12（入力用）'!AJ19</f>
        <v>1</v>
      </c>
      <c r="UE16" s="282">
        <f>'R3-12（入力用）'!AK19</f>
        <v>0</v>
      </c>
      <c r="UF16" s="283">
        <f>'R4-01（入力用）'!G19</f>
        <v>0</v>
      </c>
      <c r="UG16" s="281">
        <f>'R4-01（入力用）'!H19</f>
        <v>1</v>
      </c>
      <c r="UH16" s="281">
        <f>'R4-01（入力用）'!I19</f>
        <v>5</v>
      </c>
      <c r="UI16" s="281">
        <f>'R4-01（入力用）'!J19</f>
        <v>5</v>
      </c>
      <c r="UJ16" s="281">
        <f>'R4-01（入力用）'!K19</f>
        <v>19</v>
      </c>
      <c r="UK16" s="281">
        <f>'R4-01（入力用）'!L19</f>
        <v>61</v>
      </c>
      <c r="UL16" s="281">
        <f>'R4-01（入力用）'!M19</f>
        <v>110</v>
      </c>
      <c r="UM16" s="281">
        <f>'R4-01（入力用）'!N19</f>
        <v>180</v>
      </c>
      <c r="UN16" s="281">
        <f>'R4-01（入力用）'!O19</f>
        <v>108</v>
      </c>
      <c r="UO16" s="281">
        <f>'R4-01（入力用）'!P19</f>
        <v>107</v>
      </c>
      <c r="UP16" s="281">
        <f>'R4-01（入力用）'!Q19</f>
        <v>81</v>
      </c>
      <c r="UQ16" s="281">
        <f>'R4-01（入力用）'!R19</f>
        <v>113</v>
      </c>
      <c r="UR16" s="281">
        <f>'R4-01（入力用）'!S19</f>
        <v>115</v>
      </c>
      <c r="US16" s="281">
        <f>'R4-01（入力用）'!T19</f>
        <v>140</v>
      </c>
      <c r="UT16" s="281">
        <f>'R4-01（入力用）'!U19</f>
        <v>166</v>
      </c>
      <c r="UU16" s="281">
        <f>'R4-01（入力用）'!V19</f>
        <v>148</v>
      </c>
      <c r="UV16" s="281">
        <f>'R4-01（入力用）'!W19</f>
        <v>122</v>
      </c>
      <c r="UW16" s="281">
        <f>'R4-01（入力用）'!X19</f>
        <v>237</v>
      </c>
      <c r="UX16" s="281">
        <f>'R4-01（入力用）'!Y19</f>
        <v>256</v>
      </c>
      <c r="UY16" s="281">
        <f>'R4-01（入力用）'!Z19</f>
        <v>303</v>
      </c>
      <c r="UZ16" s="281">
        <f>'R4-01（入力用）'!AA19</f>
        <v>288</v>
      </c>
      <c r="VA16" s="281">
        <f>'R4-01（入力用）'!AB19</f>
        <v>369</v>
      </c>
      <c r="VB16" s="281">
        <f>'R4-01（入力用）'!AC19</f>
        <v>407</v>
      </c>
      <c r="VC16" s="281">
        <f>'R4-01（入力用）'!AD19</f>
        <v>274</v>
      </c>
      <c r="VD16" s="281">
        <f>'R4-01（入力用）'!AE19</f>
        <v>522</v>
      </c>
      <c r="VE16" s="281">
        <f>'R4-01（入力用）'!AF19</f>
        <v>583</v>
      </c>
      <c r="VF16" s="281">
        <f>'R4-01（入力用）'!AG19</f>
        <v>544</v>
      </c>
      <c r="VG16" s="281">
        <f>'R4-01（入力用）'!AH19</f>
        <v>628</v>
      </c>
      <c r="VH16" s="281">
        <f>'R4-01（入力用）'!AI19</f>
        <v>480</v>
      </c>
      <c r="VI16" s="281">
        <f>'R4-01（入力用）'!AJ19</f>
        <v>562</v>
      </c>
      <c r="VJ16" s="285">
        <f>'R4-01（入力用）'!AK19</f>
        <v>390</v>
      </c>
      <c r="VK16" s="286">
        <f>'R4-02（入力用）'!G19</f>
        <v>744</v>
      </c>
      <c r="VL16" s="281">
        <f>'R4-02（入力用）'!H19</f>
        <v>665</v>
      </c>
      <c r="VM16" s="281">
        <f>'R4-02（入力用）'!I19</f>
        <v>622</v>
      </c>
      <c r="VN16" s="281">
        <f>'R4-02（入力用）'!J19</f>
        <v>685</v>
      </c>
      <c r="VO16" s="281">
        <f>'R4-02（入力用）'!K19</f>
        <v>609</v>
      </c>
      <c r="VP16" s="281">
        <f>'R4-02（入力用）'!L19</f>
        <v>523</v>
      </c>
      <c r="VQ16" s="281">
        <f>'R4-02（入力用）'!M19</f>
        <v>450</v>
      </c>
      <c r="VR16" s="281">
        <f>'R4-02（入力用）'!N19</f>
        <v>628</v>
      </c>
      <c r="VS16" s="281">
        <f>'R4-02（入力用）'!O19</f>
        <v>721</v>
      </c>
      <c r="VT16" s="281">
        <f>'R4-02（入力用）'!P19</f>
        <v>590</v>
      </c>
      <c r="VU16" s="281">
        <f>'R4-02（入力用）'!Q19</f>
        <v>571</v>
      </c>
      <c r="VV16" s="281">
        <f>'R4-02（入力用）'!R19</f>
        <v>444</v>
      </c>
      <c r="VW16" s="281">
        <f>'R4-02（入力用）'!S19</f>
        <v>461</v>
      </c>
      <c r="VX16" s="281">
        <f>'R4-02（入力用）'!T19</f>
        <v>348</v>
      </c>
      <c r="VY16" s="281">
        <f>'R4-02（入力用）'!U19</f>
        <v>695</v>
      </c>
      <c r="VZ16" s="281">
        <f>'R4-02（入力用）'!V19</f>
        <v>569</v>
      </c>
      <c r="WA16" s="281">
        <f>'R4-02（入力用）'!W19</f>
        <v>598</v>
      </c>
      <c r="WB16" s="281">
        <f>'R4-02（入力用）'!X19</f>
        <v>483</v>
      </c>
      <c r="WC16" s="281">
        <f>'R4-02（入力用）'!Y19</f>
        <v>466</v>
      </c>
      <c r="WD16" s="281">
        <f>'R4-02（入力用）'!Z19</f>
        <v>388</v>
      </c>
      <c r="WE16" s="281">
        <f>'R4-02（入力用）'!AA19</f>
        <v>293</v>
      </c>
      <c r="WF16" s="281">
        <f>'R4-02（入力用）'!AB19</f>
        <v>500</v>
      </c>
      <c r="WG16" s="281">
        <f>'R4-02（入力用）'!AC19</f>
        <v>529</v>
      </c>
      <c r="WH16" s="281">
        <f>'R4-02（入力用）'!AD19</f>
        <v>294</v>
      </c>
      <c r="WI16" s="281">
        <f>'R4-02（入力用）'!AE19</f>
        <v>533</v>
      </c>
      <c r="WJ16" s="281">
        <f>'R4-02（入力用）'!AF19</f>
        <v>497</v>
      </c>
      <c r="WK16" s="281">
        <f>'R4-02（入力用）'!AG19</f>
        <v>426</v>
      </c>
      <c r="WL16" s="282">
        <f>'R4-02（入力用）'!AH19</f>
        <v>274</v>
      </c>
      <c r="WM16" s="283">
        <f>'R4-03（入力用）'!G19</f>
        <v>518</v>
      </c>
      <c r="WN16" s="281">
        <f>'R4-03（入力用）'!H19</f>
        <v>469</v>
      </c>
      <c r="WO16" s="281">
        <f>'R4-03（入力用）'!I19</f>
        <v>401</v>
      </c>
      <c r="WP16" s="281">
        <f>'R4-03（入力用）'!J19</f>
        <v>477</v>
      </c>
      <c r="WQ16" s="281">
        <f>'R4-03（入力用）'!K19</f>
        <v>374</v>
      </c>
      <c r="WR16" s="281">
        <f>'R4-03（入力用）'!L19</f>
        <v>309</v>
      </c>
      <c r="WS16" s="281">
        <f>'R4-03（入力用）'!M19</f>
        <v>215</v>
      </c>
      <c r="WT16" s="281">
        <f>'R4-03（入力用）'!N19</f>
        <v>486</v>
      </c>
      <c r="WU16" s="281">
        <f>'R4-03（入力用）'!O19</f>
        <v>388</v>
      </c>
      <c r="WV16" s="281">
        <f>'R4-03（入力用）'!P19</f>
        <v>336</v>
      </c>
      <c r="WW16" s="281">
        <f>'R4-03（入力用）'!Q19</f>
        <v>337</v>
      </c>
      <c r="WX16" s="281">
        <f>'R4-03（入力用）'!R19</f>
        <v>395</v>
      </c>
      <c r="WY16" s="281">
        <f>'R4-03（入力用）'!S19</f>
        <v>280</v>
      </c>
      <c r="WZ16" s="281">
        <f>'R4-03（入力用）'!T19</f>
        <v>203</v>
      </c>
      <c r="XA16" s="281">
        <f>'R4-03（入力用）'!U19</f>
        <v>416</v>
      </c>
      <c r="XB16" s="281">
        <f>'R4-03（入力用）'!V19</f>
        <v>365</v>
      </c>
      <c r="XC16" s="281">
        <f>'R4-03（入力用）'!W19</f>
        <v>353</v>
      </c>
      <c r="XD16" s="281">
        <f>'R4-03（入力用）'!X19</f>
        <v>324</v>
      </c>
      <c r="XE16" s="281">
        <f>'R4-03（入力用）'!Y19</f>
        <v>353</v>
      </c>
      <c r="XF16" s="281">
        <f>'R4-03（入力用）'!Z19</f>
        <v>321</v>
      </c>
      <c r="XG16" s="281">
        <f>'R4-03（入力用）'!AA19</f>
        <v>218</v>
      </c>
      <c r="XH16" s="281">
        <f>'R4-03（入力用）'!AB19</f>
        <v>219</v>
      </c>
      <c r="XI16" s="281">
        <f>'R4-03（入力用）'!AC19</f>
        <v>493</v>
      </c>
      <c r="XJ16" s="281">
        <f>'R4-03（入力用）'!AD19</f>
        <v>539</v>
      </c>
      <c r="XK16" s="281">
        <f>'R4-03（入力用）'!AE19</f>
        <v>491</v>
      </c>
      <c r="XL16" s="281">
        <f>'R4-03（入力用）'!AF19</f>
        <v>597</v>
      </c>
      <c r="XM16" s="281">
        <f>'R4-03（入力用）'!AG19</f>
        <v>468</v>
      </c>
      <c r="XN16" s="281">
        <f>'R4-03（入力用）'!AH19</f>
        <v>330</v>
      </c>
      <c r="XO16" s="281">
        <f>'R4-03（入力用）'!AI19</f>
        <v>759</v>
      </c>
      <c r="XP16" s="281">
        <f>'R4-03（入力用）'!AJ19</f>
        <v>776</v>
      </c>
      <c r="XQ16" s="281">
        <f>'R4-03（入力用）'!AK19</f>
        <v>689</v>
      </c>
      <c r="XR16" s="281">
        <f>'R4-03（入力用）'!AL19</f>
        <v>0</v>
      </c>
      <c r="XS16" s="281">
        <f>'R4-03（入力用）'!AM19</f>
        <v>0</v>
      </c>
      <c r="XT16" s="281">
        <f>'R4-03（入力用）'!AN19</f>
        <v>0</v>
      </c>
      <c r="XU16" s="281">
        <f>'R4-03（入力用）'!AO19</f>
        <v>0</v>
      </c>
      <c r="XV16" s="281">
        <f>'R4-03（入力用）'!AP19</f>
        <v>0</v>
      </c>
      <c r="XW16" s="281">
        <f>'R4-03（入力用）'!AQ19</f>
        <v>0</v>
      </c>
      <c r="XX16" s="281">
        <f>'R4-03（入力用）'!AR19</f>
        <v>0</v>
      </c>
      <c r="XY16" s="281">
        <f>'R4-03（入力用）'!AS19</f>
        <v>0</v>
      </c>
      <c r="XZ16" s="281">
        <f>'R4-03（入力用）'!AT19</f>
        <v>0</v>
      </c>
      <c r="YA16" s="281">
        <f>'R4-03（入力用）'!AU19</f>
        <v>0</v>
      </c>
      <c r="YB16" s="281">
        <f>'R4-03（入力用）'!AV19</f>
        <v>0</v>
      </c>
      <c r="YC16" s="281">
        <f>'R4-03（入力用）'!AW19</f>
        <v>0</v>
      </c>
      <c r="YD16" s="281">
        <f>'R4-03（入力用）'!AX19</f>
        <v>0</v>
      </c>
      <c r="YE16" s="281">
        <f>'R4-03（入力用）'!AY19</f>
        <v>0</v>
      </c>
      <c r="YF16" s="281">
        <f>'R4-03（入力用）'!AZ19</f>
        <v>0</v>
      </c>
      <c r="YG16" s="281">
        <f>'R4-03（入力用）'!BA19</f>
        <v>0</v>
      </c>
      <c r="YH16" s="281">
        <f>'R4-03（入力用）'!BB19</f>
        <v>0</v>
      </c>
      <c r="YI16" s="281">
        <f>'R4-03（入力用）'!BC19</f>
        <v>0</v>
      </c>
      <c r="YJ16" s="281">
        <f>'R4-03（入力用）'!BD19</f>
        <v>0</v>
      </c>
      <c r="YK16" s="281">
        <f>'R4-03（入力用）'!BE19</f>
        <v>0</v>
      </c>
      <c r="YL16" s="281">
        <f>'R4-03（入力用）'!BF19</f>
        <v>0</v>
      </c>
      <c r="YM16" s="281">
        <f>'R4-03（入力用）'!BG19</f>
        <v>0</v>
      </c>
      <c r="YN16" s="281">
        <f>'R4-03（入力用）'!BH19</f>
        <v>0</v>
      </c>
      <c r="YO16" s="281">
        <f>'R4-03（入力用）'!BI19</f>
        <v>0</v>
      </c>
      <c r="YP16" s="281">
        <f>'R4-03（入力用）'!BJ19</f>
        <v>0</v>
      </c>
      <c r="YQ16" s="281">
        <f>'R4-03（入力用）'!BK19</f>
        <v>0</v>
      </c>
      <c r="YR16" s="281">
        <f>'R4-03（入力用）'!BL19</f>
        <v>0</v>
      </c>
      <c r="YS16" s="281">
        <f>'R4-03（入力用）'!BM19</f>
        <v>0</v>
      </c>
      <c r="YT16" s="281">
        <f>'R4-03（入力用）'!BN19</f>
        <v>0</v>
      </c>
      <c r="YU16" s="281">
        <f>'R4-03（入力用）'!BO19</f>
        <v>0</v>
      </c>
      <c r="YV16" s="281">
        <f>'R4-03（入力用）'!BP19</f>
        <v>0</v>
      </c>
      <c r="YW16" s="281">
        <f>'R4-03（入力用）'!BQ19</f>
        <v>0</v>
      </c>
      <c r="YX16" s="281">
        <f>'R4-03（入力用）'!BR19</f>
        <v>0</v>
      </c>
      <c r="YY16" s="281">
        <f>'R4-03（入力用）'!BS19</f>
        <v>0</v>
      </c>
      <c r="YZ16" s="281">
        <f>'R4-03（入力用）'!BT19</f>
        <v>0</v>
      </c>
      <c r="ZA16" s="281">
        <f>'R4-03（入力用）'!BU19</f>
        <v>0</v>
      </c>
      <c r="ZB16" s="281">
        <f>'R4-03（入力用）'!BV19</f>
        <v>0</v>
      </c>
      <c r="ZC16" s="281">
        <f>'R4-03（入力用）'!BW19</f>
        <v>0</v>
      </c>
      <c r="ZD16" s="281">
        <f>'R4-03（入力用）'!BX19</f>
        <v>0</v>
      </c>
      <c r="ZE16" s="281">
        <f>'R4-03（入力用）'!BY19</f>
        <v>0</v>
      </c>
      <c r="ZF16" s="281">
        <f>'R4-03（入力用）'!BZ19</f>
        <v>0</v>
      </c>
      <c r="ZG16" s="281">
        <f>'R4-03（入力用）'!CA19</f>
        <v>0</v>
      </c>
      <c r="ZH16" s="281">
        <f>'R4-03（入力用）'!CB19</f>
        <v>0</v>
      </c>
      <c r="ZI16" s="281">
        <f>'R4-03（入力用）'!CC19</f>
        <v>0</v>
      </c>
      <c r="ZJ16" s="281">
        <f>'R4-03（入力用）'!CD19</f>
        <v>0</v>
      </c>
      <c r="ZK16" s="281">
        <f>'R4-03（入力用）'!CE19</f>
        <v>0</v>
      </c>
      <c r="ZL16" s="281">
        <f>'R4-03（入力用）'!CF19</f>
        <v>0</v>
      </c>
      <c r="ZM16" s="281">
        <f>'R4-03（入力用）'!CG19</f>
        <v>0</v>
      </c>
      <c r="ZN16" s="281">
        <f>'R4-03（入力用）'!CH19</f>
        <v>0</v>
      </c>
      <c r="ZO16" s="281">
        <f>'R4-03（入力用）'!CI19</f>
        <v>0</v>
      </c>
      <c r="ZP16" s="281">
        <f>'R4-03（入力用）'!CJ19</f>
        <v>0</v>
      </c>
      <c r="ZQ16" s="281">
        <f>'R4-03（入力用）'!CK19</f>
        <v>0</v>
      </c>
      <c r="ZR16" s="281">
        <f>'R4-03（入力用）'!CL19</f>
        <v>0</v>
      </c>
      <c r="ZS16" s="281">
        <f>'R4-03（入力用）'!CM19</f>
        <v>0</v>
      </c>
      <c r="ZT16" s="281">
        <f>'R4-03（入力用）'!CN19</f>
        <v>0</v>
      </c>
      <c r="ZU16" s="281">
        <f>'R4-03（入力用）'!CO19</f>
        <v>0</v>
      </c>
      <c r="ZV16" s="281">
        <f>'R4-03（入力用）'!CP19</f>
        <v>0</v>
      </c>
      <c r="ZW16" s="281">
        <f>'R4-03（入力用）'!CQ19</f>
        <v>0</v>
      </c>
      <c r="ZX16" s="281">
        <f>'R4-03（入力用）'!CR19</f>
        <v>0</v>
      </c>
      <c r="ZY16" s="281">
        <f>'R4-03（入力用）'!CS19</f>
        <v>0</v>
      </c>
      <c r="ZZ16" s="281">
        <f>'R4-03（入力用）'!CT19</f>
        <v>0</v>
      </c>
      <c r="AAA16" s="281">
        <f>'R4-03（入力用）'!CU19</f>
        <v>0</v>
      </c>
      <c r="AAB16" s="281">
        <f>'R4-03（入力用）'!CV19</f>
        <v>0</v>
      </c>
      <c r="AAC16" s="281">
        <f>'R4-03（入力用）'!CW19</f>
        <v>0</v>
      </c>
      <c r="AAD16" s="281">
        <f>'R4-03（入力用）'!CX19</f>
        <v>0</v>
      </c>
      <c r="AAE16" s="281">
        <f>'R4-03（入力用）'!CY19</f>
        <v>0</v>
      </c>
      <c r="AAF16" s="281">
        <f>'R4-03（入力用）'!CZ19</f>
        <v>0</v>
      </c>
      <c r="AAG16" s="281">
        <f>'R4-03（入力用）'!DA19</f>
        <v>0</v>
      </c>
      <c r="AAH16" s="281">
        <f>'R4-03（入力用）'!DB19</f>
        <v>0</v>
      </c>
      <c r="AAI16" s="281">
        <f>'R4-03（入力用）'!DC19</f>
        <v>0</v>
      </c>
      <c r="AAJ16" s="281">
        <f>'R4-03（入力用）'!DD19</f>
        <v>0</v>
      </c>
      <c r="AAK16" s="281">
        <f>'R4-03（入力用）'!DE19</f>
        <v>0</v>
      </c>
      <c r="AAL16" s="281">
        <f>'R4-03（入力用）'!DF19</f>
        <v>0</v>
      </c>
      <c r="AAM16" s="281">
        <f>'R4-03（入力用）'!DG19</f>
        <v>0</v>
      </c>
      <c r="AAN16" s="281">
        <f>'R4-03（入力用）'!DH19</f>
        <v>0</v>
      </c>
      <c r="AAO16" s="281">
        <f>'R4-03（入力用）'!DI19</f>
        <v>0</v>
      </c>
      <c r="AAP16" s="281">
        <f>'R4-03（入力用）'!DJ19</f>
        <v>0</v>
      </c>
      <c r="AAQ16" s="281">
        <f>'R4-03（入力用）'!DK19</f>
        <v>0</v>
      </c>
      <c r="AAR16" s="281">
        <f>'R4-03（入力用）'!DL19</f>
        <v>0</v>
      </c>
      <c r="AAS16" s="281">
        <f>'R4-03（入力用）'!DM19</f>
        <v>0</v>
      </c>
      <c r="AAT16" s="281">
        <f>'R4-03（入力用）'!DN19</f>
        <v>0</v>
      </c>
      <c r="AAU16" s="281">
        <f>'R4-03（入力用）'!DO19</f>
        <v>0</v>
      </c>
      <c r="AAV16" s="281">
        <f>'R4-03（入力用）'!DP19</f>
        <v>0</v>
      </c>
      <c r="AAW16" s="281">
        <f>'R4-03（入力用）'!DQ19</f>
        <v>0</v>
      </c>
      <c r="AAX16" s="281">
        <f>'R4-03（入力用）'!DR19</f>
        <v>0</v>
      </c>
      <c r="AAY16" s="281">
        <f>'R4-03（入力用）'!DS19</f>
        <v>0</v>
      </c>
      <c r="AAZ16" s="281">
        <f>'R4-03（入力用）'!DT19</f>
        <v>0</v>
      </c>
      <c r="ABA16" s="281">
        <f>'R4-03（入力用）'!DU19</f>
        <v>0</v>
      </c>
      <c r="ABB16" s="281">
        <f>'R4-03（入力用）'!DV19</f>
        <v>0</v>
      </c>
      <c r="ABC16" s="281">
        <f>'R4-03（入力用）'!DW19</f>
        <v>0</v>
      </c>
      <c r="ABD16" s="281">
        <f>'R4-03（入力用）'!DX19</f>
        <v>0</v>
      </c>
    </row>
    <row r="17" spans="1:732" s="240" customFormat="1" ht="34.5" customHeight="1">
      <c r="A17" s="280" t="s">
        <v>123</v>
      </c>
      <c r="B17" s="287" t="s">
        <v>126</v>
      </c>
      <c r="C17" s="281"/>
      <c r="D17" s="281">
        <f>'7月（入力用）'!G20</f>
        <v>10</v>
      </c>
      <c r="E17" s="281">
        <f>'7月（入力用）'!H20</f>
        <v>40</v>
      </c>
      <c r="F17" s="281">
        <f>'7月（入力用）'!I20</f>
        <v>74</v>
      </c>
      <c r="G17" s="281">
        <f>'7月（入力用）'!J20</f>
        <v>87</v>
      </c>
      <c r="H17" s="281">
        <f>'7月（入力用）'!K20</f>
        <v>99</v>
      </c>
      <c r="I17" s="281">
        <f>'7月（入力用）'!L20</f>
        <v>108</v>
      </c>
      <c r="J17" s="281">
        <f>'7月（入力用）'!M20</f>
        <v>110</v>
      </c>
      <c r="K17" s="281">
        <f>'7月（入力用）'!N20</f>
        <v>103</v>
      </c>
      <c r="L17" s="281">
        <f>'7月（入力用）'!O20</f>
        <v>81</v>
      </c>
      <c r="M17" s="281">
        <f>'7月（入力用）'!P20</f>
        <v>52</v>
      </c>
      <c r="N17" s="281">
        <f>'7月（入力用）'!Q20</f>
        <v>47</v>
      </c>
      <c r="O17" s="281">
        <f>'7月（入力用）'!R20</f>
        <v>40</v>
      </c>
      <c r="P17" s="281">
        <f>'7月（入力用）'!S20</f>
        <v>36</v>
      </c>
      <c r="Q17" s="281">
        <f>'7月（入力用）'!T20</f>
        <v>36</v>
      </c>
      <c r="R17" s="281">
        <f>'7月（入力用）'!U20</f>
        <v>38</v>
      </c>
      <c r="S17" s="281">
        <f>'7月（入力用）'!V20</f>
        <v>31</v>
      </c>
      <c r="T17" s="281">
        <f>'7月（入力用）'!W20</f>
        <v>27</v>
      </c>
      <c r="U17" s="281">
        <f>'7月（入力用）'!X20</f>
        <v>20</v>
      </c>
      <c r="V17" s="281">
        <f>'7月（入力用）'!Y20</f>
        <v>20</v>
      </c>
      <c r="W17" s="281">
        <f>'7月（入力用）'!Z20</f>
        <v>17</v>
      </c>
      <c r="X17" s="281">
        <f>'7月（入力用）'!AA20</f>
        <v>16</v>
      </c>
      <c r="Y17" s="281">
        <f>'7月（入力用）'!AB20</f>
        <v>27</v>
      </c>
      <c r="Z17" s="281">
        <f>'7月（入力用）'!AC20</f>
        <v>40</v>
      </c>
      <c r="AA17" s="281">
        <f>'7月（入力用）'!AD20</f>
        <v>47</v>
      </c>
      <c r="AB17" s="281">
        <f>'7月（入力用）'!AE20</f>
        <v>51</v>
      </c>
      <c r="AC17" s="281">
        <f>'7月（入力用）'!AF20</f>
        <v>49</v>
      </c>
      <c r="AD17" s="281">
        <f>'7月（入力用）'!AG20</f>
        <v>57</v>
      </c>
      <c r="AE17" s="281">
        <f>'7月（入力用）'!AH20</f>
        <v>58</v>
      </c>
      <c r="AF17" s="281">
        <f>'7月（入力用）'!AI20</f>
        <v>47</v>
      </c>
      <c r="AG17" s="282">
        <f>'7月（入力用）'!AJ20</f>
        <v>49</v>
      </c>
      <c r="AH17" s="283">
        <f>'8月（入力用）'!F20</f>
        <v>45</v>
      </c>
      <c r="AI17" s="283">
        <f>'8月（入力用）'!G20</f>
        <v>40</v>
      </c>
      <c r="AJ17" s="283">
        <f>'8月（入力用）'!H20</f>
        <v>37</v>
      </c>
      <c r="AK17" s="283">
        <f>'8月（入力用）'!I20</f>
        <v>33</v>
      </c>
      <c r="AL17" s="283">
        <f>'8月（入力用）'!J20</f>
        <v>34</v>
      </c>
      <c r="AM17" s="283">
        <f>'8月（入力用）'!K20</f>
        <v>37</v>
      </c>
      <c r="AN17" s="283">
        <f>'8月（入力用）'!L20</f>
        <v>23</v>
      </c>
      <c r="AO17" s="283">
        <f>'8月（入力用）'!M20</f>
        <v>21</v>
      </c>
      <c r="AP17" s="283">
        <f>'8月（入力用）'!N20</f>
        <v>21</v>
      </c>
      <c r="AQ17" s="283">
        <f>'8月（入力用）'!O20</f>
        <v>21</v>
      </c>
      <c r="AR17" s="283">
        <f>'8月（入力用）'!P20</f>
        <v>15</v>
      </c>
      <c r="AS17" s="283">
        <f>'8月（入力用）'!Q20</f>
        <v>11</v>
      </c>
      <c r="AT17" s="283">
        <f>'8月（入力用）'!R20</f>
        <v>4</v>
      </c>
      <c r="AU17" s="283">
        <f>'8月（入力用）'!S20</f>
        <v>6</v>
      </c>
      <c r="AV17" s="283">
        <f>'8月（入力用）'!T20</f>
        <v>19</v>
      </c>
      <c r="AW17" s="283">
        <f>'8月（入力用）'!U20</f>
        <v>46</v>
      </c>
      <c r="AX17" s="283">
        <f>'8月（入力用）'!V20</f>
        <v>51</v>
      </c>
      <c r="AY17" s="283">
        <f>'8月（入力用）'!W20</f>
        <v>58</v>
      </c>
      <c r="AZ17" s="283">
        <f>'8月（入力用）'!X20</f>
        <v>60</v>
      </c>
      <c r="BA17" s="283">
        <f>'8月（入力用）'!Y20</f>
        <v>63</v>
      </c>
      <c r="BB17" s="283">
        <f>'8月（入力用）'!Z20</f>
        <v>59</v>
      </c>
      <c r="BC17" s="283">
        <f>'8月（入力用）'!AA20</f>
        <v>45</v>
      </c>
      <c r="BD17" s="283">
        <f>'8月（入力用）'!AB20</f>
        <v>19</v>
      </c>
      <c r="BE17" s="283">
        <f>'8月（入力用）'!AC20</f>
        <v>18</v>
      </c>
      <c r="BF17" s="283">
        <f>'8月（入力用）'!AD20</f>
        <v>13</v>
      </c>
      <c r="BG17" s="283">
        <f>'8月（入力用）'!AE20</f>
        <v>12</v>
      </c>
      <c r="BH17" s="283">
        <f>'8月（入力用）'!AF20</f>
        <v>11</v>
      </c>
      <c r="BI17" s="283">
        <f>'8月（入力用）'!AG20</f>
        <v>16</v>
      </c>
      <c r="BJ17" s="283">
        <f>'8月（入力用）'!AH20</f>
        <v>18</v>
      </c>
      <c r="BK17" s="283">
        <f>'8月（入力用）'!AI20</f>
        <v>19</v>
      </c>
      <c r="BL17" s="282">
        <f>'8月（入力用）'!AJ20</f>
        <v>16</v>
      </c>
      <c r="BM17" s="283">
        <f>'9月（入力用）'!G20</f>
        <v>15</v>
      </c>
      <c r="BN17" s="283">
        <f>'9月（入力用）'!H20</f>
        <v>14</v>
      </c>
      <c r="BO17" s="283">
        <f>'9月（入力用）'!I20</f>
        <v>17</v>
      </c>
      <c r="BP17" s="283">
        <f>'9月（入力用）'!J20</f>
        <v>14</v>
      </c>
      <c r="BQ17" s="283">
        <f>'9月（入力用）'!K20</f>
        <v>12</v>
      </c>
      <c r="BR17" s="283">
        <f>'9月（入力用）'!L20</f>
        <v>10</v>
      </c>
      <c r="BS17" s="283">
        <f>'9月（入力用）'!M20</f>
        <v>9</v>
      </c>
      <c r="BT17" s="283">
        <f>'9月（入力用）'!N20</f>
        <v>8</v>
      </c>
      <c r="BU17" s="283">
        <f>'9月（入力用）'!O20</f>
        <v>9</v>
      </c>
      <c r="BV17" s="283">
        <f>'9月（入力用）'!P20</f>
        <v>4</v>
      </c>
      <c r="BW17" s="283">
        <f>'9月（入力用）'!Q20</f>
        <v>2</v>
      </c>
      <c r="BX17" s="283">
        <f>'9月（入力用）'!R20</f>
        <v>1</v>
      </c>
      <c r="BY17" s="283">
        <f>'9月（入力用）'!S20</f>
        <v>1</v>
      </c>
      <c r="BZ17" s="283">
        <f>'9月（入力用）'!T20</f>
        <v>1</v>
      </c>
      <c r="CA17" s="283">
        <f>'9月（入力用）'!U20</f>
        <v>2</v>
      </c>
      <c r="CB17" s="283">
        <f>'9月（入力用）'!V20</f>
        <v>4</v>
      </c>
      <c r="CC17" s="283">
        <f>'9月（入力用）'!W20</f>
        <v>4</v>
      </c>
      <c r="CD17" s="283">
        <f>'9月（入力用）'!X20</f>
        <v>4</v>
      </c>
      <c r="CE17" s="283">
        <f>'9月（入力用）'!Y20</f>
        <v>5</v>
      </c>
      <c r="CF17" s="283">
        <f>'9月（入力用）'!Z20</f>
        <v>5</v>
      </c>
      <c r="CG17" s="283">
        <f>'9月（入力用）'!AA20</f>
        <v>6</v>
      </c>
      <c r="CH17" s="283">
        <f>'9月（入力用）'!AB20</f>
        <v>16</v>
      </c>
      <c r="CI17" s="283">
        <f>'9月（入力用）'!AC20</f>
        <v>13</v>
      </c>
      <c r="CJ17" s="283">
        <f>'9月（入力用）'!AD20</f>
        <v>17</v>
      </c>
      <c r="CK17" s="283">
        <f>'9月（入力用）'!AE20</f>
        <v>24</v>
      </c>
      <c r="CL17" s="283">
        <f>'9月（入力用）'!AF20</f>
        <v>28</v>
      </c>
      <c r="CM17" s="283">
        <f>'9月（入力用）'!AG20</f>
        <v>34</v>
      </c>
      <c r="CN17" s="283">
        <f>'9月（入力用）'!AH20</f>
        <v>34</v>
      </c>
      <c r="CO17" s="283">
        <f>'9月（入力用）'!AI20</f>
        <v>26</v>
      </c>
      <c r="CP17" s="282">
        <f>'9月（入力用）'!AJ20</f>
        <v>28</v>
      </c>
      <c r="CQ17" s="283">
        <f>'10月（入力用）'!G20</f>
        <v>29</v>
      </c>
      <c r="CR17" s="283">
        <f>'10月（入力用）'!H20</f>
        <v>24</v>
      </c>
      <c r="CS17" s="283">
        <f>'10月（入力用）'!I20</f>
        <v>20</v>
      </c>
      <c r="CT17" s="283">
        <f>'10月（入力用）'!J20</f>
        <v>17</v>
      </c>
      <c r="CU17" s="283">
        <f>'10月（入力用）'!K20</f>
        <v>22</v>
      </c>
      <c r="CV17" s="283">
        <f>'10月（入力用）'!L20</f>
        <v>24</v>
      </c>
      <c r="CW17" s="283">
        <f>'10月（入力用）'!M20</f>
        <v>27</v>
      </c>
      <c r="CX17" s="283">
        <f>'10月（入力用）'!N20</f>
        <v>25</v>
      </c>
      <c r="CY17" s="283">
        <f>'10月（入力用）'!O20</f>
        <v>23</v>
      </c>
      <c r="CZ17" s="283">
        <f>'10月（入力用）'!P20</f>
        <v>24</v>
      </c>
      <c r="DA17" s="283">
        <f>'10月（入力用）'!Q20</f>
        <v>27</v>
      </c>
      <c r="DB17" s="283">
        <f>'10月（入力用）'!R20</f>
        <v>22</v>
      </c>
      <c r="DC17" s="283">
        <f>'10月（入力用）'!S20</f>
        <v>17</v>
      </c>
      <c r="DD17" s="283">
        <f>'10月（入力用）'!T20</f>
        <v>15</v>
      </c>
      <c r="DE17" s="283">
        <f>'10月（入力用）'!U20</f>
        <v>15</v>
      </c>
      <c r="DF17" s="283">
        <f>'10月（入力用）'!V20</f>
        <v>16</v>
      </c>
      <c r="DG17" s="283">
        <f>'10月（入力用）'!W20</f>
        <v>14</v>
      </c>
      <c r="DH17" s="283">
        <f>'10月（入力用）'!X20</f>
        <v>8</v>
      </c>
      <c r="DI17" s="283">
        <f>'10月（入力用）'!Y20</f>
        <v>7</v>
      </c>
      <c r="DJ17" s="283">
        <f>'10月（入力用）'!Z20</f>
        <v>7</v>
      </c>
      <c r="DK17" s="283">
        <f>'10月（入力用）'!AA20</f>
        <v>4</v>
      </c>
      <c r="DL17" s="283">
        <f>'10月（入力用）'!AB20</f>
        <v>1</v>
      </c>
      <c r="DM17" s="283">
        <f>'10月（入力用）'!AC20</f>
        <v>0</v>
      </c>
      <c r="DN17" s="283">
        <f>'10月（入力用）'!AD20</f>
        <v>0</v>
      </c>
      <c r="DO17" s="283">
        <f>'10月（入力用）'!AE20</f>
        <v>0</v>
      </c>
      <c r="DP17" s="283">
        <f>'10月（入力用）'!AF20</f>
        <v>0</v>
      </c>
      <c r="DQ17" s="283">
        <f>'10月（入力用）'!AG20</f>
        <v>0</v>
      </c>
      <c r="DR17" s="283">
        <f>'10月（入力用）'!AH20</f>
        <v>1</v>
      </c>
      <c r="DS17" s="283">
        <f>'10月（入力用）'!AI20</f>
        <v>5</v>
      </c>
      <c r="DT17" s="283">
        <f>'10月（入力用）'!AJ20</f>
        <v>7</v>
      </c>
      <c r="DU17" s="282">
        <f>'10月（入力用）'!AK20</f>
        <v>7</v>
      </c>
      <c r="DV17" s="284">
        <f>'11月（入力用）'!G20</f>
        <v>12</v>
      </c>
      <c r="DW17" s="281">
        <f>'11月（入力用）'!H20</f>
        <v>12</v>
      </c>
      <c r="DX17" s="281">
        <f>'11月（入力用）'!I20</f>
        <v>20</v>
      </c>
      <c r="DY17" s="281">
        <f>'11月（入力用）'!J20</f>
        <v>24</v>
      </c>
      <c r="DZ17" s="281">
        <f>'11月（入力用）'!K20</f>
        <v>37</v>
      </c>
      <c r="EA17" s="281">
        <f>'11月（入力用）'!L20</f>
        <v>48</v>
      </c>
      <c r="EB17" s="281">
        <f>'11月（入力用）'!M20</f>
        <v>53</v>
      </c>
      <c r="EC17" s="281">
        <f>'11月（入力用）'!N20</f>
        <v>59</v>
      </c>
      <c r="ED17" s="281">
        <f>'11月（入力用）'!O20</f>
        <v>62</v>
      </c>
      <c r="EE17" s="281">
        <f>'11月（入力用）'!P20</f>
        <v>59</v>
      </c>
      <c r="EF17" s="281">
        <f>'11月（入力用）'!Q20</f>
        <v>59</v>
      </c>
      <c r="EG17" s="281">
        <f>'11月（入力用）'!R20</f>
        <v>43</v>
      </c>
      <c r="EH17" s="281">
        <f>'11月（入力用）'!S20</f>
        <v>35</v>
      </c>
      <c r="EI17" s="281">
        <f>'11月（入力用）'!T20</f>
        <v>31</v>
      </c>
      <c r="EJ17" s="281">
        <f>'11月（入力用）'!U20</f>
        <v>23</v>
      </c>
      <c r="EK17" s="281">
        <f>'11月（入力用）'!V20</f>
        <v>21</v>
      </c>
      <c r="EL17" s="281">
        <f>'11月（入力用）'!W20</f>
        <v>18</v>
      </c>
      <c r="EM17" s="281">
        <f>'11月（入力用）'!X20</f>
        <v>29</v>
      </c>
      <c r="EN17" s="281">
        <f>'11月（入力用）'!Y20</f>
        <v>37</v>
      </c>
      <c r="EO17" s="281">
        <f>'11月（入力用）'!Z20</f>
        <v>39</v>
      </c>
      <c r="EP17" s="281">
        <f>'11月（入力用）'!AA20</f>
        <v>41</v>
      </c>
      <c r="EQ17" s="281">
        <f>'11月（入力用）'!AB20</f>
        <v>40</v>
      </c>
      <c r="ER17" s="281">
        <f>'11月（入力用）'!AC20</f>
        <v>44</v>
      </c>
      <c r="ES17" s="281">
        <f>'11月（入力用）'!AD20</f>
        <v>42</v>
      </c>
      <c r="ET17" s="281">
        <f>'11月（入力用）'!AE20</f>
        <v>31</v>
      </c>
      <c r="EU17" s="281">
        <f>'11月（入力用）'!AF20</f>
        <v>27</v>
      </c>
      <c r="EV17" s="281">
        <f>'11月（入力用）'!AG20</f>
        <v>29</v>
      </c>
      <c r="EW17" s="281">
        <f>'11月（入力用）'!AH20</f>
        <v>28</v>
      </c>
      <c r="EX17" s="281">
        <f>'11月（入力用）'!AI20</f>
        <v>31</v>
      </c>
      <c r="EY17" s="282">
        <f>'11月（入力用）'!AJ20</f>
        <v>27</v>
      </c>
      <c r="EZ17" s="283">
        <f>'12月（入力用）'!G20</f>
        <v>30</v>
      </c>
      <c r="FA17" s="281">
        <f>'12月（入力用）'!H20</f>
        <v>30</v>
      </c>
      <c r="FB17" s="281">
        <f>'12月（入力用）'!I20</f>
        <v>36</v>
      </c>
      <c r="FC17" s="281">
        <f>'12月（入力用）'!J20</f>
        <v>32</v>
      </c>
      <c r="FD17" s="281">
        <f>'12月（入力用）'!K20</f>
        <v>36</v>
      </c>
      <c r="FE17" s="281">
        <f>'12月（入力用）'!L20</f>
        <v>45</v>
      </c>
      <c r="FF17" s="281">
        <f>'12月（入力用）'!M20</f>
        <v>54</v>
      </c>
      <c r="FG17" s="281">
        <f>'12月（入力用）'!N20</f>
        <v>69</v>
      </c>
      <c r="FH17" s="281">
        <f>'12月（入力用）'!O20</f>
        <v>104</v>
      </c>
      <c r="FI17" s="281">
        <f>'12月（入力用）'!P20</f>
        <v>123</v>
      </c>
      <c r="FJ17" s="281">
        <f>'12月（入力用）'!Q20</f>
        <v>143</v>
      </c>
      <c r="FK17" s="281">
        <f>'12月（入力用）'!R20</f>
        <v>154</v>
      </c>
      <c r="FL17" s="281">
        <f>'12月（入力用）'!S20</f>
        <v>150</v>
      </c>
      <c r="FM17" s="281">
        <f>'12月（入力用）'!T20</f>
        <v>154</v>
      </c>
      <c r="FN17" s="281">
        <f>'12月（入力用）'!U20</f>
        <v>148</v>
      </c>
      <c r="FO17" s="281">
        <f>'12月（入力用）'!V20</f>
        <v>117</v>
      </c>
      <c r="FP17" s="281">
        <f>'12月（入力用）'!W20</f>
        <v>91</v>
      </c>
      <c r="FQ17" s="281">
        <f>'12月（入力用）'!X20</f>
        <v>72</v>
      </c>
      <c r="FR17" s="281">
        <f>'12月（入力用）'!Y20</f>
        <v>62</v>
      </c>
      <c r="FS17" s="281">
        <f>'12月（入力用）'!Z20</f>
        <v>54</v>
      </c>
      <c r="FT17" s="281">
        <f>'12月（入力用）'!AA20</f>
        <v>44</v>
      </c>
      <c r="FU17" s="281">
        <f>'12月（入力用）'!AB20</f>
        <v>41</v>
      </c>
      <c r="FV17" s="281">
        <f>'12月（入力用）'!AC20</f>
        <v>47</v>
      </c>
      <c r="FW17" s="281">
        <f>'12月（入力用）'!AD20</f>
        <v>58</v>
      </c>
      <c r="FX17" s="281">
        <f>'12月（入力用）'!AE20</f>
        <v>61</v>
      </c>
      <c r="FY17" s="281">
        <f>'12月（入力用）'!AF20</f>
        <v>71</v>
      </c>
      <c r="FZ17" s="281">
        <f>'12月（入力用）'!AG20</f>
        <v>89</v>
      </c>
      <c r="GA17" s="281">
        <f>'12月（入力用）'!AH20</f>
        <v>104</v>
      </c>
      <c r="GB17" s="281">
        <f>'12月（入力用）'!AI20</f>
        <v>103</v>
      </c>
      <c r="GC17" s="281">
        <f>'12月（入力用）'!AJ20</f>
        <v>101</v>
      </c>
      <c r="GD17" s="282">
        <f>'12月（入力用）'!AK20</f>
        <v>96</v>
      </c>
      <c r="GE17" s="283">
        <f>'R3-01（入力用）'!G20</f>
        <v>102</v>
      </c>
      <c r="GF17" s="281">
        <f>'R3-01（入力用）'!H20</f>
        <v>87</v>
      </c>
      <c r="GG17" s="281">
        <f>'R3-01（入力用）'!I20</f>
        <v>94</v>
      </c>
      <c r="GH17" s="281">
        <f>'R3-01（入力用）'!J20</f>
        <v>87</v>
      </c>
      <c r="GI17" s="281">
        <f>'R3-01（入力用）'!K20</f>
        <v>101</v>
      </c>
      <c r="GJ17" s="281">
        <f>'R3-01（入力用）'!L20</f>
        <v>124</v>
      </c>
      <c r="GK17" s="281">
        <f>'R3-01（入力用）'!M20</f>
        <v>141</v>
      </c>
      <c r="GL17" s="281">
        <f>'R3-01（入力用）'!N20</f>
        <v>158</v>
      </c>
      <c r="GM17" s="281">
        <f>'R3-01（入力用）'!O20</f>
        <v>195</v>
      </c>
      <c r="GN17" s="281">
        <f>'R3-01（入力用）'!P20</f>
        <v>185</v>
      </c>
      <c r="GO17" s="281">
        <f>'R3-01（入力用）'!Q20</f>
        <v>188</v>
      </c>
      <c r="GP17" s="281">
        <f>'R3-01（入力用）'!R20</f>
        <v>186</v>
      </c>
      <c r="GQ17" s="281">
        <f>'R3-01（入力用）'!S20</f>
        <v>171</v>
      </c>
      <c r="GR17" s="281">
        <f>'R3-01（入力用）'!T20</f>
        <v>161</v>
      </c>
      <c r="GS17" s="281">
        <f>'R3-01（入力用）'!U20</f>
        <v>143</v>
      </c>
      <c r="GT17" s="281">
        <f>'R3-01（入力用）'!V20</f>
        <v>129</v>
      </c>
      <c r="GU17" s="281">
        <f>'R3-01（入力用）'!W20</f>
        <v>126</v>
      </c>
      <c r="GV17" s="281">
        <f>'R3-01（入力用）'!X20</f>
        <v>127</v>
      </c>
      <c r="GW17" s="281">
        <f>'R3-01（入力用）'!Y20</f>
        <v>121</v>
      </c>
      <c r="GX17" s="281">
        <f>'R3-01（入力用）'!Z20</f>
        <v>159</v>
      </c>
      <c r="GY17" s="281">
        <f>'R3-01（入力用）'!AA20</f>
        <v>165</v>
      </c>
      <c r="GZ17" s="281">
        <f>'R3-01（入力用）'!AB20</f>
        <v>165</v>
      </c>
      <c r="HA17" s="281">
        <f>'R3-01（入力用）'!AC20</f>
        <v>167</v>
      </c>
      <c r="HB17" s="281">
        <f>'R3-01（入力用）'!AD20</f>
        <v>158</v>
      </c>
      <c r="HC17" s="281">
        <f>'R3-01（入力用）'!AE20</f>
        <v>156</v>
      </c>
      <c r="HD17" s="281">
        <f>'R3-01（入力用）'!AF20</f>
        <v>155</v>
      </c>
      <c r="HE17" s="281">
        <f>'R3-01（入力用）'!AG20</f>
        <v>106</v>
      </c>
      <c r="HF17" s="281">
        <f>'R3-01（入力用）'!AH20</f>
        <v>96</v>
      </c>
      <c r="HG17" s="281">
        <f>'R3-01（入力用）'!AI20</f>
        <v>101</v>
      </c>
      <c r="HH17" s="281">
        <f>'R3-01（入力用）'!AJ20</f>
        <v>85</v>
      </c>
      <c r="HI17" s="282">
        <f>'R3-01（入力用）'!AK20</f>
        <v>93</v>
      </c>
      <c r="HJ17" s="283">
        <f>'R3-02（入力用）'!G20</f>
        <v>89</v>
      </c>
      <c r="HK17" s="281">
        <f>'R3-02（入力用）'!H20</f>
        <v>81</v>
      </c>
      <c r="HL17" s="281">
        <f>'R3-02（入力用）'!I20</f>
        <v>74</v>
      </c>
      <c r="HM17" s="281">
        <f>'R3-02（入力用）'!J20</f>
        <v>64</v>
      </c>
      <c r="HN17" s="281">
        <f>'R3-02（入力用）'!K20</f>
        <v>54</v>
      </c>
      <c r="HO17" s="281">
        <f>'R3-02（入力用）'!L20</f>
        <v>47</v>
      </c>
      <c r="HP17" s="281">
        <f>'R3-02（入力用）'!M20</f>
        <v>37</v>
      </c>
      <c r="HQ17" s="281">
        <f>'R3-02（入力用）'!N20</f>
        <v>33</v>
      </c>
      <c r="HR17" s="281">
        <f>'R3-02（入力用）'!O20</f>
        <v>38</v>
      </c>
      <c r="HS17" s="281">
        <f>'R3-02（入力用）'!P20</f>
        <v>45</v>
      </c>
      <c r="HT17" s="281">
        <f>'R3-02（入力用）'!Q20</f>
        <v>46</v>
      </c>
      <c r="HU17" s="281">
        <f>'R3-02（入力用）'!R20</f>
        <v>53</v>
      </c>
      <c r="HV17" s="281">
        <f>'R3-02（入力用）'!S20</f>
        <v>60</v>
      </c>
      <c r="HW17" s="281">
        <f>'R3-02（入力用）'!T20</f>
        <v>65</v>
      </c>
      <c r="HX17" s="281">
        <f>'R3-02（入力用）'!U20</f>
        <v>61</v>
      </c>
      <c r="HY17" s="281">
        <f>'R3-02（入力用）'!V20</f>
        <v>63</v>
      </c>
      <c r="HZ17" s="281">
        <f>'R3-02（入力用）'!W20</f>
        <v>54</v>
      </c>
      <c r="IA17" s="281">
        <f>'R3-02（入力用）'!X20</f>
        <v>53</v>
      </c>
      <c r="IB17" s="281">
        <f>'R3-02（入力用）'!Y20</f>
        <v>38</v>
      </c>
      <c r="IC17" s="281">
        <f>'R3-02（入力用）'!Z20</f>
        <v>28</v>
      </c>
      <c r="ID17" s="281">
        <f>'R3-02（入力用）'!AA20</f>
        <v>21</v>
      </c>
      <c r="IE17" s="281">
        <f>'R3-02（入力用）'!AB20</f>
        <v>21</v>
      </c>
      <c r="IF17" s="281">
        <f>'R3-02（入力用）'!AC20</f>
        <v>16</v>
      </c>
      <c r="IG17" s="281">
        <f>'R3-02（入力用）'!AD20</f>
        <v>19</v>
      </c>
      <c r="IH17" s="281">
        <f>'R3-02（入力用）'!AE20</f>
        <v>16</v>
      </c>
      <c r="II17" s="281">
        <f>'R3-02（入力用）'!AF20</f>
        <v>15</v>
      </c>
      <c r="IJ17" s="281">
        <f>'R3-02（入力用）'!AG20</f>
        <v>17</v>
      </c>
      <c r="IK17" s="282">
        <f>'R3-02（入力用）'!AH20</f>
        <v>16</v>
      </c>
      <c r="IL17" s="283">
        <f>'R3-03（入力用）'!G20</f>
        <v>14</v>
      </c>
      <c r="IM17" s="281">
        <f>'R3-03（入力用）'!H20</f>
        <v>8</v>
      </c>
      <c r="IN17" s="281">
        <f>'R3-03（入力用）'!I20</f>
        <v>4</v>
      </c>
      <c r="IO17" s="281">
        <f>'R3-03（入力用）'!J20</f>
        <v>4</v>
      </c>
      <c r="IP17" s="281">
        <f>'R3-03（入力用）'!K20</f>
        <v>4</v>
      </c>
      <c r="IQ17" s="281">
        <f>'R3-03（入力用）'!L20</f>
        <v>1</v>
      </c>
      <c r="IR17" s="281">
        <f>'R3-03（入力用）'!M20</f>
        <v>1</v>
      </c>
      <c r="IS17" s="281">
        <f>'R3-03（入力用）'!N20</f>
        <v>1</v>
      </c>
      <c r="IT17" s="281">
        <f>'R3-03（入力用）'!O20</f>
        <v>0</v>
      </c>
      <c r="IU17" s="281">
        <f>'R3-03（入力用）'!P20</f>
        <v>0</v>
      </c>
      <c r="IV17" s="281">
        <f>'R3-03（入力用）'!Q20</f>
        <v>0</v>
      </c>
      <c r="IW17" s="281">
        <f>'R3-03（入力用）'!R20</f>
        <v>0</v>
      </c>
      <c r="IX17" s="281">
        <f>'R3-03（入力用）'!S20</f>
        <v>0</v>
      </c>
      <c r="IY17" s="281">
        <f>'R3-03（入力用）'!T20</f>
        <v>1</v>
      </c>
      <c r="IZ17" s="281">
        <f>'R3-03（入力用）'!U20</f>
        <v>1</v>
      </c>
      <c r="JA17" s="281">
        <f>'R3-03（入力用）'!V20</f>
        <v>2</v>
      </c>
      <c r="JB17" s="281">
        <f>'R3-03（入力用）'!W20</f>
        <v>3</v>
      </c>
      <c r="JC17" s="281">
        <f>'R3-03（入力用）'!X20</f>
        <v>4</v>
      </c>
      <c r="JD17" s="281">
        <f>'R3-03（入力用）'!Y20</f>
        <v>4</v>
      </c>
      <c r="JE17" s="281">
        <f>'R3-03（入力用）'!Z20</f>
        <v>7</v>
      </c>
      <c r="JF17" s="281">
        <f>'R3-03（入力用）'!AA20</f>
        <v>11</v>
      </c>
      <c r="JG17" s="281">
        <f>'R3-03（入力用）'!AB20</f>
        <v>12</v>
      </c>
      <c r="JH17" s="281">
        <f>'R3-03（入力用）'!AC20</f>
        <v>11</v>
      </c>
      <c r="JI17" s="281">
        <f>'R3-03（入力用）'!AD20</f>
        <v>11</v>
      </c>
      <c r="JJ17" s="281">
        <f>'R3-03（入力用）'!AE20</f>
        <v>12</v>
      </c>
      <c r="JK17" s="281">
        <f>'R3-03（入力用）'!AF20</f>
        <v>24</v>
      </c>
      <c r="JL17" s="281">
        <f>'R3-03（入力用）'!AG20</f>
        <v>31</v>
      </c>
      <c r="JM17" s="281">
        <f>'R3-03（入力用）'!AH20</f>
        <v>38</v>
      </c>
      <c r="JN17" s="281">
        <f>'R3-03（入力用）'!AI20</f>
        <v>42</v>
      </c>
      <c r="JO17" s="281">
        <f>'R3-03（入力用）'!AJ20</f>
        <v>48</v>
      </c>
      <c r="JP17" s="282">
        <f>'R3-03（入力用）'!AK20</f>
        <v>54</v>
      </c>
      <c r="JQ17" s="288">
        <f>'R3-04（入力用）'!G39</f>
        <v>0.53703703703703709</v>
      </c>
      <c r="JR17" s="288">
        <f>'R3-04（入力用）'!H39</f>
        <v>0.49152542372881358</v>
      </c>
      <c r="JS17" s="288">
        <f>'R3-04（入力用）'!I39</f>
        <v>0.453125</v>
      </c>
      <c r="JT17" s="288">
        <f>'R3-04（入力用）'!J39</f>
        <v>0.44615384615384618</v>
      </c>
      <c r="JU17" s="288">
        <f>'R3-04（入力用）'!K39</f>
        <v>0.43939393939393939</v>
      </c>
      <c r="JV17" s="288">
        <f>'R3-04（入力用）'!L39</f>
        <v>0.47761194029850745</v>
      </c>
      <c r="JW17" s="288">
        <f>'R3-04（入力用）'!M39</f>
        <v>0.50649350649350644</v>
      </c>
      <c r="JX17" s="288">
        <f>'R3-04（入力用）'!N39</f>
        <v>0.52439024390243905</v>
      </c>
      <c r="JY17" s="288">
        <f>'R3-04（入力用）'!O39</f>
        <v>0.51249999999999996</v>
      </c>
      <c r="JZ17" s="288">
        <f>'R3-04（入力用）'!P39</f>
        <v>0.48717948717948717</v>
      </c>
      <c r="KA17" s="288">
        <f>'R3-04（入力用）'!Q39</f>
        <v>0.47560975609756095</v>
      </c>
      <c r="KB17" s="288">
        <f>'R3-04（入力用）'!R39</f>
        <v>0.54054054054054057</v>
      </c>
      <c r="KC17" s="288">
        <f>'R3-04（入力用）'!S39</f>
        <v>0.55072463768115942</v>
      </c>
      <c r="KD17" s="288">
        <f>'R3-04（入力用）'!T39</f>
        <v>0.61538461538461542</v>
      </c>
      <c r="KE17" s="288">
        <f>'R3-04（入力用）'!U39</f>
        <v>0.60810810810810811</v>
      </c>
      <c r="KF17" s="288">
        <f>'R3-04（入力用）'!V39</f>
        <v>0.6470588235294118</v>
      </c>
      <c r="KG17" s="288">
        <f>'R3-04（入力用）'!W39</f>
        <v>0.64179104477611937</v>
      </c>
      <c r="KH17" s="288">
        <f>'R3-04（入力用）'!X39</f>
        <v>0.6901408450704225</v>
      </c>
      <c r="KI17" s="288">
        <f>'R3-04（入力用）'!Y39</f>
        <v>0.676056338028169</v>
      </c>
      <c r="KJ17" s="288">
        <f>'R3-04（入力用）'!Z39</f>
        <v>0.75324675324675328</v>
      </c>
      <c r="KK17" s="288">
        <f>'R3-04（入力用）'!AA39</f>
        <v>0.73333333333333328</v>
      </c>
      <c r="KL17" s="288">
        <f>'R3-04（入力用）'!AB39</f>
        <v>0.7466666666666667</v>
      </c>
      <c r="KM17" s="288">
        <f>'R3-04（入力用）'!AC39</f>
        <v>0.70731707317073167</v>
      </c>
      <c r="KN17" s="288">
        <f>'R3-04（入力用）'!AD39</f>
        <v>0.67073170731707321</v>
      </c>
      <c r="KO17" s="288">
        <f>'R3-04（入力用）'!AE39</f>
        <v>0.60439560439560436</v>
      </c>
      <c r="KP17" s="288">
        <f>'R3-04（入力用）'!AF39</f>
        <v>0.55208333333333337</v>
      </c>
      <c r="KQ17" s="288">
        <f>'R3-04（入力用）'!AG39</f>
        <v>0.5625</v>
      </c>
      <c r="KR17" s="288">
        <f>'R3-04（入力用）'!AH39</f>
        <v>0.50495049504950495</v>
      </c>
      <c r="KS17" s="288">
        <f>'R3-04（入力用）'!AI39</f>
        <v>0.46280991735537191</v>
      </c>
      <c r="KT17" s="288">
        <f>'R3-04（入力用）'!AJ39</f>
        <v>0.37956204379562042</v>
      </c>
      <c r="KU17" s="284">
        <f>'R3-05（入力用）'!G39</f>
        <v>0.3858695652173913</v>
      </c>
      <c r="KV17" s="281">
        <f>'R3-05（入力用）'!H39</f>
        <v>0.37614678899082571</v>
      </c>
      <c r="KW17" s="281">
        <f>'R3-05（入力用）'!I39</f>
        <v>0.38582677165354329</v>
      </c>
      <c r="KX17" s="281">
        <f>'R3-05（入力用）'!J39</f>
        <v>0.42402826855123676</v>
      </c>
      <c r="KY17" s="281">
        <f>'R3-05（入力用）'!K39</f>
        <v>0.42307692307692307</v>
      </c>
      <c r="KZ17" s="281">
        <f>'R3-05（入力用）'!L39</f>
        <v>0.42690058479532161</v>
      </c>
      <c r="LA17" s="281">
        <f>'R3-05（入力用）'!M39</f>
        <v>0.41038961038961042</v>
      </c>
      <c r="LB17" s="281">
        <f>'R3-05（入力用）'!N39</f>
        <v>0.42716049382716048</v>
      </c>
      <c r="LC17" s="281">
        <f>'R3-05（入力用）'!O39</f>
        <v>0.45083932853717024</v>
      </c>
      <c r="LD17" s="281">
        <f>'R3-05（入力用）'!P39</f>
        <v>0.47156398104265401</v>
      </c>
      <c r="LE17" s="281">
        <f>'R3-05（入力用）'!Q39</f>
        <v>0.47247706422018348</v>
      </c>
      <c r="LF17" s="281">
        <f>'R3-05（入力用）'!R39</f>
        <v>0.4605543710021322</v>
      </c>
      <c r="LG17" s="281">
        <f>'R3-05（入力用）'!S39</f>
        <v>0.47181628392484343</v>
      </c>
      <c r="LH17" s="281">
        <f>'R3-05（入力用）'!T39</f>
        <v>0.47547974413646055</v>
      </c>
      <c r="LI17" s="281">
        <f>'R3-05（入力用）'!U39</f>
        <v>0.4861995753715499</v>
      </c>
      <c r="LJ17" s="281">
        <f>'R3-05（入力用）'!V39</f>
        <v>0.5194508009153318</v>
      </c>
      <c r="LK17" s="281">
        <f>'R3-05（入力用）'!W39</f>
        <v>0.5</v>
      </c>
      <c r="LL17" s="281">
        <f>'R3-05（入力用）'!X39</f>
        <v>0.52693208430913352</v>
      </c>
      <c r="LM17" s="281">
        <f>'R3-05（入力用）'!Y39</f>
        <v>0.53170731707317076</v>
      </c>
      <c r="LN17" s="281">
        <f>'R3-05（入力用）'!Z39</f>
        <v>0.54862842892768082</v>
      </c>
      <c r="LO17" s="281">
        <f>'R3-05（入力用）'!AA39</f>
        <v>0.56188118811881194</v>
      </c>
      <c r="LP17" s="281">
        <f>'R3-05（入力用）'!AB39</f>
        <v>0.56313131313131315</v>
      </c>
      <c r="LQ17" s="281">
        <f>'R3-05（入力用）'!AC39</f>
        <v>0.58005249343832022</v>
      </c>
      <c r="LR17" s="281">
        <f>'R3-05（入力用）'!AD39</f>
        <v>0.58806818181818177</v>
      </c>
      <c r="LS17" s="281">
        <f>'R3-05（入力用）'!AE39</f>
        <v>0.58789625360230546</v>
      </c>
      <c r="LT17" s="281">
        <f>'R3-05（入力用）'!AF39</f>
        <v>0.60179640718562877</v>
      </c>
      <c r="LU17" s="281">
        <f>'R3-05（入力用）'!AG39</f>
        <v>0.57827476038338654</v>
      </c>
      <c r="LV17" s="281">
        <f>'R3-05（入力用）'!AH39</f>
        <v>0.57615894039735094</v>
      </c>
      <c r="LW17" s="281">
        <f>'R3-05（入力用）'!AI39</f>
        <v>0.59106529209621994</v>
      </c>
      <c r="LX17" s="285">
        <f>'R3-05（入力用）'!AJ39</f>
        <v>0.57876712328767121</v>
      </c>
      <c r="LY17" s="282">
        <f>'R3-05（入力用）'!AK39</f>
        <v>0.5968992248062015</v>
      </c>
      <c r="LZ17" s="283">
        <f>'R3-06（入力用）'!G39</f>
        <v>0.58267716535433067</v>
      </c>
      <c r="MA17" s="281">
        <f>'R3-06（入力用）'!H39</f>
        <v>0.55859375</v>
      </c>
      <c r="MB17" s="281">
        <f>'R3-06（入力用）'!I39</f>
        <v>0.54863813229571989</v>
      </c>
      <c r="MC17" s="281">
        <f>'R3-06（入力用）'!J39</f>
        <v>0.52208835341365467</v>
      </c>
      <c r="MD17" s="281">
        <f>'R3-06（入力用）'!K39</f>
        <v>0.5567765567765568</v>
      </c>
      <c r="ME17" s="281">
        <f>'R3-06（入力用）'!L39</f>
        <v>0.59479553903345728</v>
      </c>
      <c r="MF17" s="281">
        <f>'R3-06（入力用）'!M39</f>
        <v>0.59583333333333333</v>
      </c>
      <c r="MG17" s="281">
        <f>'R3-06（入力用）'!N39</f>
        <v>0.61739130434782608</v>
      </c>
      <c r="MH17" s="281">
        <f>'R3-06（入力用）'!O39</f>
        <v>0.65315315315315314</v>
      </c>
      <c r="MI17" s="281">
        <f>'R3-06（入力用）'!P39</f>
        <v>0.69417475728155342</v>
      </c>
      <c r="MJ17" s="281">
        <f>'R3-06（入力用）'!Q39</f>
        <v>0.71052631578947367</v>
      </c>
      <c r="MK17" s="281">
        <f>'R3-06（入力用）'!R39</f>
        <v>0.68715083798882681</v>
      </c>
      <c r="ML17" s="281">
        <f>'R3-06（入力用）'!S39</f>
        <v>0.65405405405405403</v>
      </c>
      <c r="MM17" s="281">
        <f>'R3-06（入力用）'!T39</f>
        <v>0.64912280701754388</v>
      </c>
      <c r="MN17" s="281">
        <f>'R3-06（入力用）'!U39</f>
        <v>0.62962962962962965</v>
      </c>
      <c r="MO17" s="281">
        <f>'R3-06（入力用）'!V39</f>
        <v>0.59210526315789469</v>
      </c>
      <c r="MP17" s="281">
        <f>'R3-06（入力用）'!W39</f>
        <v>0.59259259259259256</v>
      </c>
      <c r="MQ17" s="281">
        <f>'R3-06（入力用）'!X39</f>
        <v>0.56692913385826771</v>
      </c>
      <c r="MR17" s="281">
        <f>'R3-06（入力用）'!Y39</f>
        <v>0.5847457627118644</v>
      </c>
      <c r="MS17" s="281">
        <f>'R3-06（入力用）'!Z39</f>
        <v>0.60683760683760679</v>
      </c>
      <c r="MT17" s="281">
        <f>'R3-06（入力用）'!AA39</f>
        <v>0.651685393258427</v>
      </c>
      <c r="MU17" s="281">
        <f>'R3-06（入力用）'!AB39</f>
        <v>0.69620253164556967</v>
      </c>
      <c r="MV17" s="281">
        <f>'R3-06（入力用）'!AC39</f>
        <v>0.74647887323943662</v>
      </c>
      <c r="MW17" s="281">
        <f>'R3-06（入力用）'!AD39</f>
        <v>0.81355932203389836</v>
      </c>
      <c r="MX17" s="281">
        <f>'R3-06（入力用）'!AE39</f>
        <v>0.78723404255319152</v>
      </c>
      <c r="MY17" s="281">
        <f>'R3-06（入力用）'!AF39</f>
        <v>0.76595744680851063</v>
      </c>
      <c r="MZ17" s="281">
        <f>'R3-06（入力用）'!AG39</f>
        <v>0.81481481481481477</v>
      </c>
      <c r="NA17" s="281">
        <f>'R3-06（入力用）'!AH39</f>
        <v>0.83018867924528306</v>
      </c>
      <c r="NB17" s="281">
        <f>'R3-06（入力用）'!AI39</f>
        <v>0.84</v>
      </c>
      <c r="NC17" s="282">
        <f>'R3-06（入力用）'!AJ39</f>
        <v>0.77777777777777779</v>
      </c>
      <c r="ND17" s="283">
        <f>'R3-07（入力用）'!G39</f>
        <v>0.74468085106382975</v>
      </c>
      <c r="NE17" s="281">
        <f>'R3-07（入力用）'!H39</f>
        <v>0.7678571428571429</v>
      </c>
      <c r="NF17" s="281">
        <f>'R3-07（入力用）'!I39</f>
        <v>0.72881355932203384</v>
      </c>
      <c r="NG17" s="281">
        <f>'R3-07（入力用）'!J39</f>
        <v>0.71186440677966101</v>
      </c>
      <c r="NH17" s="281">
        <f>'R3-07（入力用）'!K39</f>
        <v>0.71153846153846156</v>
      </c>
      <c r="NI17" s="281">
        <f>'R3-07（入力用）'!L39</f>
        <v>0.62264150943396224</v>
      </c>
      <c r="NJ17" s="281">
        <f>'R3-07（入力用）'!M39</f>
        <v>0.57692307692307687</v>
      </c>
      <c r="NK17" s="281">
        <f>'R3-07（入力用）'!N39</f>
        <v>0.55769230769230771</v>
      </c>
      <c r="NL17" s="281">
        <f>'R3-07（入力用）'!O39</f>
        <v>0.54098360655737709</v>
      </c>
      <c r="NM17" s="281">
        <f>'R3-07（入力用）'!P39</f>
        <v>0.57407407407407407</v>
      </c>
      <c r="NN17" s="281">
        <f>'R3-07（入力用）'!Q39</f>
        <v>0.67924528301886788</v>
      </c>
      <c r="NO17" s="281">
        <f>'R3-07（入力用）'!R39</f>
        <v>0.72916666666666663</v>
      </c>
      <c r="NP17" s="281">
        <f>'R3-07（入力用）'!S39</f>
        <v>0.77777777777777779</v>
      </c>
      <c r="NQ17" s="281">
        <f>'R3-07（入力用）'!T39</f>
        <v>0.69387755102040816</v>
      </c>
      <c r="NR17" s="281">
        <f>'R3-07（入力用）'!U39</f>
        <v>0.71153846153846156</v>
      </c>
      <c r="NS17" s="281">
        <f>'R3-07（入力用）'!V39</f>
        <v>0.6</v>
      </c>
      <c r="NT17" s="281">
        <f>'R3-07（入力用）'!W39</f>
        <v>0.62962962962962965</v>
      </c>
      <c r="NU17" s="281">
        <f>'R3-07（入力用）'!X39</f>
        <v>0.67924528301886788</v>
      </c>
      <c r="NV17" s="281">
        <f>'R3-07（入力用）'!Y39</f>
        <v>0.70833333333333337</v>
      </c>
      <c r="NW17" s="281">
        <f>'R3-07（入力用）'!Z39</f>
        <v>0.70588235294117652</v>
      </c>
      <c r="NX17" s="281">
        <f>'R3-07（入力用）'!AA39</f>
        <v>0.66666666666666663</v>
      </c>
      <c r="NY17" s="281">
        <f>'R3-07（入力用）'!AB39</f>
        <v>0.7321428571428571</v>
      </c>
      <c r="NZ17" s="281">
        <f>'R3-07（入力用）'!AC39</f>
        <v>0.65753424657534243</v>
      </c>
      <c r="OA17" s="281">
        <f>'R3-07（入力用）'!AD39</f>
        <v>0.68421052631578949</v>
      </c>
      <c r="OB17" s="281">
        <f>'R3-07（入力用）'!AE39</f>
        <v>0.74193548387096775</v>
      </c>
      <c r="OC17" s="281">
        <f>'R3-07（入力用）'!AF39</f>
        <v>0.74</v>
      </c>
      <c r="OD17" s="281">
        <f>'R3-07（入力用）'!AG39</f>
        <v>0.73873873873873874</v>
      </c>
      <c r="OE17" s="281">
        <f>'R3-07（入力用）'!AH39</f>
        <v>0.69230769230769229</v>
      </c>
      <c r="OF17" s="281">
        <f>'R3-07（入力用）'!AI39</f>
        <v>0.71917808219178081</v>
      </c>
      <c r="OG17" s="281">
        <f>'R3-07（入力用）'!AJ39</f>
        <v>0.69325153374233128</v>
      </c>
      <c r="OH17" s="282">
        <f>'R3-07（入力用）'!AK39</f>
        <v>0.66091954022988508</v>
      </c>
      <c r="OI17" s="283">
        <f>'R3-08（入力用）'!G39</f>
        <v>0.63874345549738221</v>
      </c>
      <c r="OJ17" s="281">
        <f>'R3-08（入力用）'!H39</f>
        <v>0.64500000000000002</v>
      </c>
      <c r="OK17" s="281">
        <f>'R3-08（入力用）'!I39</f>
        <v>0.5957446808510638</v>
      </c>
      <c r="OL17" s="281">
        <f>'R3-08（入力用）'!J39</f>
        <v>0.59848484848484851</v>
      </c>
      <c r="OM17" s="281">
        <f>'R3-08（入力用）'!K39</f>
        <v>0.55172413793103448</v>
      </c>
      <c r="ON17" s="281">
        <f>'R3-08（入力用）'!L39</f>
        <v>0.48870056497175141</v>
      </c>
      <c r="OO17" s="281">
        <f>'R3-08（入力用）'!M39</f>
        <v>0.49370277078085645</v>
      </c>
      <c r="OP17" s="281">
        <f>'R3-08（入力用）'!N39</f>
        <v>0.43478260869565216</v>
      </c>
      <c r="OQ17" s="281">
        <f>'R3-08（入力用）'!O39</f>
        <v>0.40601503759398494</v>
      </c>
      <c r="OR17" s="281">
        <f>'R3-08（入力用）'!P39</f>
        <v>0.38250428816466553</v>
      </c>
      <c r="OS17" s="281">
        <f>'R3-08（入力用）'!Q39</f>
        <v>0.37654320987654322</v>
      </c>
      <c r="OT17" s="281">
        <f>'R3-08（入力用）'!R39</f>
        <v>0.33741496598639453</v>
      </c>
      <c r="OU17" s="281">
        <f>'R3-08（入力用）'!S39</f>
        <v>0.31666666666666665</v>
      </c>
      <c r="OV17" s="281">
        <f>'R3-08（入力用）'!T39</f>
        <v>0.28919491525423729</v>
      </c>
      <c r="OW17" s="281">
        <f>'R3-08（入力用）'!U39</f>
        <v>0.28626692456479691</v>
      </c>
      <c r="OX17" s="281">
        <f>'R3-08（入力用）'!V39</f>
        <v>0.27256792287467135</v>
      </c>
      <c r="OY17" s="281">
        <f>'R3-08（入力用）'!W39</f>
        <v>0.25212027756360833</v>
      </c>
      <c r="OZ17" s="281">
        <f>'R3-08（入力用）'!X39</f>
        <v>0.24152847873107425</v>
      </c>
      <c r="PA17" s="281">
        <f>'R3-08（入力用）'!Y39</f>
        <v>0.22724338282763074</v>
      </c>
      <c r="PB17" s="281">
        <f>'R3-08（入力用）'!Z39</f>
        <v>0.20047309284447073</v>
      </c>
      <c r="PC17" s="281">
        <f>'R3-08（入力用）'!AA39</f>
        <v>0.18965517241379309</v>
      </c>
      <c r="PD17" s="281">
        <f>'R3-08（入力用）'!AB39</f>
        <v>0.18821689259645463</v>
      </c>
      <c r="PE17" s="281">
        <f>'R3-08（入力用）'!AC39</f>
        <v>0.18450560652395515</v>
      </c>
      <c r="PF17" s="281">
        <f>'R3-08（入力用）'!AD39</f>
        <v>0.18911780243000528</v>
      </c>
      <c r="PG17" s="281">
        <f>'R3-08（入力用）'!AE39</f>
        <v>0.17524752475247524</v>
      </c>
      <c r="PH17" s="281">
        <f>'R3-08（入力用）'!AF39</f>
        <v>0.17649834827748939</v>
      </c>
      <c r="PI17" s="281">
        <f>'R3-08（入力用）'!AG39</f>
        <v>0.19317635752042286</v>
      </c>
      <c r="PJ17" s="281">
        <f>'R3-08（入力用）'!AH39</f>
        <v>0.21237458193979933</v>
      </c>
      <c r="PK17" s="281">
        <f>'R3-08（入力用）'!AI39</f>
        <v>0.22331217541834969</v>
      </c>
      <c r="PL17" s="281">
        <f>'R3-08（入力用）'!AJ39</f>
        <v>0.24093264248704663</v>
      </c>
      <c r="PM17" s="282">
        <f>'R3-08（入力用）'!AK39</f>
        <v>0.24070175438596492</v>
      </c>
      <c r="PN17" s="283">
        <f>'R3-09（入力用）'!G39</f>
        <v>0.25210084033613445</v>
      </c>
      <c r="PO17" s="281">
        <f>'R3-09（入力用）'!H39</f>
        <v>0.28656971770744227</v>
      </c>
      <c r="PP17" s="281">
        <f>'R3-09（入力用）'!I39</f>
        <v>0.31881188118811882</v>
      </c>
      <c r="PQ17" s="281">
        <f>'R3-09（入力用）'!J39</f>
        <v>0.34116331096196867</v>
      </c>
      <c r="PR17" s="281">
        <f>'R3-09（入力用）'!K39</f>
        <v>0.37864077669902912</v>
      </c>
      <c r="PS17" s="281">
        <f>'R3-09（入力用）'!L39</f>
        <v>0.38513513513513514</v>
      </c>
      <c r="PT17" s="281">
        <f>'R3-09（入力用）'!M39</f>
        <v>0.39795918367346939</v>
      </c>
      <c r="PU17" s="281">
        <f>'R3-09（入力用）'!N39</f>
        <v>0.40845070422535212</v>
      </c>
      <c r="PV17" s="281">
        <f>'R3-09（入力用）'!O39</f>
        <v>0.39705882352941174</v>
      </c>
      <c r="PW17" s="281">
        <f>'R3-09（入力用）'!P39</f>
        <v>0.40582191780821919</v>
      </c>
      <c r="PX17" s="281">
        <f>'R3-09（入力用）'!Q39</f>
        <v>0.40867992766726946</v>
      </c>
      <c r="PY17" s="281">
        <f>'R3-09（入力用）'!R39</f>
        <v>0.41796875</v>
      </c>
      <c r="PZ17" s="281">
        <f>'R3-09（入力用）'!S39</f>
        <v>0.41978021978021979</v>
      </c>
      <c r="QA17" s="281">
        <f>'R3-09（入力用）'!T39</f>
        <v>0.4191343963553531</v>
      </c>
      <c r="QB17" s="281">
        <f>'R3-09（入力用）'!U39</f>
        <v>0.40603248259860791</v>
      </c>
      <c r="QC17" s="281">
        <f>'R3-09（入力用）'!V39</f>
        <v>0.39712918660287083</v>
      </c>
      <c r="QD17" s="281">
        <f>'R3-09（入力用）'!W39</f>
        <v>0.42148760330578511</v>
      </c>
      <c r="QE17" s="281">
        <f>'R3-09（入力用）'!X39</f>
        <v>0.44968553459119498</v>
      </c>
      <c r="QF17" s="281">
        <f>'R3-09（入力用）'!Y39</f>
        <v>0.46048109965635736</v>
      </c>
      <c r="QG17" s="281">
        <f>'R3-09（入力用）'!Z39</f>
        <v>0.47794117647058826</v>
      </c>
      <c r="QH17" s="281">
        <f>'R3-09（入力用）'!AA39</f>
        <v>0.50691244239631339</v>
      </c>
      <c r="QI17" s="281">
        <f>'R3-09（入力用）'!AB39</f>
        <v>0.4887640449438202</v>
      </c>
      <c r="QJ17" s="281">
        <f>'R3-09（入力用）'!AC39</f>
        <v>0.51898734177215189</v>
      </c>
      <c r="QK17" s="281">
        <f>'R3-09（入力用）'!AD39</f>
        <v>0.57723577235772361</v>
      </c>
      <c r="QL17" s="281">
        <f>'R3-09（入力用）'!AE39</f>
        <v>0.61224489795918369</v>
      </c>
      <c r="QM17" s="281">
        <f>'R3-09（入力用）'!AF39</f>
        <v>0.65116279069767447</v>
      </c>
      <c r="QN17" s="281">
        <f>'R3-09（入力用）'!AG39</f>
        <v>0.60273972602739723</v>
      </c>
      <c r="QO17" s="281">
        <f>'R3-09（入力用）'!AH39</f>
        <v>0.62686567164179108</v>
      </c>
      <c r="QP17" s="281">
        <f>'R3-09（入力用）'!AI39</f>
        <v>0.625</v>
      </c>
      <c r="QQ17" s="282">
        <f>'R3-09（入力用）'!AJ39</f>
        <v>0.62745098039215685</v>
      </c>
      <c r="QR17" s="283">
        <f>'R3-10（入力用）'!G39</f>
        <v>0.69387755102040816</v>
      </c>
      <c r="QS17" s="281">
        <f>'R3-10（入力用）'!H39</f>
        <v>0.69565217391304346</v>
      </c>
      <c r="QT17" s="281">
        <f>'R3-10（入力用）'!I39</f>
        <v>0.71111111111111114</v>
      </c>
      <c r="QU17" s="281">
        <f>'R3-10（入力用）'!J39</f>
        <v>0.68181818181818177</v>
      </c>
      <c r="QV17" s="281">
        <f>'R3-10（入力用）'!K39</f>
        <v>0.82857142857142863</v>
      </c>
      <c r="QW17" s="281">
        <f>'R3-10（入力用）'!L39</f>
        <v>0.81481481481481477</v>
      </c>
      <c r="QX17" s="281">
        <f>'R3-10（入力用）'!M39</f>
        <v>0.66666666666666663</v>
      </c>
      <c r="QY17" s="281">
        <f>'R3-10（入力用）'!N39</f>
        <v>0.69565217391304346</v>
      </c>
      <c r="QZ17" s="281">
        <f>'R3-10（入力用）'!O39</f>
        <v>0.57692307692307687</v>
      </c>
      <c r="RA17" s="281">
        <f>'R3-10（入力用）'!P39</f>
        <v>0.52173913043478259</v>
      </c>
      <c r="RB17" s="281">
        <f>'R3-10（入力用）'!Q39</f>
        <v>0.5</v>
      </c>
      <c r="RC17" s="281">
        <f>'R3-10（入力用）'!R39</f>
        <v>0.5</v>
      </c>
      <c r="RD17" s="281">
        <f>'R3-10（入力用）'!S39</f>
        <v>0.55555555555555558</v>
      </c>
      <c r="RE17" s="281">
        <f>'R3-10（入力用）'!T39</f>
        <v>0.52173913043478259</v>
      </c>
      <c r="RF17" s="281">
        <f>'R3-10（入力用）'!U39</f>
        <v>0.56000000000000005</v>
      </c>
      <c r="RG17" s="281">
        <f>'R3-10（入力用）'!V39</f>
        <v>0.6</v>
      </c>
      <c r="RH17" s="281">
        <f>'R3-10（入力用）'!W39</f>
        <v>0.66666666666666663</v>
      </c>
      <c r="RI17" s="281">
        <f>'R3-10（入力用）'!X39</f>
        <v>0.66666666666666663</v>
      </c>
      <c r="RJ17" s="281">
        <f>'R3-10（入力用）'!Y39</f>
        <v>0.63636363636363635</v>
      </c>
      <c r="RK17" s="281">
        <f>'R3-10（入力用）'!Z39</f>
        <v>0.6</v>
      </c>
      <c r="RL17" s="281">
        <f>'R3-10（入力用）'!AA39</f>
        <v>0.58823529411764708</v>
      </c>
      <c r="RM17" s="281">
        <f>'R3-10（入力用）'!AB39</f>
        <v>0.625</v>
      </c>
      <c r="RN17" s="281">
        <f>'R3-10（入力用）'!AC39</f>
        <v>0.72727272727272729</v>
      </c>
      <c r="RO17" s="281">
        <f>'R3-10（入力用）'!AD39</f>
        <v>0.66666666666666663</v>
      </c>
      <c r="RP17" s="281">
        <f>'R3-10（入力用）'!AE39</f>
        <v>0.66666666666666663</v>
      </c>
      <c r="RQ17" s="281">
        <f>'R3-10（入力用）'!AF39</f>
        <v>0</v>
      </c>
      <c r="RR17" s="281">
        <f>'R3-10（入力用）'!AG39</f>
        <v>1</v>
      </c>
      <c r="RS17" s="281">
        <f>'R3-10（入力用）'!AH39</f>
        <v>1</v>
      </c>
      <c r="RT17" s="281">
        <f>'R3-10（入力用）'!AI39</f>
        <v>1</v>
      </c>
      <c r="RU17" s="281">
        <f>'R3-10（入力用）'!AJ39</f>
        <v>1</v>
      </c>
      <c r="RV17" s="282">
        <f>'R3-10（入力用）'!AK39</f>
        <v>1</v>
      </c>
      <c r="RW17" s="283">
        <f>'R3-11（入力用）'!G39</f>
        <v>0</v>
      </c>
      <c r="RX17" s="281">
        <f>'R3-11（入力用）'!H39</f>
        <v>1</v>
      </c>
      <c r="RY17" s="281">
        <f>'R3-11（入力用）'!I39</f>
        <v>1</v>
      </c>
      <c r="RZ17" s="281">
        <f>'R3-11（入力用）'!J39</f>
        <v>1</v>
      </c>
      <c r="SA17" s="281">
        <f>'R3-11（入力用）'!K39</f>
        <v>1</v>
      </c>
      <c r="SB17" s="281">
        <f>'R3-11（入力用）'!L39</f>
        <v>1</v>
      </c>
      <c r="SC17" s="281">
        <f>'R3-11（入力用）'!M39</f>
        <v>1</v>
      </c>
      <c r="SD17" s="281">
        <f>'R3-11（入力用）'!N39</f>
        <v>1</v>
      </c>
      <c r="SE17" s="281">
        <f>'R3-11（入力用）'!O39</f>
        <v>1</v>
      </c>
      <c r="SF17" s="281">
        <f>'R3-11（入力用）'!P39</f>
        <v>1</v>
      </c>
      <c r="SG17" s="281">
        <f>'R3-11（入力用）'!Q39</f>
        <v>0</v>
      </c>
      <c r="SH17" s="281">
        <f>'R3-11（入力用）'!R39</f>
        <v>0</v>
      </c>
      <c r="SI17" s="281">
        <f>'R3-11（入力用）'!S39</f>
        <v>0</v>
      </c>
      <c r="SJ17" s="281">
        <f>'R3-11（入力用）'!T39</f>
        <v>0</v>
      </c>
      <c r="SK17" s="281">
        <f>'R3-11（入力用）'!U39</f>
        <v>0</v>
      </c>
      <c r="SL17" s="281">
        <f>'R3-11（入力用）'!V39</f>
        <v>0</v>
      </c>
      <c r="SM17" s="281">
        <f>'R3-11（入力用）'!W39</f>
        <v>0</v>
      </c>
      <c r="SN17" s="281">
        <f>'R3-11（入力用）'!X39</f>
        <v>0</v>
      </c>
      <c r="SO17" s="281">
        <f>'R3-11（入力用）'!Y39</f>
        <v>0</v>
      </c>
      <c r="SP17" s="281">
        <f>'R3-11（入力用）'!Z39</f>
        <v>0</v>
      </c>
      <c r="SQ17" s="281">
        <f>'R3-11（入力用）'!AA39</f>
        <v>1</v>
      </c>
      <c r="SR17" s="281">
        <f>'R3-11（入力用）'!AB39</f>
        <v>1</v>
      </c>
      <c r="SS17" s="281">
        <f>'R3-11（入力用）'!AC39</f>
        <v>1</v>
      </c>
      <c r="ST17" s="281">
        <f>'R3-11（入力用）'!AD39</f>
        <v>1</v>
      </c>
      <c r="SU17" s="281">
        <f>'R3-11（入力用）'!AE39</f>
        <v>1</v>
      </c>
      <c r="SV17" s="281">
        <f>'R3-11（入力用）'!AF39</f>
        <v>1</v>
      </c>
      <c r="SW17" s="281">
        <f>'R3-11（入力用）'!AG39</f>
        <v>1</v>
      </c>
      <c r="SX17" s="281">
        <f>'R3-11（入力用）'!AH39</f>
        <v>0</v>
      </c>
      <c r="SY17" s="281">
        <f>'R3-11（入力用）'!AI39</f>
        <v>0</v>
      </c>
      <c r="SZ17" s="282">
        <f>'R3-11（入力用）'!AJ39</f>
        <v>0</v>
      </c>
      <c r="TA17" s="283">
        <f>'R3-12（入力用）'!G39</f>
        <v>0</v>
      </c>
      <c r="TB17" s="281">
        <f>'R3-12（入力用）'!H39</f>
        <v>0</v>
      </c>
      <c r="TC17" s="281">
        <f>'R3-12（入力用）'!I39</f>
        <v>0</v>
      </c>
      <c r="TD17" s="281">
        <f>'R3-12（入力用）'!J39</f>
        <v>0</v>
      </c>
      <c r="TE17" s="281">
        <f>'R3-12（入力用）'!K39</f>
        <v>0</v>
      </c>
      <c r="TF17" s="281">
        <f>'R3-12（入力用）'!L39</f>
        <v>0</v>
      </c>
      <c r="TG17" s="281">
        <f>'R3-12（入力用）'!M39</f>
        <v>0</v>
      </c>
      <c r="TH17" s="281">
        <f>'R3-12（入力用）'!N39</f>
        <v>0</v>
      </c>
      <c r="TI17" s="281">
        <f>'R3-12（入力用）'!O39</f>
        <v>0</v>
      </c>
      <c r="TJ17" s="281">
        <f>'R3-12（入力用）'!P39</f>
        <v>0</v>
      </c>
      <c r="TK17" s="281">
        <f>'R3-12（入力用）'!Q39</f>
        <v>0</v>
      </c>
      <c r="TL17" s="281">
        <f>'R3-12（入力用）'!R39</f>
        <v>0</v>
      </c>
      <c r="TM17" s="281">
        <f>'R3-12（入力用）'!S39</f>
        <v>0</v>
      </c>
      <c r="TN17" s="281">
        <f>'R3-12（入力用）'!T39</f>
        <v>0</v>
      </c>
      <c r="TO17" s="281">
        <f>'R3-12（入力用）'!U39</f>
        <v>0</v>
      </c>
      <c r="TP17" s="281">
        <f>'R3-12（入力用）'!V39</f>
        <v>1</v>
      </c>
      <c r="TQ17" s="281">
        <f>'R3-12（入力用）'!W39</f>
        <v>1</v>
      </c>
      <c r="TR17" s="281">
        <f>'R3-12（入力用）'!X39</f>
        <v>1</v>
      </c>
      <c r="TS17" s="281">
        <f>'R3-12（入力用）'!Y39</f>
        <v>0.88888888888888884</v>
      </c>
      <c r="TT17" s="281">
        <f>'R3-12（入力用）'!Z39</f>
        <v>0.77777777777777779</v>
      </c>
      <c r="TU17" s="281">
        <f>'R3-12（入力用）'!AA39</f>
        <v>0.41666666666666669</v>
      </c>
      <c r="TV17" s="281">
        <f>'R3-12（入力用）'!AB39</f>
        <v>0.41666666666666669</v>
      </c>
      <c r="TW17" s="281">
        <f>'R3-12（入力用）'!AC39</f>
        <v>0.46153846153846156</v>
      </c>
      <c r="TX17" s="281">
        <f>'R3-12（入力用）'!AD39</f>
        <v>0.41666666666666669</v>
      </c>
      <c r="TY17" s="281">
        <f>'R3-12（入力用）'!AE39</f>
        <v>0.53846153846153844</v>
      </c>
      <c r="TZ17" s="281">
        <f>'R3-12（入力用）'!AF39</f>
        <v>0.53846153846153844</v>
      </c>
      <c r="UA17" s="281">
        <f>'R3-12（入力用）'!AG39</f>
        <v>0.53846153846153844</v>
      </c>
      <c r="UB17" s="281">
        <f>'R3-12（入力用）'!AH39</f>
        <v>0.7</v>
      </c>
      <c r="UC17" s="281">
        <f>'R3-12（入力用）'!AI39</f>
        <v>0.63636363636363635</v>
      </c>
      <c r="UD17" s="281">
        <f>'R3-12（入力用）'!AJ39</f>
        <v>1</v>
      </c>
      <c r="UE17" s="282">
        <f>'R3-12（入力用）'!AK39</f>
        <v>1</v>
      </c>
      <c r="UF17" s="283">
        <f>'R4-01（入力用）'!G39</f>
        <v>1</v>
      </c>
      <c r="UG17" s="281">
        <f>'R4-01（入力用）'!H39</f>
        <v>1</v>
      </c>
      <c r="UH17" s="281">
        <f>'R4-01（入力用）'!I39</f>
        <v>1</v>
      </c>
      <c r="UI17" s="281">
        <f>'R4-01（入力用）'!J39</f>
        <v>1</v>
      </c>
      <c r="UJ17" s="281">
        <f>'R4-01（入力用）'!K39</f>
        <v>0.625</v>
      </c>
      <c r="UK17" s="281">
        <f>'R4-01（入力用）'!L39</f>
        <v>0.30434782608695654</v>
      </c>
      <c r="UL17" s="281">
        <f>'R4-01（入力用）'!M39</f>
        <v>0.23880597014925373</v>
      </c>
      <c r="UM17" s="281">
        <f>'R4-01（入力用）'!N39</f>
        <v>0.15748031496062992</v>
      </c>
      <c r="UN17" s="281">
        <f>'R4-01（入力用）'!O39</f>
        <v>0.14344262295081966</v>
      </c>
      <c r="UO17" s="281">
        <f>'R4-01（入力用）'!P39</f>
        <v>0.12457912457912458</v>
      </c>
      <c r="UP17" s="281">
        <f>'R4-01（入力用）'!Q39</f>
        <v>0.11589895988112928</v>
      </c>
      <c r="UQ17" s="281">
        <f>'R4-01（入力用）'!R39</f>
        <v>0.1020671834625323</v>
      </c>
      <c r="UR17" s="281">
        <f>'R4-01（入力用）'!S39</f>
        <v>0.10681818181818181</v>
      </c>
      <c r="US17" s="281">
        <f>'R4-01（入力用）'!T39</f>
        <v>0.10940695296523517</v>
      </c>
      <c r="UT17" s="281">
        <f>'R4-01（入力用）'!U39</f>
        <v>0.11623246492985972</v>
      </c>
      <c r="UU17" s="281">
        <f>'R4-01（入力用）'!V39</f>
        <v>0.11818181818181818</v>
      </c>
      <c r="UV17" s="281">
        <f>'R4-01（入力用）'!W39</f>
        <v>0.13128205128205128</v>
      </c>
      <c r="UW17" s="281">
        <f>'R4-01（入力用）'!X39</f>
        <v>0.12681159420289856</v>
      </c>
      <c r="UX17" s="281">
        <f>'R4-01（入力用）'!Y39</f>
        <v>0.13178913738019168</v>
      </c>
      <c r="UY17" s="281">
        <f>'R4-01（入力用）'!Z39</f>
        <v>0.12232204561161023</v>
      </c>
      <c r="UZ17" s="281">
        <f>'R4-01（入力用）'!AA39</f>
        <v>0.12017434620174346</v>
      </c>
      <c r="VA17" s="281">
        <f>'R4-01（入力用）'!AB39</f>
        <v>0.10194174757281553</v>
      </c>
      <c r="VB17" s="281">
        <f>'R4-01（入力用）'!AC39</f>
        <v>0.10098637858149366</v>
      </c>
      <c r="VC17" s="281">
        <f>'R4-01（入力用）'!AD39</f>
        <v>9.3033509700176362E-2</v>
      </c>
      <c r="VD17" s="281">
        <f>'R4-01（入力用）'!AE39</f>
        <v>8.3426861204638977E-2</v>
      </c>
      <c r="VE17" s="281">
        <f>'R4-01（入力用）'!AF39</f>
        <v>8.0613577023498695E-2</v>
      </c>
      <c r="VF17" s="281">
        <f>'R4-01（入力用）'!AG39</f>
        <v>8.0174927113702624E-2</v>
      </c>
      <c r="VG17" s="281">
        <f>'R4-01（入力用）'!AH39</f>
        <v>7.6129032258064513E-2</v>
      </c>
      <c r="VH17" s="281">
        <f>'R4-01（入力用）'!AI39</f>
        <v>7.1848945561549776E-2</v>
      </c>
      <c r="VI17" s="281">
        <f>'R4-01（入力用）'!AJ39</f>
        <v>7.2899791714880813E-2</v>
      </c>
      <c r="VJ17" s="285">
        <f>'R4-01（入力用）'!AK39</f>
        <v>7.0406007979347568E-2</v>
      </c>
      <c r="VK17" s="286">
        <f>'R4-02（入力用）'!G39</f>
        <v>6.3023358307624511E-2</v>
      </c>
      <c r="VL17" s="281">
        <f>'R4-02（入力用）'!H39</f>
        <v>5.8329922226770366E-2</v>
      </c>
      <c r="VM17" s="281">
        <f>'R4-02（入力用）'!I39</f>
        <v>5.5668016194331982E-2</v>
      </c>
      <c r="VN17" s="281">
        <f>'R4-02（入力用）'!J39</f>
        <v>6.0830860534124627E-2</v>
      </c>
      <c r="VO17" s="281">
        <f>'R4-02（入力用）'!K39</f>
        <v>5.4258926790345101E-2</v>
      </c>
      <c r="VP17" s="281">
        <f>'R4-02（入力用）'!L39</f>
        <v>5.3886010362694303E-2</v>
      </c>
      <c r="VQ17" s="281">
        <f>'R4-02（入力用）'!M39</f>
        <v>5.4719860475256156E-2</v>
      </c>
      <c r="VR17" s="281">
        <f>'R4-02（入力用）'!N39</f>
        <v>5.314418801609147E-2</v>
      </c>
      <c r="VS17" s="281">
        <f>'R4-02（入力用）'!O39</f>
        <v>5.451518934665002E-2</v>
      </c>
      <c r="VT17" s="281">
        <f>'R4-02（入力用）'!P39</f>
        <v>5.5191582291046259E-2</v>
      </c>
      <c r="VU17" s="281">
        <f>'R4-02（入力用）'!Q39</f>
        <v>6.1489361702127661E-2</v>
      </c>
      <c r="VV17" s="281">
        <f>'R4-02（入力用）'!R39</f>
        <v>6.2553740326741186E-2</v>
      </c>
      <c r="VW17" s="281">
        <f>'R4-02（入力用）'!S39</f>
        <v>6.5626336041043176E-2</v>
      </c>
      <c r="VX17" s="281">
        <f>'R4-02（入力用）'!T39</f>
        <v>7.0917070917070918E-2</v>
      </c>
      <c r="VY17" s="281">
        <f>'R4-02（入力用）'!U39</f>
        <v>7.1939128429790181E-2</v>
      </c>
      <c r="VZ17" s="281">
        <f>'R4-02（入力用）'!V39</f>
        <v>7.3827046918123279E-2</v>
      </c>
      <c r="WA17" s="281">
        <f>'R4-02（入力用）'!W39</f>
        <v>7.3816155988857934E-2</v>
      </c>
      <c r="WB17" s="281">
        <f>'R4-02（入力用）'!X39</f>
        <v>8.1975188518608605E-2</v>
      </c>
      <c r="WC17" s="281">
        <f>'R4-02（入力用）'!Y39</f>
        <v>7.976510888182041E-2</v>
      </c>
      <c r="WD17" s="281">
        <f>'R4-02（入力用）'!Z39</f>
        <v>8.6797385620915032E-2</v>
      </c>
      <c r="WE17" s="281">
        <f>'R4-02（入力用）'!AA39</f>
        <v>8.3196944899072561E-2</v>
      </c>
      <c r="WF17" s="281">
        <f>'R4-02（入力用）'!AB39</f>
        <v>7.2668112798264642E-2</v>
      </c>
      <c r="WG17" s="281">
        <f>'R4-02（入力用）'!AC39</f>
        <v>7.4630945872061233E-2</v>
      </c>
      <c r="WH17" s="281">
        <f>'R4-02（入力用）'!AD39</f>
        <v>7.0921985815602842E-2</v>
      </c>
      <c r="WI17" s="281">
        <f>'R4-02（入力用）'!AE39</f>
        <v>6.3142437591776804E-2</v>
      </c>
      <c r="WJ17" s="281">
        <f>'R4-02（入力用）'!AF39</f>
        <v>6.2373078038874381E-2</v>
      </c>
      <c r="WK17" s="281">
        <f>'R4-02（入力用）'!AG39</f>
        <v>6.4841498559077809E-2</v>
      </c>
      <c r="WL17" s="282">
        <f>'R4-02（入力用）'!AH39</f>
        <v>6.4612623392162727E-2</v>
      </c>
      <c r="WM17" s="283">
        <f>'R4-03（入力用）'!G39</f>
        <v>6.2951198382904999E-2</v>
      </c>
      <c r="WN17" s="281">
        <f>'R4-03（入力用）'!H39</f>
        <v>5.9994231323911164E-2</v>
      </c>
      <c r="WO17" s="281">
        <f>'R4-03（入力用）'!I39</f>
        <v>6.3431745103770823E-2</v>
      </c>
      <c r="WP17" s="281">
        <f>'R4-03（入力用）'!J39</f>
        <v>6.6263324690290976E-2</v>
      </c>
      <c r="WQ17" s="281">
        <f>'R4-03（入力用）'!K39</f>
        <v>6.6533409480296971E-2</v>
      </c>
      <c r="WR17" s="281">
        <f>'R4-03（入力用）'!L39</f>
        <v>7.4295985620131816E-2</v>
      </c>
      <c r="WS17" s="281">
        <f>'R4-03（入力用）'!M39</f>
        <v>7.8844905905256321E-2</v>
      </c>
      <c r="WT17" s="281">
        <f>'R4-03（入力用）'!N39</f>
        <v>7.9687499999999994E-2</v>
      </c>
      <c r="WU17" s="281">
        <f>'R4-03（入力用）'!O39</f>
        <v>8.3918315252074022E-2</v>
      </c>
      <c r="WV17" s="281">
        <f>'R4-03（入力用）'!P39</f>
        <v>8.7259455872594552E-2</v>
      </c>
      <c r="WW17" s="281">
        <f>'R4-03（入力用）'!Q39</f>
        <v>8.2248115147361203E-2</v>
      </c>
      <c r="WX17" s="281">
        <f>'R4-03（入力用）'!R39</f>
        <v>8.249496981891348E-2</v>
      </c>
      <c r="WY17" s="281">
        <f>'R4-03（入力用）'!S39</f>
        <v>8.7749483826565722E-2</v>
      </c>
      <c r="WZ17" s="281">
        <f>'R4-03（入力用）'!T39</f>
        <v>8.3885209713024281E-2</v>
      </c>
      <c r="XA17" s="281">
        <f>'R4-03（入力用）'!U39</f>
        <v>7.6814159292035403E-2</v>
      </c>
      <c r="XB17" s="281">
        <f>'R4-03（入力用）'!V39</f>
        <v>7.2515033604527768E-2</v>
      </c>
      <c r="XC17" s="281">
        <f>'R4-03（入力用）'!W39</f>
        <v>7.4502712477396024E-2</v>
      </c>
      <c r="XD17" s="281">
        <f>'R4-03（入力用）'!X39</f>
        <v>7.4237412715913262E-2</v>
      </c>
      <c r="XE17" s="281">
        <f>'R4-03（入力用）'!Y39</f>
        <v>7.3047858942065488E-2</v>
      </c>
      <c r="XF17" s="281">
        <f>'R4-03（入力用）'!Z39</f>
        <v>7.5990010702818411E-2</v>
      </c>
      <c r="XG17" s="281">
        <f>'R4-03（入力用）'!AA39</f>
        <v>7.4346705925653289E-2</v>
      </c>
      <c r="XH17" s="281">
        <f>'R4-03（入力用）'!AB39</f>
        <v>6.9242540168324401E-2</v>
      </c>
      <c r="XI17" s="281">
        <f>'R4-03（入力用）'!AC39</f>
        <v>6.1582527747941283E-2</v>
      </c>
      <c r="XJ17" s="281">
        <f>'R4-03（入力用）'!AD39</f>
        <v>5.410821643286573E-2</v>
      </c>
      <c r="XK17" s="281">
        <f>'R4-03（入力用）'!AE39</f>
        <v>5.1559516231699555E-2</v>
      </c>
      <c r="XL17" s="281">
        <f>'R4-03（入力用）'!AF39</f>
        <v>5.2446527981248166E-2</v>
      </c>
      <c r="XM17" s="281">
        <f>'R4-03（入力用）'!AG39</f>
        <v>5.0431875174143215E-2</v>
      </c>
      <c r="XN17" s="281">
        <f>'R4-03（入力用）'!AH39</f>
        <v>4.488778054862843E-2</v>
      </c>
      <c r="XO17" s="281">
        <f>'R4-03（入力用）'!AI39</f>
        <v>4.0250000000000001E-2</v>
      </c>
      <c r="XP17" s="281">
        <f>'R4-03（入力用）'!AJ39</f>
        <v>3.4096007178106777E-2</v>
      </c>
      <c r="XQ17" s="281">
        <f>'R4-03（入力用）'!AK39</f>
        <v>3.3528918692372171E-2</v>
      </c>
      <c r="XR17" s="281">
        <f>'R4-03（入力用）'!AL39</f>
        <v>0</v>
      </c>
      <c r="XS17" s="281">
        <f>'R4-03（入力用）'!AM39</f>
        <v>0</v>
      </c>
      <c r="XT17" s="281">
        <f>'R4-03（入力用）'!AN39</f>
        <v>0</v>
      </c>
      <c r="XU17" s="281">
        <f>'R4-03（入力用）'!AO39</f>
        <v>0</v>
      </c>
      <c r="XV17" s="281">
        <f>'R4-03（入力用）'!AP39</f>
        <v>0</v>
      </c>
      <c r="XW17" s="281">
        <f>'R4-03（入力用）'!AQ39</f>
        <v>0</v>
      </c>
      <c r="XX17" s="281">
        <f>'R4-03（入力用）'!AR39</f>
        <v>0</v>
      </c>
      <c r="XY17" s="281">
        <f>'R4-03（入力用）'!AS39</f>
        <v>0</v>
      </c>
      <c r="XZ17" s="281">
        <f>'R4-03（入力用）'!AT39</f>
        <v>0</v>
      </c>
      <c r="YA17" s="281">
        <f>'R4-03（入力用）'!AU39</f>
        <v>0</v>
      </c>
      <c r="YB17" s="281">
        <f>'R4-03（入力用）'!AV39</f>
        <v>0</v>
      </c>
      <c r="YC17" s="281">
        <f>'R4-03（入力用）'!AW39</f>
        <v>0</v>
      </c>
      <c r="YD17" s="281">
        <f>'R4-03（入力用）'!AX39</f>
        <v>0</v>
      </c>
      <c r="YE17" s="281">
        <f>'R4-03（入力用）'!AY39</f>
        <v>0</v>
      </c>
      <c r="YF17" s="281">
        <f>'R4-03（入力用）'!AZ39</f>
        <v>0</v>
      </c>
      <c r="YG17" s="281">
        <f>'R4-03（入力用）'!BA39</f>
        <v>0</v>
      </c>
      <c r="YH17" s="281">
        <f>'R4-03（入力用）'!BB39</f>
        <v>0</v>
      </c>
      <c r="YI17" s="281">
        <f>'R4-03（入力用）'!BC39</f>
        <v>0</v>
      </c>
      <c r="YJ17" s="281">
        <f>'R4-03（入力用）'!BD39</f>
        <v>0</v>
      </c>
      <c r="YK17" s="281">
        <f>'R4-03（入力用）'!BE39</f>
        <v>0</v>
      </c>
      <c r="YL17" s="281">
        <f>'R4-03（入力用）'!BF39</f>
        <v>0</v>
      </c>
      <c r="YM17" s="281">
        <f>'R4-03（入力用）'!BG39</f>
        <v>0</v>
      </c>
      <c r="YN17" s="281">
        <f>'R4-03（入力用）'!BH39</f>
        <v>0</v>
      </c>
      <c r="YO17" s="281">
        <f>'R4-03（入力用）'!BI39</f>
        <v>0</v>
      </c>
      <c r="YP17" s="281">
        <f>'R4-03（入力用）'!BJ39</f>
        <v>0</v>
      </c>
      <c r="YQ17" s="281">
        <f>'R4-03（入力用）'!BK39</f>
        <v>0</v>
      </c>
      <c r="YR17" s="281">
        <f>'R4-03（入力用）'!BL39</f>
        <v>0</v>
      </c>
      <c r="YS17" s="281">
        <f>'R4-03（入力用）'!BM39</f>
        <v>0</v>
      </c>
      <c r="YT17" s="281">
        <f>'R4-03（入力用）'!BN39</f>
        <v>0</v>
      </c>
      <c r="YU17" s="281">
        <f>'R4-03（入力用）'!BO39</f>
        <v>0</v>
      </c>
      <c r="YV17" s="281">
        <f>'R4-03（入力用）'!BP39</f>
        <v>0</v>
      </c>
      <c r="YW17" s="281">
        <f>'R4-03（入力用）'!BQ39</f>
        <v>0</v>
      </c>
      <c r="YX17" s="281">
        <f>'R4-03（入力用）'!BR39</f>
        <v>0</v>
      </c>
      <c r="YY17" s="281">
        <f>'R4-03（入力用）'!BS39</f>
        <v>0</v>
      </c>
      <c r="YZ17" s="281">
        <f>'R4-03（入力用）'!BT39</f>
        <v>0</v>
      </c>
      <c r="ZA17" s="281">
        <f>'R4-03（入力用）'!BU39</f>
        <v>0</v>
      </c>
      <c r="ZB17" s="281">
        <f>'R4-03（入力用）'!BV39</f>
        <v>0</v>
      </c>
      <c r="ZC17" s="281">
        <f>'R4-03（入力用）'!BW39</f>
        <v>0</v>
      </c>
      <c r="ZD17" s="281">
        <f>'R4-03（入力用）'!BX39</f>
        <v>0</v>
      </c>
      <c r="ZE17" s="281">
        <f>'R4-03（入力用）'!BY39</f>
        <v>0</v>
      </c>
      <c r="ZF17" s="281">
        <f>'R4-03（入力用）'!BZ39</f>
        <v>0</v>
      </c>
      <c r="ZG17" s="281">
        <f>'R4-03（入力用）'!CA39</f>
        <v>0</v>
      </c>
      <c r="ZH17" s="281">
        <f>'R4-03（入力用）'!CB39</f>
        <v>0</v>
      </c>
      <c r="ZI17" s="281">
        <f>'R4-03（入力用）'!CC39</f>
        <v>0</v>
      </c>
      <c r="ZJ17" s="281">
        <f>'R4-03（入力用）'!CD39</f>
        <v>0</v>
      </c>
      <c r="ZK17" s="281">
        <f>'R4-03（入力用）'!CE39</f>
        <v>0</v>
      </c>
      <c r="ZL17" s="281">
        <f>'R4-03（入力用）'!CF39</f>
        <v>0</v>
      </c>
      <c r="ZM17" s="281">
        <f>'R4-03（入力用）'!CG39</f>
        <v>0</v>
      </c>
      <c r="ZN17" s="281">
        <f>'R4-03（入力用）'!CH39</f>
        <v>0</v>
      </c>
      <c r="ZO17" s="281">
        <f>'R4-03（入力用）'!CI39</f>
        <v>0</v>
      </c>
      <c r="ZP17" s="281">
        <f>'R4-03（入力用）'!CJ39</f>
        <v>0</v>
      </c>
      <c r="ZQ17" s="281">
        <f>'R4-03（入力用）'!CK39</f>
        <v>0</v>
      </c>
      <c r="ZR17" s="281">
        <f>'R4-03（入力用）'!CL39</f>
        <v>0</v>
      </c>
      <c r="ZS17" s="281">
        <f>'R4-03（入力用）'!CM39</f>
        <v>0</v>
      </c>
      <c r="ZT17" s="281">
        <f>'R4-03（入力用）'!CN39</f>
        <v>0</v>
      </c>
      <c r="ZU17" s="281">
        <f>'R4-03（入力用）'!CO39</f>
        <v>0</v>
      </c>
      <c r="ZV17" s="281">
        <f>'R4-03（入力用）'!CP39</f>
        <v>0</v>
      </c>
      <c r="ZW17" s="281">
        <f>'R4-03（入力用）'!CQ39</f>
        <v>0</v>
      </c>
      <c r="ZX17" s="281">
        <f>'R4-03（入力用）'!CR39</f>
        <v>0</v>
      </c>
      <c r="ZY17" s="281">
        <f>'R4-03（入力用）'!CS39</f>
        <v>0</v>
      </c>
      <c r="ZZ17" s="281">
        <f>'R4-03（入力用）'!CT39</f>
        <v>0</v>
      </c>
      <c r="AAA17" s="281">
        <f>'R4-03（入力用）'!CU39</f>
        <v>0</v>
      </c>
      <c r="AAB17" s="281">
        <f>'R4-03（入力用）'!CV39</f>
        <v>0</v>
      </c>
      <c r="AAC17" s="281">
        <f>'R4-03（入力用）'!CW39</f>
        <v>0</v>
      </c>
      <c r="AAD17" s="281">
        <f>'R4-03（入力用）'!CX39</f>
        <v>0</v>
      </c>
      <c r="AAE17" s="281">
        <f>'R4-03（入力用）'!CY39</f>
        <v>0</v>
      </c>
      <c r="AAF17" s="281">
        <f>'R4-03（入力用）'!CZ39</f>
        <v>0</v>
      </c>
      <c r="AAG17" s="281">
        <f>'R4-03（入力用）'!DA39</f>
        <v>0</v>
      </c>
      <c r="AAH17" s="281">
        <f>'R4-03（入力用）'!DB39</f>
        <v>0</v>
      </c>
      <c r="AAI17" s="281">
        <f>'R4-03（入力用）'!DC39</f>
        <v>0</v>
      </c>
      <c r="AAJ17" s="281">
        <f>'R4-03（入力用）'!DD39</f>
        <v>0</v>
      </c>
      <c r="AAK17" s="281">
        <f>'R4-03（入力用）'!DE39</f>
        <v>0</v>
      </c>
      <c r="AAL17" s="281">
        <f>'R4-03（入力用）'!DF39</f>
        <v>0</v>
      </c>
      <c r="AAM17" s="281">
        <f>'R4-03（入力用）'!DG39</f>
        <v>0</v>
      </c>
      <c r="AAN17" s="281">
        <f>'R4-03（入力用）'!DH39</f>
        <v>0</v>
      </c>
      <c r="AAO17" s="281">
        <f>'R4-03（入力用）'!DI39</f>
        <v>0</v>
      </c>
      <c r="AAP17" s="281">
        <f>'R4-03（入力用）'!DJ39</f>
        <v>0</v>
      </c>
      <c r="AAQ17" s="281">
        <f>'R4-03（入力用）'!DK39</f>
        <v>0</v>
      </c>
      <c r="AAR17" s="281">
        <f>'R4-03（入力用）'!DL39</f>
        <v>0</v>
      </c>
      <c r="AAS17" s="281">
        <f>'R4-03（入力用）'!DM39</f>
        <v>0</v>
      </c>
      <c r="AAT17" s="281">
        <f>'R4-03（入力用）'!DN39</f>
        <v>0</v>
      </c>
      <c r="AAU17" s="281">
        <f>'R4-03（入力用）'!DO39</f>
        <v>0</v>
      </c>
      <c r="AAV17" s="281">
        <f>'R4-03（入力用）'!DP39</f>
        <v>0</v>
      </c>
      <c r="AAW17" s="281">
        <f>'R4-03（入力用）'!DQ39</f>
        <v>0</v>
      </c>
      <c r="AAX17" s="281">
        <f>'R4-03（入力用）'!DR39</f>
        <v>0</v>
      </c>
      <c r="AAY17" s="281">
        <f>'R4-03（入力用）'!DS39</f>
        <v>0</v>
      </c>
      <c r="AAZ17" s="281">
        <f>'R4-03（入力用）'!DT39</f>
        <v>0</v>
      </c>
      <c r="ABA17" s="281">
        <f>'R4-03（入力用）'!DU39</f>
        <v>0</v>
      </c>
      <c r="ABB17" s="281">
        <f>'R4-03（入力用）'!DV39</f>
        <v>0</v>
      </c>
      <c r="ABC17" s="281">
        <f>'R4-03（入力用）'!DW39</f>
        <v>0</v>
      </c>
      <c r="ABD17" s="281">
        <f>'R4-03（入力用）'!DX39</f>
        <v>0</v>
      </c>
    </row>
    <row r="18" spans="1:732" s="240" customFormat="1" ht="32.4">
      <c r="A18" s="280" t="s">
        <v>101</v>
      </c>
      <c r="B18" s="241" t="s">
        <v>36</v>
      </c>
      <c r="C18" s="289" t="str">
        <f>'7月（入力用）'!F39</f>
        <v>増加</v>
      </c>
      <c r="D18" s="289" t="str">
        <f>'7月（入力用）'!G39</f>
        <v>増加</v>
      </c>
      <c r="E18" s="289" t="str">
        <f>'7月（入力用）'!H39</f>
        <v>増加</v>
      </c>
      <c r="F18" s="289" t="str">
        <f>'7月（入力用）'!I39</f>
        <v>増加</v>
      </c>
      <c r="G18" s="289" t="str">
        <f>'7月（入力用）'!J39</f>
        <v>増加</v>
      </c>
      <c r="H18" s="289" t="str">
        <f>'7月（入力用）'!K39</f>
        <v>増加</v>
      </c>
      <c r="I18" s="289" t="str">
        <f>'7月（入力用）'!L39</f>
        <v>増加</v>
      </c>
      <c r="J18" s="289" t="str">
        <f>'7月（入力用）'!M39</f>
        <v>増加</v>
      </c>
      <c r="K18" s="289" t="str">
        <f>'7月（入力用）'!N39</f>
        <v>増加</v>
      </c>
      <c r="L18" s="289" t="str">
        <f>'7月（入力用）'!O39</f>
        <v>増加</v>
      </c>
      <c r="M18" s="289" t="str">
        <f>'7月（入力用）'!P39</f>
        <v>減少</v>
      </c>
      <c r="N18" s="289" t="str">
        <f>'7月（入力用）'!Q39</f>
        <v>減少</v>
      </c>
      <c r="O18" s="289" t="str">
        <f>'7月（入力用）'!R39</f>
        <v>減少</v>
      </c>
      <c r="P18" s="289" t="str">
        <f>'7月（入力用）'!S39</f>
        <v>減少</v>
      </c>
      <c r="Q18" s="289" t="str">
        <f>'7月（入力用）'!T39</f>
        <v>減少</v>
      </c>
      <c r="R18" s="289" t="str">
        <f>'7月（入力用）'!U39</f>
        <v>減少</v>
      </c>
      <c r="S18" s="289" t="str">
        <f>'7月（入力用）'!V39</f>
        <v>減少</v>
      </c>
      <c r="T18" s="289" t="str">
        <f>'7月（入力用）'!W39</f>
        <v>減少</v>
      </c>
      <c r="U18" s="289" t="str">
        <f>'7月（入力用）'!X39</f>
        <v>減少</v>
      </c>
      <c r="V18" s="289" t="str">
        <f>'7月（入力用）'!Y39</f>
        <v>減少</v>
      </c>
      <c r="W18" s="289" t="str">
        <f>'7月（入力用）'!Z39</f>
        <v>減少</v>
      </c>
      <c r="X18" s="289" t="str">
        <f>'7月（入力用）'!AA39</f>
        <v>減少</v>
      </c>
      <c r="Y18" s="289" t="str">
        <f>'7月（入力用）'!AB39</f>
        <v>減少</v>
      </c>
      <c r="Z18" s="289" t="str">
        <f>'7月（入力用）'!AC39</f>
        <v>増加</v>
      </c>
      <c r="AA18" s="289" t="str">
        <f>'7月（入力用）'!AD39</f>
        <v>増加</v>
      </c>
      <c r="AB18" s="289" t="str">
        <f>'7月（入力用）'!AE39</f>
        <v>増加</v>
      </c>
      <c r="AC18" s="289" t="str">
        <f>'7月（入力用）'!AF39</f>
        <v>増加</v>
      </c>
      <c r="AD18" s="289" t="str">
        <f>'7月（入力用）'!AG39</f>
        <v>増加</v>
      </c>
      <c r="AE18" s="289" t="str">
        <f>'7月（入力用）'!AH39</f>
        <v>増加</v>
      </c>
      <c r="AF18" s="289" t="str">
        <f>'7月（入力用）'!AI39</f>
        <v>増加</v>
      </c>
      <c r="AG18" s="290" t="str">
        <f>'7月（入力用）'!AJ39</f>
        <v>増加</v>
      </c>
      <c r="AH18" s="291" t="str">
        <f>'8月（入力用）'!F39</f>
        <v>減少</v>
      </c>
      <c r="AI18" s="289" t="str">
        <f>'8月（入力用）'!G39</f>
        <v>減少</v>
      </c>
      <c r="AJ18" s="289" t="str">
        <f>'8月（入力用）'!H39</f>
        <v>減少</v>
      </c>
      <c r="AK18" s="289" t="str">
        <f>'8月（入力用）'!I39</f>
        <v>減少</v>
      </c>
      <c r="AL18" s="289" t="str">
        <f>'8月（入力用）'!J39</f>
        <v>減少</v>
      </c>
      <c r="AM18" s="289" t="str">
        <f>'8月（入力用）'!K39</f>
        <v>減少</v>
      </c>
      <c r="AN18" s="289" t="str">
        <f>'8月（入力用）'!L39</f>
        <v>減少</v>
      </c>
      <c r="AO18" s="289" t="str">
        <f>'8月（入力用）'!M39</f>
        <v>減少</v>
      </c>
      <c r="AP18" s="289" t="str">
        <f>'8月（入力用）'!N39</f>
        <v>減少</v>
      </c>
      <c r="AQ18" s="289" t="str">
        <f>'8月（入力用）'!O39</f>
        <v>減少</v>
      </c>
      <c r="AR18" s="289" t="str">
        <f>'8月（入力用）'!P39</f>
        <v>減少</v>
      </c>
      <c r="AS18" s="289" t="str">
        <f>'8月（入力用）'!Q39</f>
        <v>減少</v>
      </c>
      <c r="AT18" s="289" t="str">
        <f>'8月（入力用）'!R39</f>
        <v>減少</v>
      </c>
      <c r="AU18" s="289" t="str">
        <f>'8月（入力用）'!S39</f>
        <v>減少</v>
      </c>
      <c r="AV18" s="289" t="str">
        <f>'8月（入力用）'!T39</f>
        <v>減少</v>
      </c>
      <c r="AW18" s="289" t="str">
        <f>'8月（入力用）'!U39</f>
        <v>増加</v>
      </c>
      <c r="AX18" s="289" t="str">
        <f>'8月（入力用）'!V39</f>
        <v>増加</v>
      </c>
      <c r="AY18" s="289" t="str">
        <f>'8月（入力用）'!W39</f>
        <v>増加</v>
      </c>
      <c r="AZ18" s="289" t="str">
        <f>'8月（入力用）'!X39</f>
        <v>増加</v>
      </c>
      <c r="BA18" s="289" t="str">
        <f>'8月（入力用）'!Y39</f>
        <v>増加</v>
      </c>
      <c r="BB18" s="289" t="str">
        <f>'8月（入力用）'!Z39</f>
        <v>増加</v>
      </c>
      <c r="BC18" s="289" t="str">
        <f>'8月（入力用）'!AA39</f>
        <v>増加</v>
      </c>
      <c r="BD18" s="289" t="str">
        <f>'8月（入力用）'!AB39</f>
        <v>減少</v>
      </c>
      <c r="BE18" s="289" t="str">
        <f>'8月（入力用）'!AC39</f>
        <v>減少</v>
      </c>
      <c r="BF18" s="289" t="str">
        <f>'8月（入力用）'!AD39</f>
        <v>減少</v>
      </c>
      <c r="BG18" s="289" t="str">
        <f>'8月（入力用）'!AE39</f>
        <v>減少</v>
      </c>
      <c r="BH18" s="289" t="str">
        <f>'8月（入力用）'!AF39</f>
        <v>減少</v>
      </c>
      <c r="BI18" s="289" t="str">
        <f>'8月（入力用）'!AG39</f>
        <v>減少</v>
      </c>
      <c r="BJ18" s="289" t="str">
        <f>'8月（入力用）'!AH39</f>
        <v>減少</v>
      </c>
      <c r="BK18" s="289" t="str">
        <f>'8月（入力用）'!AI39</f>
        <v>減少</v>
      </c>
      <c r="BL18" s="290" t="str">
        <f>'8月（入力用）'!AJ39</f>
        <v>減少</v>
      </c>
      <c r="BM18" s="291" t="str">
        <f>'9月（入力用）'!G39</f>
        <v>増加</v>
      </c>
      <c r="BN18" s="289" t="str">
        <f>'9月（入力用）'!H39</f>
        <v>増加</v>
      </c>
      <c r="BO18" s="289" t="str">
        <f>'9月（入力用）'!I39</f>
        <v>増加</v>
      </c>
      <c r="BP18" s="289" t="str">
        <f>'9月（入力用）'!J39</f>
        <v>減少</v>
      </c>
      <c r="BQ18" s="289" t="str">
        <f>'9月（入力用）'!K39</f>
        <v>減少</v>
      </c>
      <c r="BR18" s="289" t="str">
        <f>'9月（入力用）'!L39</f>
        <v>減少</v>
      </c>
      <c r="BS18" s="289" t="str">
        <f>'9月（入力用）'!M39</f>
        <v>減少</v>
      </c>
      <c r="BT18" s="289" t="str">
        <f>'9月（入力用）'!N39</f>
        <v>減少</v>
      </c>
      <c r="BU18" s="289" t="str">
        <f>'9月（入力用）'!O39</f>
        <v>減少</v>
      </c>
      <c r="BV18" s="289" t="str">
        <f>'9月（入力用）'!P39</f>
        <v>減少</v>
      </c>
      <c r="BW18" s="289" t="str">
        <f>'9月（入力用）'!Q39</f>
        <v>減少</v>
      </c>
      <c r="BX18" s="289" t="str">
        <f>'9月（入力用）'!R39</f>
        <v>減少</v>
      </c>
      <c r="BY18" s="289" t="str">
        <f>'9月（入力用）'!S39</f>
        <v>減少</v>
      </c>
      <c r="BZ18" s="289" t="str">
        <f>'9月（入力用）'!T39</f>
        <v>減少</v>
      </c>
      <c r="CA18" s="289" t="str">
        <f>'9月（入力用）'!U39</f>
        <v>減少</v>
      </c>
      <c r="CB18" s="289" t="str">
        <f>'9月（入力用）'!V39</f>
        <v>減少</v>
      </c>
      <c r="CC18" s="289" t="str">
        <f>'9月（入力用）'!W39</f>
        <v>減少</v>
      </c>
      <c r="CD18" s="289" t="str">
        <f>'9月（入力用）'!X39</f>
        <v>増加</v>
      </c>
      <c r="CE18" s="289" t="str">
        <f>'9月（入力用）'!Y39</f>
        <v>増加</v>
      </c>
      <c r="CF18" s="289" t="str">
        <f>'9月（入力用）'!Z39</f>
        <v>増加</v>
      </c>
      <c r="CG18" s="289" t="str">
        <f>'9月（入力用）'!AA39</f>
        <v>増加</v>
      </c>
      <c r="CH18" s="289" t="str">
        <f>'9月（入力用）'!AB39</f>
        <v>増加</v>
      </c>
      <c r="CI18" s="289" t="str">
        <f>'9月（入力用）'!AC39</f>
        <v>増加</v>
      </c>
      <c r="CJ18" s="289" t="str">
        <f>'9月（入力用）'!AD39</f>
        <v>増加</v>
      </c>
      <c r="CK18" s="289" t="str">
        <f>'9月（入力用）'!AE39</f>
        <v>増加</v>
      </c>
      <c r="CL18" s="289" t="str">
        <f>'9月（入力用）'!AF39</f>
        <v>増加</v>
      </c>
      <c r="CM18" s="289" t="str">
        <f>'9月（入力用）'!AG39</f>
        <v>増加</v>
      </c>
      <c r="CN18" s="289" t="str">
        <f>'9月（入力用）'!AH39</f>
        <v>増加</v>
      </c>
      <c r="CO18" s="289" t="str">
        <f>'9月（入力用）'!AI39</f>
        <v>増加</v>
      </c>
      <c r="CP18" s="290" t="str">
        <f>'9月（入力用）'!AJ39</f>
        <v>増加</v>
      </c>
      <c r="CQ18" s="291" t="str">
        <f>'10月（入力用）'!G39</f>
        <v>増加</v>
      </c>
      <c r="CR18" s="289" t="str">
        <f>'10月（入力用）'!H39</f>
        <v>減少</v>
      </c>
      <c r="CS18" s="289" t="str">
        <f>'10月（入力用）'!I39</f>
        <v>減少</v>
      </c>
      <c r="CT18" s="289" t="str">
        <f>'10月（入力用）'!J39</f>
        <v>減少</v>
      </c>
      <c r="CU18" s="289" t="str">
        <f>'10月（入力用）'!K39</f>
        <v>減少</v>
      </c>
      <c r="CV18" s="289" t="str">
        <f>'10月（入力用）'!L39</f>
        <v>減少</v>
      </c>
      <c r="CW18" s="289" t="str">
        <f>'10月（入力用）'!M39</f>
        <v>減少</v>
      </c>
      <c r="CX18" s="289" t="str">
        <f>'10月（入力用）'!N39</f>
        <v>減少</v>
      </c>
      <c r="CY18" s="289" t="str">
        <f>'10月（入力用）'!O39</f>
        <v>減少</v>
      </c>
      <c r="CZ18" s="289" t="str">
        <f>'10月（入力用）'!P39</f>
        <v>増加</v>
      </c>
      <c r="DA18" s="289" t="str">
        <f>'10月（入力用）'!Q39</f>
        <v>増加</v>
      </c>
      <c r="DB18" s="289" t="str">
        <f>'10月（入力用）'!R39</f>
        <v>減少</v>
      </c>
      <c r="DC18" s="289" t="str">
        <f>'10月（入力用）'!S39</f>
        <v>減少</v>
      </c>
      <c r="DD18" s="289" t="str">
        <f>'10月（入力用）'!T39</f>
        <v>減少</v>
      </c>
      <c r="DE18" s="289" t="str">
        <f>'10月（入力用）'!U39</f>
        <v>減少</v>
      </c>
      <c r="DF18" s="289" t="str">
        <f>'10月（入力用）'!V39</f>
        <v>減少</v>
      </c>
      <c r="DG18" s="289" t="str">
        <f>'10月（入力用）'!W39</f>
        <v>減少</v>
      </c>
      <c r="DH18" s="289" t="str">
        <f>'10月（入力用）'!X39</f>
        <v>減少</v>
      </c>
      <c r="DI18" s="289" t="str">
        <f>'10月（入力用）'!Y39</f>
        <v>減少</v>
      </c>
      <c r="DJ18" s="289" t="str">
        <f>'10月（入力用）'!Z39</f>
        <v>減少</v>
      </c>
      <c r="DK18" s="289" t="str">
        <f>'10月（入力用）'!AA39</f>
        <v>減少</v>
      </c>
      <c r="DL18" s="289" t="str">
        <f>'10月（入力用）'!AB39</f>
        <v>減少</v>
      </c>
      <c r="DM18" s="289" t="str">
        <f>'10月（入力用）'!AC39</f>
        <v>減少</v>
      </c>
      <c r="DN18" s="289" t="str">
        <f>'10月（入力用）'!AD39</f>
        <v>減少</v>
      </c>
      <c r="DO18" s="289" t="str">
        <f>'10月（入力用）'!AE39</f>
        <v>減少</v>
      </c>
      <c r="DP18" s="289" t="str">
        <f>'10月（入力用）'!AF39</f>
        <v>減少</v>
      </c>
      <c r="DQ18" s="289" t="str">
        <f>'10月（入力用）'!AG39</f>
        <v>減少</v>
      </c>
      <c r="DR18" s="289" t="str">
        <f>'10月（入力用）'!AH39</f>
        <v>減少</v>
      </c>
      <c r="DS18" s="289" t="str">
        <f>'10月（入力用）'!AI39</f>
        <v>増加</v>
      </c>
      <c r="DT18" s="289" t="str">
        <f>'10月（入力用）'!AJ39</f>
        <v>増加</v>
      </c>
      <c r="DU18" s="290" t="str">
        <f>'10月（入力用）'!AK39</f>
        <v>増加</v>
      </c>
      <c r="DV18" s="291" t="str">
        <f>'11月（入力用）'!G39</f>
        <v>増加</v>
      </c>
      <c r="DW18" s="289" t="str">
        <f>'11月（入力用）'!H39</f>
        <v>増加</v>
      </c>
      <c r="DX18" s="289" t="str">
        <f>'11月（入力用）'!I39</f>
        <v>増加</v>
      </c>
      <c r="DY18" s="289" t="str">
        <f>'11月（入力用）'!J39</f>
        <v>増加</v>
      </c>
      <c r="DZ18" s="289" t="str">
        <f>'11月（入力用）'!K39</f>
        <v>増加</v>
      </c>
      <c r="EA18" s="289" t="str">
        <f>'11月（入力用）'!L39</f>
        <v>増加</v>
      </c>
      <c r="EB18" s="289" t="str">
        <f>'11月（入力用）'!M39</f>
        <v>増加</v>
      </c>
      <c r="EC18" s="289" t="str">
        <f>'11月（入力用）'!N39</f>
        <v>増加</v>
      </c>
      <c r="ED18" s="289" t="str">
        <f>'11月（入力用）'!O39</f>
        <v>増加</v>
      </c>
      <c r="EE18" s="289" t="str">
        <f>'11月（入力用）'!P39</f>
        <v>増加</v>
      </c>
      <c r="EF18" s="289" t="str">
        <f>'11月（入力用）'!Q39</f>
        <v>増加</v>
      </c>
      <c r="EG18" s="289" t="str">
        <f>'11月（入力用）'!R39</f>
        <v>増加</v>
      </c>
      <c r="EH18" s="289" t="str">
        <f>'11月（入力用）'!S39</f>
        <v>減少</v>
      </c>
      <c r="EI18" s="289" t="str">
        <f>'11月（入力用）'!T39</f>
        <v>減少</v>
      </c>
      <c r="EJ18" s="289" t="str">
        <f>'11月（入力用）'!U39</f>
        <v>減少</v>
      </c>
      <c r="EK18" s="289" t="str">
        <f>'11月（入力用）'!V39</f>
        <v>減少</v>
      </c>
      <c r="EL18" s="289" t="str">
        <f>'11月（入力用）'!W39</f>
        <v>減少</v>
      </c>
      <c r="EM18" s="289" t="str">
        <f>'11月（入力用）'!X39</f>
        <v>減少</v>
      </c>
      <c r="EN18" s="289" t="str">
        <f>'11月（入力用）'!Y39</f>
        <v>減少</v>
      </c>
      <c r="EO18" s="289" t="str">
        <f>'11月（入力用）'!Z39</f>
        <v>増加</v>
      </c>
      <c r="EP18" s="289" t="str">
        <f>'11月（入力用）'!AA39</f>
        <v>増加</v>
      </c>
      <c r="EQ18" s="289" t="str">
        <f>'11月（入力用）'!AB39</f>
        <v>増加</v>
      </c>
      <c r="ER18" s="289" t="str">
        <f>'11月（入力用）'!AC39</f>
        <v>増加</v>
      </c>
      <c r="ES18" s="289" t="str">
        <f>'11月（入力用）'!AD39</f>
        <v>増加</v>
      </c>
      <c r="ET18" s="289" t="str">
        <f>'11月（入力用）'!AE39</f>
        <v>増加</v>
      </c>
      <c r="EU18" s="289" t="str">
        <f>'11月（入力用）'!AF39</f>
        <v>減少</v>
      </c>
      <c r="EV18" s="289" t="str">
        <f>'11月（入力用）'!AG39</f>
        <v>減少</v>
      </c>
      <c r="EW18" s="289" t="str">
        <f>'11月（入力用）'!AH39</f>
        <v>減少</v>
      </c>
      <c r="EX18" s="289" t="str">
        <f>'11月（入力用）'!AI39</f>
        <v>減少</v>
      </c>
      <c r="EY18" s="290" t="str">
        <f>'11月（入力用）'!AJ39</f>
        <v>減少</v>
      </c>
      <c r="EZ18" s="291" t="str">
        <f>'12月（入力用）'!G39</f>
        <v>減少</v>
      </c>
      <c r="FA18" s="289" t="str">
        <f>'12月（入力用）'!H39</f>
        <v>減少</v>
      </c>
      <c r="FB18" s="289" t="str">
        <f>'12月（入力用）'!I39</f>
        <v>増加</v>
      </c>
      <c r="FC18" s="289" t="str">
        <f>'12月（入力用）'!J39</f>
        <v>増加</v>
      </c>
      <c r="FD18" s="289" t="str">
        <f>'12月（入力用）'!K39</f>
        <v>増加</v>
      </c>
      <c r="FE18" s="289" t="str">
        <f>'12月（入力用）'!L39</f>
        <v>増加</v>
      </c>
      <c r="FF18" s="289" t="str">
        <f>'12月（入力用）'!M39</f>
        <v>増加</v>
      </c>
      <c r="FG18" s="289" t="str">
        <f>'12月（入力用）'!N39</f>
        <v>増加</v>
      </c>
      <c r="FH18" s="289" t="str">
        <f>'12月（入力用）'!O39</f>
        <v>増加</v>
      </c>
      <c r="FI18" s="289" t="str">
        <f>'12月（入力用）'!P39</f>
        <v>増加</v>
      </c>
      <c r="FJ18" s="289" t="str">
        <f>'12月（入力用）'!Q39</f>
        <v>増加</v>
      </c>
      <c r="FK18" s="289" t="str">
        <f>'12月（入力用）'!R39</f>
        <v>増加</v>
      </c>
      <c r="FL18" s="289" t="str">
        <f>'12月（入力用）'!S39</f>
        <v>増加</v>
      </c>
      <c r="FM18" s="289" t="str">
        <f>'12月（入力用）'!T39</f>
        <v>増加</v>
      </c>
      <c r="FN18" s="289" t="str">
        <f>'12月（入力用）'!U39</f>
        <v>増加</v>
      </c>
      <c r="FO18" s="289" t="str">
        <f>'12月（入力用）'!V39</f>
        <v>増加</v>
      </c>
      <c r="FP18" s="289" t="str">
        <f>'12月（入力用）'!W39</f>
        <v>減少</v>
      </c>
      <c r="FQ18" s="289" t="str">
        <f>'12月（入力用）'!X39</f>
        <v>減少</v>
      </c>
      <c r="FR18" s="289" t="str">
        <f>'12月（入力用）'!Y39</f>
        <v>減少</v>
      </c>
      <c r="FS18" s="289" t="str">
        <f>'12月（入力用）'!Z39</f>
        <v>減少</v>
      </c>
      <c r="FT18" s="289" t="str">
        <f>'12月（入力用）'!AA39</f>
        <v>減少</v>
      </c>
      <c r="FU18" s="289" t="str">
        <f>'12月（入力用）'!AB39</f>
        <v>減少</v>
      </c>
      <c r="FV18" s="289" t="str">
        <f>'12月（入力用）'!AC39</f>
        <v>減少</v>
      </c>
      <c r="FW18" s="289" t="str">
        <f>'12月（入力用）'!AD39</f>
        <v>減少</v>
      </c>
      <c r="FX18" s="289" t="str">
        <f>'12月（入力用）'!AE39</f>
        <v>減少</v>
      </c>
      <c r="FY18" s="289" t="str">
        <f>'12月（入力用）'!AF39</f>
        <v>増加</v>
      </c>
      <c r="FZ18" s="289" t="str">
        <f>'12月（入力用）'!AG39</f>
        <v>増加</v>
      </c>
      <c r="GA18" s="289" t="str">
        <f>'12月（入力用）'!AH39</f>
        <v>増加</v>
      </c>
      <c r="GB18" s="289" t="str">
        <f>'12月（入力用）'!AI39</f>
        <v>増加</v>
      </c>
      <c r="GC18" s="289" t="str">
        <f>'12月（入力用）'!AJ39</f>
        <v>増加</v>
      </c>
      <c r="GD18" s="290" t="str">
        <f>'12月（入力用）'!AK39</f>
        <v>増加</v>
      </c>
      <c r="GE18" s="291" t="str">
        <f>'R3-01（入力用）'!G40</f>
        <v>増加</v>
      </c>
      <c r="GF18" s="289" t="str">
        <f>'R3-01（入力用）'!H40</f>
        <v>増加</v>
      </c>
      <c r="GG18" s="289" t="str">
        <f>'R3-01（入力用）'!I40</f>
        <v>増加</v>
      </c>
      <c r="GH18" s="289" t="str">
        <f>'R3-01（入力用）'!J40</f>
        <v>減少</v>
      </c>
      <c r="GI18" s="289" t="str">
        <f>'R3-01（入力用）'!K40</f>
        <v>減少</v>
      </c>
      <c r="GJ18" s="289" t="str">
        <f>'R3-01（入力用）'!L40</f>
        <v>増加</v>
      </c>
      <c r="GK18" s="289" t="str">
        <f>'R3-01（入力用）'!M40</f>
        <v>増加</v>
      </c>
      <c r="GL18" s="289" t="str">
        <f>'R3-01（入力用）'!N40</f>
        <v>増加</v>
      </c>
      <c r="GM18" s="289" t="str">
        <f>'R3-01（入力用）'!O40</f>
        <v>増加</v>
      </c>
      <c r="GN18" s="289" t="str">
        <f>'R3-01（入力用）'!P40</f>
        <v>増加</v>
      </c>
      <c r="GO18" s="289" t="str">
        <f>'R3-01（入力用）'!Q40</f>
        <v>増加</v>
      </c>
      <c r="GP18" s="289" t="str">
        <f>'R3-01（入力用）'!R40</f>
        <v>増加</v>
      </c>
      <c r="GQ18" s="289" t="str">
        <f>'R3-01（入力用）'!S40</f>
        <v>増加</v>
      </c>
      <c r="GR18" s="289" t="str">
        <f>'R3-01（入力用）'!T40</f>
        <v>増加</v>
      </c>
      <c r="GS18" s="289" t="str">
        <f>'R3-01（入力用）'!U40</f>
        <v>減少</v>
      </c>
      <c r="GT18" s="289" t="str">
        <f>'R3-01（入力用）'!V40</f>
        <v>減少</v>
      </c>
      <c r="GU18" s="289" t="str">
        <f>'R3-01（入力用）'!W40</f>
        <v>減少</v>
      </c>
      <c r="GV18" s="289" t="str">
        <f>'R3-01（入力用）'!X40</f>
        <v>減少</v>
      </c>
      <c r="GW18" s="289" t="str">
        <f>'R3-01（入力用）'!Y40</f>
        <v>減少</v>
      </c>
      <c r="GX18" s="289" t="str">
        <f>'R3-01（入力用）'!Z40</f>
        <v>減少</v>
      </c>
      <c r="GY18" s="289" t="str">
        <f>'R3-01（入力用）'!AA40</f>
        <v>増加</v>
      </c>
      <c r="GZ18" s="289" t="str">
        <f>'R3-01（入力用）'!AB40</f>
        <v>増加</v>
      </c>
      <c r="HA18" s="289" t="str">
        <f>'R3-01（入力用）'!AC40</f>
        <v>増加</v>
      </c>
      <c r="HB18" s="289" t="str">
        <f>'R3-01（入力用）'!AD40</f>
        <v>増加</v>
      </c>
      <c r="HC18" s="289" t="str">
        <f>'R3-01（入力用）'!AE40</f>
        <v>増加</v>
      </c>
      <c r="HD18" s="289" t="str">
        <f>'R3-01（入力用）'!AF40</f>
        <v>増加</v>
      </c>
      <c r="HE18" s="289" t="str">
        <f>'R3-01（入力用）'!AG40</f>
        <v>減少</v>
      </c>
      <c r="HF18" s="289" t="str">
        <f>'R3-01（入力用）'!AH40</f>
        <v>減少</v>
      </c>
      <c r="HG18" s="289" t="str">
        <f>'R3-01（入力用）'!AI40</f>
        <v>減少</v>
      </c>
      <c r="HH18" s="289" t="str">
        <f>'R3-01（入力用）'!AJ40</f>
        <v>減少</v>
      </c>
      <c r="HI18" s="290" t="str">
        <f>'R3-01（入力用）'!AK40</f>
        <v>減少</v>
      </c>
      <c r="HJ18" s="291" t="str">
        <f>'R3-02（入力用）'!G40</f>
        <v>減少</v>
      </c>
      <c r="HK18" s="289" t="str">
        <f>'R3-02（入力用）'!H40</f>
        <v>減少</v>
      </c>
      <c r="HL18" s="289" t="str">
        <f>'R3-02（入力用）'!I40</f>
        <v>減少</v>
      </c>
      <c r="HM18" s="289" t="str">
        <f>'R3-02（入力用）'!J40</f>
        <v>減少</v>
      </c>
      <c r="HN18" s="289" t="str">
        <f>'R3-02（入力用）'!K40</f>
        <v>減少</v>
      </c>
      <c r="HO18" s="289" t="str">
        <f>'R3-02（入力用）'!L40</f>
        <v>減少</v>
      </c>
      <c r="HP18" s="289" t="str">
        <f>'R3-02（入力用）'!M40</f>
        <v>減少</v>
      </c>
      <c r="HQ18" s="289" t="str">
        <f>'R3-02（入力用）'!N40</f>
        <v>減少</v>
      </c>
      <c r="HR18" s="289" t="str">
        <f>'R3-02（入力用）'!O40</f>
        <v>減少</v>
      </c>
      <c r="HS18" s="289" t="str">
        <f>'R3-02（入力用）'!P40</f>
        <v>減少</v>
      </c>
      <c r="HT18" s="289" t="str">
        <f>'R3-02（入力用）'!Q40</f>
        <v>減少</v>
      </c>
      <c r="HU18" s="289" t="str">
        <f>'R3-02（入力用）'!R40</f>
        <v>減少</v>
      </c>
      <c r="HV18" s="289" t="str">
        <f>'R3-02（入力用）'!S40</f>
        <v>増加</v>
      </c>
      <c r="HW18" s="289" t="str">
        <f>'R3-02（入力用）'!T40</f>
        <v>増加</v>
      </c>
      <c r="HX18" s="289" t="str">
        <f>'R3-02（入力用）'!U40</f>
        <v>増加</v>
      </c>
      <c r="HY18" s="289" t="str">
        <f>'R3-02（入力用）'!V40</f>
        <v>増加</v>
      </c>
      <c r="HZ18" s="289" t="str">
        <f>'R3-02（入力用）'!W40</f>
        <v>増加</v>
      </c>
      <c r="IA18" s="289" t="str">
        <f>'R3-02（入力用）'!X40</f>
        <v>増加</v>
      </c>
      <c r="IB18" s="289" t="str">
        <f>'R3-02（入力用）'!Y40</f>
        <v>減少</v>
      </c>
      <c r="IC18" s="289" t="str">
        <f>'R3-02（入力用）'!Z40</f>
        <v>減少</v>
      </c>
      <c r="ID18" s="289" t="str">
        <f>'R3-02（入力用）'!AA40</f>
        <v>減少</v>
      </c>
      <c r="IE18" s="289" t="str">
        <f>'R3-02（入力用）'!AB40</f>
        <v>減少</v>
      </c>
      <c r="IF18" s="289" t="str">
        <f>'R3-02（入力用）'!AC40</f>
        <v>減少</v>
      </c>
      <c r="IG18" s="289" t="str">
        <f>'R3-02（入力用）'!AD40</f>
        <v>減少</v>
      </c>
      <c r="IH18" s="289" t="str">
        <f>'R3-02（入力用）'!AE40</f>
        <v>減少</v>
      </c>
      <c r="II18" s="289" t="str">
        <f>'R3-02（入力用）'!AF40</f>
        <v>減少</v>
      </c>
      <c r="IJ18" s="289" t="str">
        <f>'R3-02（入力用）'!AG40</f>
        <v>減少</v>
      </c>
      <c r="IK18" s="290" t="str">
        <f>'R3-02（入力用）'!AH40</f>
        <v>減少</v>
      </c>
      <c r="IL18" s="291" t="str">
        <f>'R3-03（入力用）'!G40</f>
        <v>減少</v>
      </c>
      <c r="IM18" s="289" t="str">
        <f>'R3-03（入力用）'!H40</f>
        <v>減少</v>
      </c>
      <c r="IN18" s="289" t="str">
        <f>'R3-03（入力用）'!I40</f>
        <v>減少</v>
      </c>
      <c r="IO18" s="289" t="str">
        <f>'R3-03（入力用）'!J40</f>
        <v>減少</v>
      </c>
      <c r="IP18" s="289" t="str">
        <f>'R3-03（入力用）'!K40</f>
        <v>減少</v>
      </c>
      <c r="IQ18" s="289" t="str">
        <f>'R3-03（入力用）'!L40</f>
        <v>減少</v>
      </c>
      <c r="IR18" s="289" t="str">
        <f>'R3-03（入力用）'!M40</f>
        <v>減少</v>
      </c>
      <c r="IS18" s="289" t="str">
        <f>'R3-03（入力用）'!N40</f>
        <v>減少</v>
      </c>
      <c r="IT18" s="289" t="str">
        <f>'R3-03（入力用）'!O40</f>
        <v>減少</v>
      </c>
      <c r="IU18" s="289" t="str">
        <f>'R3-03（入力用）'!P40</f>
        <v>減少</v>
      </c>
      <c r="IV18" s="289" t="str">
        <f>'R3-03（入力用）'!Q40</f>
        <v>減少</v>
      </c>
      <c r="IW18" s="289" t="str">
        <f>'R3-03（入力用）'!R40</f>
        <v>減少</v>
      </c>
      <c r="IX18" s="289" t="str">
        <f>'R3-03（入力用）'!S40</f>
        <v>減少</v>
      </c>
      <c r="IY18" s="289" t="str">
        <f>'R3-03（入力用）'!T40</f>
        <v>同数</v>
      </c>
      <c r="IZ18" s="289" t="str">
        <f>'R3-03（入力用）'!U40</f>
        <v>同数</v>
      </c>
      <c r="JA18" s="289" t="str">
        <f>'R3-03（入力用）'!V40</f>
        <v>増加</v>
      </c>
      <c r="JB18" s="289" t="str">
        <f>'R3-03（入力用）'!W40</f>
        <v>増加</v>
      </c>
      <c r="JC18" s="289" t="str">
        <f>'R3-03（入力用）'!X40</f>
        <v>増加</v>
      </c>
      <c r="JD18" s="289" t="str">
        <f>'R3-03（入力用）'!Y40</f>
        <v>増加</v>
      </c>
      <c r="JE18" s="289" t="str">
        <f>'R3-03（入力用）'!Z40</f>
        <v>増加</v>
      </c>
      <c r="JF18" s="289" t="str">
        <f>'R3-03（入力用）'!AA40</f>
        <v>増加</v>
      </c>
      <c r="JG18" s="289" t="str">
        <f>'R3-03（入力用）'!AB40</f>
        <v>増加</v>
      </c>
      <c r="JH18" s="289" t="str">
        <f>'R3-03（入力用）'!AC40</f>
        <v>増加</v>
      </c>
      <c r="JI18" s="289" t="str">
        <f>'R3-03（入力用）'!AD40</f>
        <v>増加</v>
      </c>
      <c r="JJ18" s="289" t="str">
        <f>'R3-03（入力用）'!AE40</f>
        <v>増加</v>
      </c>
      <c r="JK18" s="289" t="str">
        <f>'R3-03（入力用）'!AF40</f>
        <v>増加</v>
      </c>
      <c r="JL18" s="289" t="str">
        <f>'R3-03（入力用）'!AG40</f>
        <v>増加</v>
      </c>
      <c r="JM18" s="289" t="str">
        <f>'R3-03（入力用）'!AH40</f>
        <v>増加</v>
      </c>
      <c r="JN18" s="289" t="str">
        <f>'R3-03（入力用）'!AI40</f>
        <v>増加</v>
      </c>
      <c r="JO18" s="289" t="str">
        <f>'R3-03（入力用）'!AJ40</f>
        <v>増加</v>
      </c>
      <c r="JP18" s="290" t="str">
        <f>'R3-03（入力用）'!AK40</f>
        <v>増加</v>
      </c>
      <c r="JQ18" s="291" t="str">
        <f>'R3-04（入力用）'!G40</f>
        <v>増加</v>
      </c>
      <c r="JR18" s="289" t="str">
        <f>'R3-04（入力用）'!H40</f>
        <v>増加</v>
      </c>
      <c r="JS18" s="289" t="str">
        <f>'R3-04（入力用）'!I40</f>
        <v>増加</v>
      </c>
      <c r="JT18" s="289" t="str">
        <f>'R3-04（入力用）'!J40</f>
        <v>増加</v>
      </c>
      <c r="JU18" s="289" t="str">
        <f>'R3-04（入力用）'!K40</f>
        <v>増加</v>
      </c>
      <c r="JV18" s="289" t="str">
        <f>'R3-04（入力用）'!L40</f>
        <v>減少</v>
      </c>
      <c r="JW18" s="289" t="str">
        <f>'R3-04（入力用）'!M40</f>
        <v>増加</v>
      </c>
      <c r="JX18" s="289" t="str">
        <f>'R3-04（入力用）'!N40</f>
        <v>増加</v>
      </c>
      <c r="JY18" s="289" t="str">
        <f>'R3-04（入力用）'!O40</f>
        <v>増加</v>
      </c>
      <c r="JZ18" s="289" t="str">
        <f>'R3-04（入力用）'!P40</f>
        <v>増加</v>
      </c>
      <c r="KA18" s="289" t="str">
        <f>'R3-04（入力用）'!Q40</f>
        <v>増加</v>
      </c>
      <c r="KB18" s="289" t="str">
        <f>'R3-04（入力用）'!R40</f>
        <v>増加</v>
      </c>
      <c r="KC18" s="289" t="str">
        <f>'R3-04（入力用）'!S40</f>
        <v>増加</v>
      </c>
      <c r="KD18" s="289" t="str">
        <f>'R3-04（入力用）'!T40</f>
        <v>減少</v>
      </c>
      <c r="KE18" s="289" t="str">
        <f>'R3-04（入力用）'!U40</f>
        <v>減少</v>
      </c>
      <c r="KF18" s="289" t="str">
        <f>'R3-04（入力用）'!V40</f>
        <v>減少</v>
      </c>
      <c r="KG18" s="289" t="str">
        <f>'R3-04（入力用）'!W40</f>
        <v>減少</v>
      </c>
      <c r="KH18" s="289" t="str">
        <f>'R3-04（入力用）'!X40</f>
        <v>減少</v>
      </c>
      <c r="KI18" s="289" t="str">
        <f>'R3-04（入力用）'!Y40</f>
        <v>減少</v>
      </c>
      <c r="KJ18" s="289" t="str">
        <f>'R3-04（入力用）'!Z40</f>
        <v>増加</v>
      </c>
      <c r="KK18" s="289" t="str">
        <f>'R3-04（入力用）'!AA40</f>
        <v>増加</v>
      </c>
      <c r="KL18" s="289" t="str">
        <f>'R3-04（入力用）'!AB40</f>
        <v>増加</v>
      </c>
      <c r="KM18" s="289" t="str">
        <f>'R3-04（入力用）'!AC40</f>
        <v>増加</v>
      </c>
      <c r="KN18" s="289" t="str">
        <f>'R3-04（入力用）'!AD40</f>
        <v>増加</v>
      </c>
      <c r="KO18" s="289" t="str">
        <f>'R3-04（入力用）'!AE40</f>
        <v>増加</v>
      </c>
      <c r="KP18" s="289" t="str">
        <f>'R3-04（入力用）'!AF40</f>
        <v>増加</v>
      </c>
      <c r="KQ18" s="289" t="str">
        <f>'R3-04（入力用）'!AG40</f>
        <v>増加</v>
      </c>
      <c r="KR18" s="289" t="str">
        <f>'R3-04（入力用）'!AH40</f>
        <v>増加</v>
      </c>
      <c r="KS18" s="289" t="str">
        <f>'R3-04（入力用）'!AI40</f>
        <v>増加</v>
      </c>
      <c r="KT18" s="292" t="str">
        <f>'R3-04（入力用）'!AJ40</f>
        <v>増加</v>
      </c>
      <c r="KU18" s="293" t="str">
        <f>'R3-05（入力用）'!G40</f>
        <v>増加</v>
      </c>
      <c r="KV18" s="289" t="str">
        <f>'R3-05（入力用）'!H40</f>
        <v>増加</v>
      </c>
      <c r="KW18" s="289" t="str">
        <f>'R3-05（入力用）'!I40</f>
        <v>増加</v>
      </c>
      <c r="KX18" s="289" t="str">
        <f>'R3-05（入力用）'!J40</f>
        <v>増加</v>
      </c>
      <c r="KY18" s="289" t="str">
        <f>'R3-05（入力用）'!K40</f>
        <v>増加</v>
      </c>
      <c r="KZ18" s="289" t="str">
        <f>'R3-05（入力用）'!L40</f>
        <v>増加</v>
      </c>
      <c r="LA18" s="289" t="str">
        <f>'R3-05（入力用）'!M40</f>
        <v>増加</v>
      </c>
      <c r="LB18" s="289" t="str">
        <f>'R3-05（入力用）'!N40</f>
        <v>増加</v>
      </c>
      <c r="LC18" s="289" t="str">
        <f>'R3-05（入力用）'!O40</f>
        <v>増加</v>
      </c>
      <c r="LD18" s="289" t="str">
        <f>'R3-05（入力用）'!P40</f>
        <v>増加</v>
      </c>
      <c r="LE18" s="289" t="str">
        <f>'R3-05（入力用）'!Q40</f>
        <v>増加</v>
      </c>
      <c r="LF18" s="289" t="str">
        <f>'R3-05（入力用）'!R40</f>
        <v>増加</v>
      </c>
      <c r="LG18" s="289" t="str">
        <f>'R3-05（入力用）'!S40</f>
        <v>増加</v>
      </c>
      <c r="LH18" s="289" t="str">
        <f>'R3-05（入力用）'!T40</f>
        <v>増加</v>
      </c>
      <c r="LI18" s="289" t="str">
        <f>'R3-05（入力用）'!U40</f>
        <v>増加</v>
      </c>
      <c r="LJ18" s="289" t="str">
        <f>'R3-05（入力用）'!V40</f>
        <v>減少</v>
      </c>
      <c r="LK18" s="289" t="str">
        <f>'R3-05（入力用）'!W40</f>
        <v>減少</v>
      </c>
      <c r="LL18" s="289" t="str">
        <f>'R3-05（入力用）'!X40</f>
        <v>減少</v>
      </c>
      <c r="LM18" s="289" t="str">
        <f>'R3-05（入力用）'!Y40</f>
        <v>減少</v>
      </c>
      <c r="LN18" s="289" t="str">
        <f>'R3-05（入力用）'!Z40</f>
        <v>減少</v>
      </c>
      <c r="LO18" s="289" t="str">
        <f>'R3-05（入力用）'!AA40</f>
        <v>減少</v>
      </c>
      <c r="LP18" s="289" t="str">
        <f>'R3-05（入力用）'!AB40</f>
        <v>減少</v>
      </c>
      <c r="LQ18" s="289" t="str">
        <f>'R3-05（入力用）'!AC40</f>
        <v>減少</v>
      </c>
      <c r="LR18" s="289" t="str">
        <f>'R3-05（入力用）'!AD40</f>
        <v>減少</v>
      </c>
      <c r="LS18" s="289" t="str">
        <f>'R3-05（入力用）'!AE40</f>
        <v>減少</v>
      </c>
      <c r="LT18" s="289" t="str">
        <f>'R3-05（入力用）'!AF40</f>
        <v>減少</v>
      </c>
      <c r="LU18" s="289" t="str">
        <f>'R3-05（入力用）'!AG40</f>
        <v>減少</v>
      </c>
      <c r="LV18" s="289" t="str">
        <f>'R3-05（入力用）'!AH40</f>
        <v>減少</v>
      </c>
      <c r="LW18" s="289" t="str">
        <f>'R3-05（入力用）'!AI40</f>
        <v>減少</v>
      </c>
      <c r="LX18" s="289" t="str">
        <f>'R3-05（入力用）'!AJ40</f>
        <v>減少</v>
      </c>
      <c r="LY18" s="290" t="str">
        <f>'R3-05（入力用）'!AK40</f>
        <v>減少</v>
      </c>
      <c r="LZ18" s="291" t="str">
        <f>'R3-06（入力用）'!G40</f>
        <v>減少</v>
      </c>
      <c r="MA18" s="289" t="str">
        <f>'R3-06（入力用）'!H40</f>
        <v>減少</v>
      </c>
      <c r="MB18" s="289" t="str">
        <f>'R3-06（入力用）'!I40</f>
        <v>減少</v>
      </c>
      <c r="MC18" s="289" t="str">
        <f>'R3-06（入力用）'!J40</f>
        <v>減少</v>
      </c>
      <c r="MD18" s="289" t="str">
        <f>'R3-06（入力用）'!K40</f>
        <v>増加</v>
      </c>
      <c r="ME18" s="289" t="str">
        <f>'R3-06（入力用）'!L40</f>
        <v>減少</v>
      </c>
      <c r="MF18" s="289" t="str">
        <f>'R3-06（入力用）'!M40</f>
        <v>増加</v>
      </c>
      <c r="MG18" s="289" t="str">
        <f>'R3-06（入力用）'!N40</f>
        <v>減少</v>
      </c>
      <c r="MH18" s="289" t="str">
        <f>'R3-06（入力用）'!O40</f>
        <v>減少</v>
      </c>
      <c r="MI18" s="289" t="str">
        <f>'R3-06（入力用）'!P40</f>
        <v>減少</v>
      </c>
      <c r="MJ18" s="289" t="str">
        <f>'R3-06（入力用）'!Q40</f>
        <v>減少</v>
      </c>
      <c r="MK18" s="289" t="str">
        <f>'R3-06（入力用）'!R40</f>
        <v>減少</v>
      </c>
      <c r="ML18" s="289" t="str">
        <f>'R3-06（入力用）'!S40</f>
        <v>減少</v>
      </c>
      <c r="MM18" s="289" t="str">
        <f>'R3-06（入力用）'!T40</f>
        <v>減少</v>
      </c>
      <c r="MN18" s="289" t="str">
        <f>'R3-06（入力用）'!U40</f>
        <v>減少</v>
      </c>
      <c r="MO18" s="289" t="str">
        <f>'R3-06（入力用）'!V40</f>
        <v>減少</v>
      </c>
      <c r="MP18" s="289" t="str">
        <f>'R3-06（入力用）'!W40</f>
        <v>減少</v>
      </c>
      <c r="MQ18" s="289" t="str">
        <f>'R3-06（入力用）'!X40</f>
        <v>減少</v>
      </c>
      <c r="MR18" s="289" t="str">
        <f>'R3-06（入力用）'!Y40</f>
        <v>減少</v>
      </c>
      <c r="MS18" s="289" t="str">
        <f>'R3-06（入力用）'!Z40</f>
        <v>減少</v>
      </c>
      <c r="MT18" s="289" t="str">
        <f>'R3-06（入力用）'!AA40</f>
        <v>減少</v>
      </c>
      <c r="MU18" s="289" t="str">
        <f>'R3-06（入力用）'!AB40</f>
        <v>減少</v>
      </c>
      <c r="MV18" s="289" t="str">
        <f>'R3-06（入力用）'!AC40</f>
        <v>減少</v>
      </c>
      <c r="MW18" s="289" t="str">
        <f>'R3-06（入力用）'!AD40</f>
        <v>減少</v>
      </c>
      <c r="MX18" s="289" t="str">
        <f>'R3-06（入力用）'!AE40</f>
        <v>減少</v>
      </c>
      <c r="MY18" s="289" t="str">
        <f>'R3-06（入力用）'!AF40</f>
        <v>減少</v>
      </c>
      <c r="MZ18" s="289" t="str">
        <f>'R3-06（入力用）'!AG40</f>
        <v>減少</v>
      </c>
      <c r="NA18" s="289" t="str">
        <f>'R3-06（入力用）'!AH40</f>
        <v>減少</v>
      </c>
      <c r="NB18" s="289" t="str">
        <f>'R3-06（入力用）'!AI40</f>
        <v>減少</v>
      </c>
      <c r="NC18" s="290" t="str">
        <f>'R3-06（入力用）'!AJ40</f>
        <v>増加</v>
      </c>
      <c r="ND18" s="291" t="str">
        <f>'R3-07（入力用）'!G40</f>
        <v>増加</v>
      </c>
      <c r="NE18" s="289" t="str">
        <f>'R3-07（入力用）'!H40</f>
        <v>増加</v>
      </c>
      <c r="NF18" s="289" t="str">
        <f>'R3-07（入力用）'!I40</f>
        <v>増加</v>
      </c>
      <c r="NG18" s="289" t="str">
        <f>'R3-07（入力用）'!J40</f>
        <v>増加</v>
      </c>
      <c r="NH18" s="289" t="str">
        <f>'R3-07（入力用）'!K40</f>
        <v>増加</v>
      </c>
      <c r="NI18" s="289" t="str">
        <f>'R3-07（入力用）'!L40</f>
        <v>増加</v>
      </c>
      <c r="NJ18" s="289" t="str">
        <f>'R3-07（入力用）'!M40</f>
        <v>増加</v>
      </c>
      <c r="NK18" s="289" t="str">
        <f>'R3-07（入力用）'!N40</f>
        <v>増加</v>
      </c>
      <c r="NL18" s="289" t="str">
        <f>'R3-07（入力用）'!O40</f>
        <v>減少</v>
      </c>
      <c r="NM18" s="289" t="str">
        <f>'R3-07（入力用）'!P40</f>
        <v>減少</v>
      </c>
      <c r="NN18" s="289" t="str">
        <f>'R3-07（入力用）'!Q40</f>
        <v>増加</v>
      </c>
      <c r="NO18" s="289" t="str">
        <f>'R3-07（入力用）'!R40</f>
        <v>増加</v>
      </c>
      <c r="NP18" s="289" t="str">
        <f>'R3-07（入力用）'!S40</f>
        <v>増加</v>
      </c>
      <c r="NQ18" s="289" t="str">
        <f>'R3-07（入力用）'!T40</f>
        <v>減少</v>
      </c>
      <c r="NR18" s="289" t="str">
        <f>'R3-07（入力用）'!U40</f>
        <v>減少</v>
      </c>
      <c r="NS18" s="289" t="str">
        <f>'R3-07（入力用）'!V40</f>
        <v>減少</v>
      </c>
      <c r="NT18" s="289" t="str">
        <f>'R3-07（入力用）'!W40</f>
        <v>増加</v>
      </c>
      <c r="NU18" s="289" t="str">
        <f>'R3-07（入力用）'!X40</f>
        <v>増加</v>
      </c>
      <c r="NV18" s="289" t="str">
        <f>'R3-07（入力用）'!Y40</f>
        <v>減少</v>
      </c>
      <c r="NW18" s="289" t="str">
        <f>'R3-07（入力用）'!Z40</f>
        <v>増加</v>
      </c>
      <c r="NX18" s="289" t="str">
        <f>'R3-07（入力用）'!AA40</f>
        <v>増加</v>
      </c>
      <c r="NY18" s="289" t="str">
        <f>'R3-07（入力用）'!AB40</f>
        <v>増加</v>
      </c>
      <c r="NZ18" s="289" t="str">
        <f>'R3-07（入力用）'!AC40</f>
        <v>増加</v>
      </c>
      <c r="OA18" s="289" t="str">
        <f>'R3-07（入力用）'!AD40</f>
        <v>増加</v>
      </c>
      <c r="OB18" s="289" t="str">
        <f>'R3-07（入力用）'!AE40</f>
        <v>増加</v>
      </c>
      <c r="OC18" s="289" t="str">
        <f>'R3-07（入力用）'!AF40</f>
        <v>増加</v>
      </c>
      <c r="OD18" s="289" t="str">
        <f>'R3-07（入力用）'!AG40</f>
        <v>増加</v>
      </c>
      <c r="OE18" s="289" t="str">
        <f>'R3-07（入力用）'!AH40</f>
        <v>増加</v>
      </c>
      <c r="OF18" s="289" t="str">
        <f>'R3-07（入力用）'!AI40</f>
        <v>増加</v>
      </c>
      <c r="OG18" s="289" t="str">
        <f>'R3-07（入力用）'!AJ40</f>
        <v>増加</v>
      </c>
      <c r="OH18" s="290" t="str">
        <f>'R3-07（入力用）'!AK40</f>
        <v>増加</v>
      </c>
      <c r="OI18" s="291" t="str">
        <f>'R3-08（入力用）'!G40</f>
        <v>増加</v>
      </c>
      <c r="OJ18" s="289" t="str">
        <f>'R3-08（入力用）'!H40</f>
        <v>増加</v>
      </c>
      <c r="OK18" s="289" t="str">
        <f>'R3-08（入力用）'!I40</f>
        <v>増加</v>
      </c>
      <c r="OL18" s="289" t="str">
        <f>'R3-08（入力用）'!J40</f>
        <v>増加</v>
      </c>
      <c r="OM18" s="289" t="str">
        <f>'R3-08（入力用）'!K40</f>
        <v>増加</v>
      </c>
      <c r="ON18" s="289" t="str">
        <f>'R3-08（入力用）'!L40</f>
        <v>増加</v>
      </c>
      <c r="OO18" s="289" t="str">
        <f>'R3-08（入力用）'!M40</f>
        <v>増加</v>
      </c>
      <c r="OP18" s="289" t="str">
        <f>'R3-08（入力用）'!N40</f>
        <v>増加</v>
      </c>
      <c r="OQ18" s="289" t="str">
        <f>'R3-08（入力用）'!O40</f>
        <v>増加</v>
      </c>
      <c r="OR18" s="289" t="str">
        <f>'R3-08（入力用）'!P40</f>
        <v>増加</v>
      </c>
      <c r="OS18" s="289" t="str">
        <f>'R3-08（入力用）'!Q40</f>
        <v>増加</v>
      </c>
      <c r="OT18" s="289" t="str">
        <f>'R3-08（入力用）'!R40</f>
        <v>増加</v>
      </c>
      <c r="OU18" s="289" t="str">
        <f>'R3-08（入力用）'!S40</f>
        <v>増加</v>
      </c>
      <c r="OV18" s="289" t="str">
        <f>'R3-08（入力用）'!T40</f>
        <v>増加</v>
      </c>
      <c r="OW18" s="289" t="str">
        <f>'R3-08（入力用）'!U40</f>
        <v>増加</v>
      </c>
      <c r="OX18" s="289" t="str">
        <f>'R3-08（入力用）'!V40</f>
        <v>増加</v>
      </c>
      <c r="OY18" s="289" t="str">
        <f>'R3-08（入力用）'!W40</f>
        <v>増加</v>
      </c>
      <c r="OZ18" s="289" t="str">
        <f>'R3-08（入力用）'!X40</f>
        <v>増加</v>
      </c>
      <c r="PA18" s="289" t="str">
        <f>'R3-08（入力用）'!Y40</f>
        <v>増加</v>
      </c>
      <c r="PB18" s="289" t="str">
        <f>'R3-08（入力用）'!Z40</f>
        <v>増加</v>
      </c>
      <c r="PC18" s="289" t="str">
        <f>'R3-08（入力用）'!AA40</f>
        <v>増加</v>
      </c>
      <c r="PD18" s="289" t="str">
        <f>'R3-08（入力用）'!AB40</f>
        <v>増加</v>
      </c>
      <c r="PE18" s="289" t="str">
        <f>'R3-08（入力用）'!AC40</f>
        <v>増加</v>
      </c>
      <c r="PF18" s="289" t="str">
        <f>'R3-08（入力用）'!AD40</f>
        <v>増加</v>
      </c>
      <c r="PG18" s="289" t="str">
        <f>'R3-08（入力用）'!AE40</f>
        <v>増加</v>
      </c>
      <c r="PH18" s="289" t="str">
        <f>'R3-08（入力用）'!AF40</f>
        <v>増加</v>
      </c>
      <c r="PI18" s="289" t="str">
        <f>'R3-08（入力用）'!AG40</f>
        <v>減少</v>
      </c>
      <c r="PJ18" s="289" t="str">
        <f>'R3-08（入力用）'!AH40</f>
        <v>減少</v>
      </c>
      <c r="PK18" s="289" t="str">
        <f>'R3-08（入力用）'!AI40</f>
        <v>減少</v>
      </c>
      <c r="PL18" s="289" t="str">
        <f>'R3-08（入力用）'!AJ40</f>
        <v>減少</v>
      </c>
      <c r="PM18" s="290" t="str">
        <f>'R3-08（入力用）'!AK40</f>
        <v>減少</v>
      </c>
      <c r="PN18" s="291" t="str">
        <f>'R3-09（入力用）'!G40</f>
        <v>減少</v>
      </c>
      <c r="PO18" s="289" t="str">
        <f>'R3-09（入力用）'!H40</f>
        <v>減少</v>
      </c>
      <c r="PP18" s="289" t="str">
        <f>'R3-09（入力用）'!I40</f>
        <v>減少</v>
      </c>
      <c r="PQ18" s="289" t="str">
        <f>'R3-09（入力用）'!J40</f>
        <v>減少</v>
      </c>
      <c r="PR18" s="289" t="str">
        <f>'R3-09（入力用）'!K40</f>
        <v>減少</v>
      </c>
      <c r="PS18" s="289" t="str">
        <f>'R3-09（入力用）'!L40</f>
        <v>減少</v>
      </c>
      <c r="PT18" s="289" t="str">
        <f>'R3-09（入力用）'!M40</f>
        <v>減少</v>
      </c>
      <c r="PU18" s="289" t="str">
        <f>'R3-09（入力用）'!N40</f>
        <v>減少</v>
      </c>
      <c r="PV18" s="289" t="str">
        <f>'R3-09（入力用）'!O40</f>
        <v>減少</v>
      </c>
      <c r="PW18" s="289" t="str">
        <f>'R3-09（入力用）'!P40</f>
        <v>減少</v>
      </c>
      <c r="PX18" s="289" t="str">
        <f>'R3-09（入力用）'!Q40</f>
        <v>減少</v>
      </c>
      <c r="PY18" s="289" t="str">
        <f>'R3-09（入力用）'!R40</f>
        <v>減少</v>
      </c>
      <c r="PZ18" s="289" t="str">
        <f>'R3-09（入力用）'!S40</f>
        <v>減少</v>
      </c>
      <c r="QA18" s="289" t="str">
        <f>'R3-09（入力用）'!T40</f>
        <v>減少</v>
      </c>
      <c r="QB18" s="289" t="str">
        <f>'R3-09（入力用）'!U40</f>
        <v>減少</v>
      </c>
      <c r="QC18" s="289" t="str">
        <f>'R3-09（入力用）'!V40</f>
        <v>減少</v>
      </c>
      <c r="QD18" s="289" t="str">
        <f>'R3-09（入力用）'!W40</f>
        <v>減少</v>
      </c>
      <c r="QE18" s="289" t="str">
        <f>'R3-09（入力用）'!X40</f>
        <v>減少</v>
      </c>
      <c r="QF18" s="289" t="str">
        <f>'R3-09（入力用）'!Y40</f>
        <v>減少</v>
      </c>
      <c r="QG18" s="289" t="str">
        <f>'R3-09（入力用）'!Z40</f>
        <v>減少</v>
      </c>
      <c r="QH18" s="289" t="str">
        <f>'R3-09（入力用）'!AA40</f>
        <v>減少</v>
      </c>
      <c r="QI18" s="289" t="str">
        <f>'R3-09（入力用）'!AB40</f>
        <v>減少</v>
      </c>
      <c r="QJ18" s="289" t="str">
        <f>'R3-09（入力用）'!AC40</f>
        <v>減少</v>
      </c>
      <c r="QK18" s="289" t="str">
        <f>'R3-09（入力用）'!AD40</f>
        <v>減少</v>
      </c>
      <c r="QL18" s="289" t="str">
        <f>'R3-09（入力用）'!AE40</f>
        <v>減少</v>
      </c>
      <c r="QM18" s="289" t="str">
        <f>'R3-09（入力用）'!AF40</f>
        <v>減少</v>
      </c>
      <c r="QN18" s="289" t="str">
        <f>'R3-09（入力用）'!AG40</f>
        <v>減少</v>
      </c>
      <c r="QO18" s="289" t="str">
        <f>'R3-09（入力用）'!AH40</f>
        <v>減少</v>
      </c>
      <c r="QP18" s="289" t="str">
        <f>'R3-09（入力用）'!AI40</f>
        <v>減少</v>
      </c>
      <c r="QQ18" s="290" t="str">
        <f>'R3-09（入力用）'!AJ40</f>
        <v>減少</v>
      </c>
      <c r="QR18" s="291" t="str">
        <f>'R3-10（入力用）'!G40</f>
        <v>減少</v>
      </c>
      <c r="QS18" s="289" t="str">
        <f>'R3-10（入力用）'!H40</f>
        <v>減少</v>
      </c>
      <c r="QT18" s="289" t="str">
        <f>'R3-10（入力用）'!I40</f>
        <v>減少</v>
      </c>
      <c r="QU18" s="289" t="str">
        <f>'R3-10（入力用）'!J40</f>
        <v>減少</v>
      </c>
      <c r="QV18" s="289" t="str">
        <f>'R3-10（入力用）'!K40</f>
        <v>減少</v>
      </c>
      <c r="QW18" s="289" t="str">
        <f>'R3-10（入力用）'!L40</f>
        <v>減少</v>
      </c>
      <c r="QX18" s="289" t="str">
        <f>'R3-10（入力用）'!M40</f>
        <v>減少</v>
      </c>
      <c r="QY18" s="289" t="str">
        <f>'R3-10（入力用）'!N40</f>
        <v>減少</v>
      </c>
      <c r="QZ18" s="289" t="str">
        <f>'R3-10（入力用）'!O40</f>
        <v>減少</v>
      </c>
      <c r="RA18" s="289" t="str">
        <f>'R3-10（入力用）'!P40</f>
        <v>減少</v>
      </c>
      <c r="RB18" s="289" t="str">
        <f>'R3-10（入力用）'!Q40</f>
        <v>減少</v>
      </c>
      <c r="RC18" s="289" t="str">
        <f>'R3-10（入力用）'!R40</f>
        <v>増加</v>
      </c>
      <c r="RD18" s="289" t="str">
        <f>'R3-10（入力用）'!S40</f>
        <v>増加</v>
      </c>
      <c r="RE18" s="289" t="str">
        <f>'R3-10（入力用）'!T40</f>
        <v>増加</v>
      </c>
      <c r="RF18" s="289" t="str">
        <f>'R3-10（入力用）'!U40</f>
        <v>増加</v>
      </c>
      <c r="RG18" s="289" t="str">
        <f>'R3-10（入力用）'!V40</f>
        <v>増加</v>
      </c>
      <c r="RH18" s="289" t="str">
        <f>'R3-10（入力用）'!W40</f>
        <v>増加</v>
      </c>
      <c r="RI18" s="289" t="str">
        <f>'R3-10（入力用）'!X40</f>
        <v>増加</v>
      </c>
      <c r="RJ18" s="289" t="str">
        <f>'R3-10（入力用）'!Y40</f>
        <v>減少</v>
      </c>
      <c r="RK18" s="289" t="str">
        <f>'R3-10（入力用）'!Z40</f>
        <v>減少</v>
      </c>
      <c r="RL18" s="289" t="str">
        <f>'R3-10（入力用）'!AA40</f>
        <v>減少</v>
      </c>
      <c r="RM18" s="289" t="str">
        <f>'R3-10（入力用）'!AB40</f>
        <v>減少</v>
      </c>
      <c r="RN18" s="289" t="str">
        <f>'R3-10（入力用）'!AC40</f>
        <v>減少</v>
      </c>
      <c r="RO18" s="289" t="str">
        <f>'R3-10（入力用）'!AD40</f>
        <v>減少</v>
      </c>
      <c r="RP18" s="289" t="str">
        <f>'R3-10（入力用）'!AE40</f>
        <v>減少</v>
      </c>
      <c r="RQ18" s="289" t="str">
        <f>'R3-10（入力用）'!AF40</f>
        <v>減少</v>
      </c>
      <c r="RR18" s="289" t="str">
        <f>'R3-10（入力用）'!AG40</f>
        <v>減少</v>
      </c>
      <c r="RS18" s="289" t="str">
        <f>'R3-10（入力用）'!AH40</f>
        <v>減少</v>
      </c>
      <c r="RT18" s="289" t="str">
        <f>'R3-10（入力用）'!AI40</f>
        <v>減少</v>
      </c>
      <c r="RU18" s="289" t="str">
        <f>'R3-10（入力用）'!AJ40</f>
        <v>増加</v>
      </c>
      <c r="RV18" s="290" t="str">
        <f>'R3-10（入力用）'!AK40</f>
        <v>増加</v>
      </c>
      <c r="RW18" s="291" t="str">
        <f>'R3-11（入力用）'!G40</f>
        <v>増加</v>
      </c>
      <c r="RX18" s="289" t="str">
        <f>'R3-11（入力用）'!H40</f>
        <v>減少</v>
      </c>
      <c r="RY18" s="289" t="str">
        <f>'R3-11（入力用）'!I40</f>
        <v>減少</v>
      </c>
      <c r="RZ18" s="289" t="str">
        <f>'R3-11（入力用）'!J40</f>
        <v>減少</v>
      </c>
      <c r="SA18" s="289" t="str">
        <f>'R3-11（入力用）'!K40</f>
        <v>減少</v>
      </c>
      <c r="SB18" s="289" t="str">
        <f>'R3-11（入力用）'!L40</f>
        <v>減少</v>
      </c>
      <c r="SC18" s="289" t="str">
        <f>'R3-11（入力用）'!M40</f>
        <v>減少</v>
      </c>
      <c r="SD18" s="289" t="str">
        <f>'R3-11（入力用）'!N40</f>
        <v>減少</v>
      </c>
      <c r="SE18" s="289" t="str">
        <f>'R3-11（入力用）'!O40</f>
        <v>減少</v>
      </c>
      <c r="SF18" s="289" t="str">
        <f>'R3-11（入力用）'!P40</f>
        <v>減少</v>
      </c>
      <c r="SG18" s="289" t="str">
        <f>'R3-11（入力用）'!Q40</f>
        <v>減少</v>
      </c>
      <c r="SH18" s="289" t="str">
        <f>'R3-11（入力用）'!R40</f>
        <v>減少</v>
      </c>
      <c r="SI18" s="289" t="str">
        <f>'R3-11（入力用）'!S40</f>
        <v>減少</v>
      </c>
      <c r="SJ18" s="289" t="str">
        <f>'R3-11（入力用）'!T40</f>
        <v>減少</v>
      </c>
      <c r="SK18" s="289" t="str">
        <f>'R3-11（入力用）'!U40</f>
        <v>減少</v>
      </c>
      <c r="SL18" s="289" t="str">
        <f>'R3-11（入力用）'!V40</f>
        <v>同数</v>
      </c>
      <c r="SM18" s="289" t="str">
        <f>'R3-11（入力用）'!W40</f>
        <v>同数</v>
      </c>
      <c r="SN18" s="289" t="str">
        <f>'R3-11（入力用）'!X40</f>
        <v>同数</v>
      </c>
      <c r="SO18" s="289" t="str">
        <f>'R3-11（入力用）'!Y40</f>
        <v>同数</v>
      </c>
      <c r="SP18" s="289" t="str">
        <f>'R3-11（入力用）'!Z40</f>
        <v>同数</v>
      </c>
      <c r="SQ18" s="289" t="str">
        <f>'R3-11（入力用）'!AA40</f>
        <v>増加</v>
      </c>
      <c r="SR18" s="289" t="str">
        <f>'R3-11（入力用）'!AB40</f>
        <v>増加</v>
      </c>
      <c r="SS18" s="289" t="str">
        <f>'R3-11（入力用）'!AC40</f>
        <v>増加</v>
      </c>
      <c r="ST18" s="289" t="str">
        <f>'R3-11（入力用）'!AD40</f>
        <v>増加</v>
      </c>
      <c r="SU18" s="289" t="str">
        <f>'R3-11（入力用）'!AE40</f>
        <v>増加</v>
      </c>
      <c r="SV18" s="289" t="str">
        <f>'R3-11（入力用）'!AF40</f>
        <v>増加</v>
      </c>
      <c r="SW18" s="289" t="str">
        <f>'R3-11（入力用）'!AG40</f>
        <v>増加</v>
      </c>
      <c r="SX18" s="289" t="str">
        <f>'R3-11（入力用）'!AH40</f>
        <v>減少</v>
      </c>
      <c r="SY18" s="289" t="str">
        <f>'R3-11（入力用）'!AI40</f>
        <v>減少</v>
      </c>
      <c r="SZ18" s="290" t="str">
        <f>'R3-11（入力用）'!AJ40</f>
        <v>減少</v>
      </c>
      <c r="TA18" s="291" t="str">
        <f>'R3-12（入力用）'!G40</f>
        <v>減少</v>
      </c>
      <c r="TB18" s="289" t="str">
        <f>'R3-12（入力用）'!H40</f>
        <v>減少</v>
      </c>
      <c r="TC18" s="289" t="str">
        <f>'R3-12（入力用）'!I40</f>
        <v>減少</v>
      </c>
      <c r="TD18" s="289" t="str">
        <f>'R3-12（入力用）'!J40</f>
        <v>減少</v>
      </c>
      <c r="TE18" s="289" t="str">
        <f>'R3-12（入力用）'!K40</f>
        <v>同数</v>
      </c>
      <c r="TF18" s="289" t="str">
        <f>'R3-12（入力用）'!L40</f>
        <v>同数</v>
      </c>
      <c r="TG18" s="289" t="str">
        <f>'R3-12（入力用）'!M40</f>
        <v>同数</v>
      </c>
      <c r="TH18" s="289" t="str">
        <f>'R3-12（入力用）'!N40</f>
        <v>同数</v>
      </c>
      <c r="TI18" s="289" t="str">
        <f>'R3-12（入力用）'!O40</f>
        <v>同数</v>
      </c>
      <c r="TJ18" s="289" t="str">
        <f>'R3-12（入力用）'!P40</f>
        <v>同数</v>
      </c>
      <c r="TK18" s="289" t="str">
        <f>'R3-12（入力用）'!Q40</f>
        <v>同数</v>
      </c>
      <c r="TL18" s="289" t="str">
        <f>'R3-12（入力用）'!R40</f>
        <v>同数</v>
      </c>
      <c r="TM18" s="289" t="str">
        <f>'R3-12（入力用）'!S40</f>
        <v>同数</v>
      </c>
      <c r="TN18" s="289" t="str">
        <f>'R3-12（入力用）'!T40</f>
        <v>同数</v>
      </c>
      <c r="TO18" s="289" t="str">
        <f>'R3-12（入力用）'!U40</f>
        <v>同数</v>
      </c>
      <c r="TP18" s="289" t="str">
        <f>'R3-12（入力用）'!V40</f>
        <v>増加</v>
      </c>
      <c r="TQ18" s="289" t="str">
        <f>'R3-12（入力用）'!W40</f>
        <v>増加</v>
      </c>
      <c r="TR18" s="289" t="str">
        <f>'R3-12（入力用）'!X40</f>
        <v>増加</v>
      </c>
      <c r="TS18" s="289" t="str">
        <f>'R3-12（入力用）'!Y40</f>
        <v>増加</v>
      </c>
      <c r="TT18" s="289" t="str">
        <f>'R3-12（入力用）'!Z40</f>
        <v>増加</v>
      </c>
      <c r="TU18" s="289" t="str">
        <f>'R3-12（入力用）'!AA40</f>
        <v>増加</v>
      </c>
      <c r="TV18" s="289" t="str">
        <f>'R3-12（入力用）'!AB40</f>
        <v>増加</v>
      </c>
      <c r="TW18" s="289" t="str">
        <f>'R3-12（入力用）'!AC40</f>
        <v>増加</v>
      </c>
      <c r="TX18" s="289" t="str">
        <f>'R3-12（入力用）'!AD40</f>
        <v>増加</v>
      </c>
      <c r="TY18" s="289" t="str">
        <f>'R3-12（入力用）'!AE40</f>
        <v>増加</v>
      </c>
      <c r="TZ18" s="289" t="str">
        <f>'R3-12（入力用）'!AF40</f>
        <v>減少</v>
      </c>
      <c r="UA18" s="289" t="str">
        <f>'R3-12（入力用）'!AG40</f>
        <v>減少</v>
      </c>
      <c r="UB18" s="289" t="str">
        <f>'R3-12（入力用）'!AH40</f>
        <v>減少</v>
      </c>
      <c r="UC18" s="289" t="str">
        <f>'R3-12（入力用）'!AI40</f>
        <v>減少</v>
      </c>
      <c r="UD18" s="289" t="str">
        <f>'R3-12（入力用）'!AJ40</f>
        <v>減少</v>
      </c>
      <c r="UE18" s="290" t="str">
        <f>'R3-12（入力用）'!AK40</f>
        <v>減少</v>
      </c>
      <c r="UF18" s="291" t="str">
        <f>'R4-01（入力用）'!G40</f>
        <v>減少</v>
      </c>
      <c r="UG18" s="289" t="str">
        <f>'R4-01（入力用）'!H40</f>
        <v>減少</v>
      </c>
      <c r="UH18" s="289" t="str">
        <f>'R4-01（入力用）'!I40</f>
        <v>同数</v>
      </c>
      <c r="UI18" s="289" t="str">
        <f>'R4-01（入力用）'!J40</f>
        <v>増加</v>
      </c>
      <c r="UJ18" s="289" t="str">
        <f>'R4-01（入力用）'!K40</f>
        <v>増加</v>
      </c>
      <c r="UK18" s="289" t="str">
        <f>'R4-01（入力用）'!L40</f>
        <v>増加</v>
      </c>
      <c r="UL18" s="289" t="str">
        <f>'R4-01（入力用）'!M40</f>
        <v>増加</v>
      </c>
      <c r="UM18" s="289" t="str">
        <f>'R4-01（入力用）'!N40</f>
        <v>増加</v>
      </c>
      <c r="UN18" s="289" t="str">
        <f>'R4-01（入力用）'!O40</f>
        <v>増加</v>
      </c>
      <c r="UO18" s="289" t="str">
        <f>'R4-01（入力用）'!P40</f>
        <v>増加</v>
      </c>
      <c r="UP18" s="289" t="str">
        <f>'R4-01（入力用）'!Q40</f>
        <v>増加</v>
      </c>
      <c r="UQ18" s="289" t="str">
        <f>'R4-01（入力用）'!R40</f>
        <v>増加</v>
      </c>
      <c r="UR18" s="289" t="str">
        <f>'R4-01（入力用）'!S40</f>
        <v>増加</v>
      </c>
      <c r="US18" s="289" t="str">
        <f>'R4-01（入力用）'!T40</f>
        <v>増加</v>
      </c>
      <c r="UT18" s="289" t="str">
        <f>'R4-01（入力用）'!U40</f>
        <v>増加</v>
      </c>
      <c r="UU18" s="289" t="str">
        <f>'R4-01（入力用）'!V40</f>
        <v>増加</v>
      </c>
      <c r="UV18" s="289" t="str">
        <f>'R4-01（入力用）'!W40</f>
        <v>増加</v>
      </c>
      <c r="UW18" s="289" t="str">
        <f>'R4-01（入力用）'!X40</f>
        <v>増加</v>
      </c>
      <c r="UX18" s="289" t="str">
        <f>'R4-01（入力用）'!Y40</f>
        <v>増加</v>
      </c>
      <c r="UY18" s="289" t="str">
        <f>'R4-01（入力用）'!Z40</f>
        <v>増加</v>
      </c>
      <c r="UZ18" s="289" t="str">
        <f>'R4-01（入力用）'!AA40</f>
        <v>増加</v>
      </c>
      <c r="VA18" s="289" t="str">
        <f>'R4-01（入力用）'!AB40</f>
        <v>増加</v>
      </c>
      <c r="VB18" s="289" t="str">
        <f>'R4-01（入力用）'!AC40</f>
        <v>増加</v>
      </c>
      <c r="VC18" s="289" t="str">
        <f>'R4-01（入力用）'!AD40</f>
        <v>増加</v>
      </c>
      <c r="VD18" s="289" t="str">
        <f>'R4-01（入力用）'!AE40</f>
        <v>増加</v>
      </c>
      <c r="VE18" s="289" t="str">
        <f>'R4-01（入力用）'!AF40</f>
        <v>増加</v>
      </c>
      <c r="VF18" s="289" t="str">
        <f>'R4-01（入力用）'!AG40</f>
        <v>増加</v>
      </c>
      <c r="VG18" s="289" t="str">
        <f>'R4-01（入力用）'!AH40</f>
        <v>増加</v>
      </c>
      <c r="VH18" s="289" t="str">
        <f>'R4-01（入力用）'!AI40</f>
        <v>増加</v>
      </c>
      <c r="VI18" s="289" t="str">
        <f>'R4-01（入力用）'!AJ40</f>
        <v>増加</v>
      </c>
      <c r="VJ18" s="292" t="str">
        <f>'R4-01（入力用）'!AK40</f>
        <v>増加</v>
      </c>
      <c r="VK18" s="293" t="str">
        <f>'R4-02（入力用）'!G40</f>
        <v>増加</v>
      </c>
      <c r="VL18" s="289" t="str">
        <f>'R4-02（入力用）'!H40</f>
        <v>増加</v>
      </c>
      <c r="VM18" s="289" t="str">
        <f>'R4-02（入力用）'!I40</f>
        <v>増加</v>
      </c>
      <c r="VN18" s="289" t="str">
        <f>'R4-02（入力用）'!J40</f>
        <v>増加</v>
      </c>
      <c r="VO18" s="289" t="str">
        <f>'R4-02（入力用）'!K40</f>
        <v>増加</v>
      </c>
      <c r="VP18" s="289" t="str">
        <f>'R4-02（入力用）'!L40</f>
        <v>増加</v>
      </c>
      <c r="VQ18" s="289" t="str">
        <f>'R4-02（入力用）'!M40</f>
        <v>増加</v>
      </c>
      <c r="VR18" s="289" t="str">
        <f>'R4-02（入力用）'!N40</f>
        <v>増加</v>
      </c>
      <c r="VS18" s="289" t="str">
        <f>'R4-02（入力用）'!O40</f>
        <v>増加</v>
      </c>
      <c r="VT18" s="289" t="str">
        <f>'R4-02（入力用）'!P40</f>
        <v>増加</v>
      </c>
      <c r="VU18" s="289" t="str">
        <f>'R4-02（入力用）'!Q40</f>
        <v>減少</v>
      </c>
      <c r="VV18" s="289" t="str">
        <f>'R4-02（入力用）'!R40</f>
        <v>減少</v>
      </c>
      <c r="VW18" s="289" t="str">
        <f>'R4-02（入力用）'!S40</f>
        <v>減少</v>
      </c>
      <c r="VX18" s="289" t="str">
        <f>'R4-02（入力用）'!T40</f>
        <v>減少</v>
      </c>
      <c r="VY18" s="289" t="str">
        <f>'R4-02（入力用）'!U40</f>
        <v>減少</v>
      </c>
      <c r="VZ18" s="289" t="str">
        <f>'R4-02（入力用）'!V40</f>
        <v>減少</v>
      </c>
      <c r="WA18" s="289" t="str">
        <f>'R4-02（入力用）'!W40</f>
        <v>減少</v>
      </c>
      <c r="WB18" s="289" t="str">
        <f>'R4-02（入力用）'!X40</f>
        <v>減少</v>
      </c>
      <c r="WC18" s="289" t="str">
        <f>'R4-02（入力用）'!Y40</f>
        <v>減少</v>
      </c>
      <c r="WD18" s="289" t="str">
        <f>'R4-02（入力用）'!Z40</f>
        <v>減少</v>
      </c>
      <c r="WE18" s="289" t="str">
        <f>'R4-02（入力用）'!AA40</f>
        <v>減少</v>
      </c>
      <c r="WF18" s="289" t="str">
        <f>'R4-02（入力用）'!AB40</f>
        <v>減少</v>
      </c>
      <c r="WG18" s="289" t="str">
        <f>'R4-02（入力用）'!AC40</f>
        <v>減少</v>
      </c>
      <c r="WH18" s="289" t="str">
        <f>'R4-02（入力用）'!AD40</f>
        <v>減少</v>
      </c>
      <c r="WI18" s="289" t="str">
        <f>'R4-02（入力用）'!AE40</f>
        <v>減少</v>
      </c>
      <c r="WJ18" s="289" t="str">
        <f>'R4-02（入力用）'!AF40</f>
        <v>減少</v>
      </c>
      <c r="WK18" s="289" t="str">
        <f>'R4-02（入力用）'!AG40</f>
        <v>減少</v>
      </c>
      <c r="WL18" s="290" t="str">
        <f>'R4-02（入力用）'!AH40</f>
        <v>減少</v>
      </c>
      <c r="WM18" s="291" t="str">
        <f>'R4-03（入力用）'!G40</f>
        <v>減少</v>
      </c>
      <c r="WN18" s="289" t="str">
        <f>'R4-03（入力用）'!H40</f>
        <v>減少</v>
      </c>
      <c r="WO18" s="289" t="str">
        <f>'R4-03（入力用）'!I40</f>
        <v>増加</v>
      </c>
      <c r="WP18" s="289" t="str">
        <f>'R4-03（入力用）'!J40</f>
        <v>増加</v>
      </c>
      <c r="WQ18" s="289" t="str">
        <f>'R4-03（入力用）'!K40</f>
        <v>減少</v>
      </c>
      <c r="WR18" s="289" t="str">
        <f>'R4-03（入力用）'!L40</f>
        <v>減少</v>
      </c>
      <c r="WS18" s="289" t="str">
        <f>'R4-03（入力用）'!M40</f>
        <v>減少</v>
      </c>
      <c r="WT18" s="289" t="str">
        <f>'R4-03（入力用）'!N40</f>
        <v>減少</v>
      </c>
      <c r="WU18" s="289" t="str">
        <f>'R4-03（入力用）'!O40</f>
        <v>減少</v>
      </c>
      <c r="WV18" s="289" t="str">
        <f>'R4-03（入力用）'!P40</f>
        <v>減少</v>
      </c>
      <c r="WW18" s="289" t="str">
        <f>'R4-03（入力用）'!Q40</f>
        <v>減少</v>
      </c>
      <c r="WX18" s="289" t="str">
        <f>'R4-03（入力用）'!R40</f>
        <v>減少</v>
      </c>
      <c r="WY18" s="289" t="str">
        <f>'R4-03（入力用）'!S40</f>
        <v>減少</v>
      </c>
      <c r="WZ18" s="289" t="str">
        <f>'R4-03（入力用）'!T40</f>
        <v>減少</v>
      </c>
      <c r="XA18" s="289" t="str">
        <f>'R4-03（入力用）'!U40</f>
        <v>減少</v>
      </c>
      <c r="XB18" s="289" t="str">
        <f>'R4-03（入力用）'!V40</f>
        <v>減少</v>
      </c>
      <c r="XC18" s="289" t="str">
        <f>'R4-03（入力用）'!W40</f>
        <v>減少</v>
      </c>
      <c r="XD18" s="289" t="str">
        <f>'R4-03（入力用）'!X40</f>
        <v>減少</v>
      </c>
      <c r="XE18" s="289" t="str">
        <f>'R4-03（入力用）'!Y40</f>
        <v>減少</v>
      </c>
      <c r="XF18" s="289" t="str">
        <f>'R4-03（入力用）'!Z40</f>
        <v>減少</v>
      </c>
      <c r="XG18" s="289" t="str">
        <f>'R4-03（入力用）'!AA40</f>
        <v>減少</v>
      </c>
      <c r="XH18" s="289" t="str">
        <f>'R4-03（入力用）'!AB40</f>
        <v>減少</v>
      </c>
      <c r="XI18" s="289" t="str">
        <f>'R4-03（入力用）'!AC40</f>
        <v>減少</v>
      </c>
      <c r="XJ18" s="289" t="str">
        <f>'R4-03（入力用）'!AD40</f>
        <v>増加</v>
      </c>
      <c r="XK18" s="289" t="str">
        <f>'R4-03（入力用）'!AE40</f>
        <v>増加</v>
      </c>
      <c r="XL18" s="289" t="str">
        <f>'R4-03（入力用）'!AF40</f>
        <v>増加</v>
      </c>
      <c r="XM18" s="289" t="str">
        <f>'R4-03（入力用）'!AG40</f>
        <v>増加</v>
      </c>
      <c r="XN18" s="289" t="str">
        <f>'R4-03（入力用）'!AH40</f>
        <v>増加</v>
      </c>
      <c r="XO18" s="289" t="str">
        <f>'R4-03（入力用）'!AI40</f>
        <v>増加</v>
      </c>
      <c r="XP18" s="289" t="str">
        <f>'R4-03（入力用）'!AJ40</f>
        <v>増加</v>
      </c>
      <c r="XQ18" s="289" t="str">
        <f>'R4-03（入力用）'!AK40</f>
        <v>増加</v>
      </c>
      <c r="XR18" s="289">
        <f>'R4-03（入力用）'!AL40</f>
        <v>0</v>
      </c>
      <c r="XS18" s="289">
        <f>'R4-03（入力用）'!AM40</f>
        <v>1</v>
      </c>
      <c r="XT18" s="289">
        <f>'R4-03（入力用）'!AN40</f>
        <v>1</v>
      </c>
      <c r="XU18" s="289">
        <f>'R4-03（入力用）'!AO40</f>
        <v>0</v>
      </c>
      <c r="XV18" s="289">
        <f>'R4-03（入力用）'!AP40</f>
        <v>0</v>
      </c>
      <c r="XW18" s="289">
        <f>'R4-03（入力用）'!AQ40</f>
        <v>0</v>
      </c>
      <c r="XX18" s="289">
        <f>'R4-03（入力用）'!AR40</f>
        <v>0</v>
      </c>
      <c r="XY18" s="289">
        <f>'R4-03（入力用）'!AS40</f>
        <v>0</v>
      </c>
      <c r="XZ18" s="289">
        <f>'R4-03（入力用）'!AT40</f>
        <v>0</v>
      </c>
      <c r="YA18" s="289">
        <f>'R4-03（入力用）'!AU40</f>
        <v>0</v>
      </c>
      <c r="YB18" s="289">
        <f>'R4-03（入力用）'!AV40</f>
        <v>0</v>
      </c>
      <c r="YC18" s="289">
        <f>'R4-03（入力用）'!AW40</f>
        <v>0</v>
      </c>
      <c r="YD18" s="289">
        <f>'R4-03（入力用）'!AX40</f>
        <v>0</v>
      </c>
      <c r="YE18" s="289">
        <f>'R4-03（入力用）'!AY40</f>
        <v>0</v>
      </c>
      <c r="YF18" s="289">
        <f>'R4-03（入力用）'!AZ40</f>
        <v>0</v>
      </c>
      <c r="YG18" s="289">
        <f>'R4-03（入力用）'!BA40</f>
        <v>0</v>
      </c>
      <c r="YH18" s="289">
        <f>'R4-03（入力用）'!BB40</f>
        <v>0</v>
      </c>
      <c r="YI18" s="289">
        <f>'R4-03（入力用）'!BC40</f>
        <v>0</v>
      </c>
      <c r="YJ18" s="289">
        <f>'R4-03（入力用）'!BD40</f>
        <v>0</v>
      </c>
      <c r="YK18" s="289">
        <f>'R4-03（入力用）'!BE40</f>
        <v>0</v>
      </c>
      <c r="YL18" s="289">
        <f>'R4-03（入力用）'!BF40</f>
        <v>0</v>
      </c>
      <c r="YM18" s="289">
        <f>'R4-03（入力用）'!BG40</f>
        <v>0</v>
      </c>
      <c r="YN18" s="289">
        <f>'R4-03（入力用）'!BH40</f>
        <v>0</v>
      </c>
      <c r="YO18" s="289">
        <f>'R4-03（入力用）'!BI40</f>
        <v>0</v>
      </c>
      <c r="YP18" s="289">
        <f>'R4-03（入力用）'!BJ40</f>
        <v>0</v>
      </c>
      <c r="YQ18" s="289">
        <f>'R4-03（入力用）'!BK40</f>
        <v>0</v>
      </c>
      <c r="YR18" s="289">
        <f>'R4-03（入力用）'!BL40</f>
        <v>0</v>
      </c>
      <c r="YS18" s="289">
        <f>'R4-03（入力用）'!BM40</f>
        <v>0</v>
      </c>
      <c r="YT18" s="289">
        <f>'R4-03（入力用）'!BN40</f>
        <v>0</v>
      </c>
      <c r="YU18" s="289">
        <f>'R4-03（入力用）'!BO40</f>
        <v>0</v>
      </c>
      <c r="YV18" s="289">
        <f>'R4-03（入力用）'!BP40</f>
        <v>0</v>
      </c>
      <c r="YW18" s="289">
        <f>'R4-03（入力用）'!BQ40</f>
        <v>0</v>
      </c>
      <c r="YX18" s="289">
        <f>'R4-03（入力用）'!BR40</f>
        <v>0</v>
      </c>
      <c r="YY18" s="289">
        <f>'R4-03（入力用）'!BS40</f>
        <v>0</v>
      </c>
      <c r="YZ18" s="289">
        <f>'R4-03（入力用）'!BT40</f>
        <v>0</v>
      </c>
      <c r="ZA18" s="289">
        <f>'R4-03（入力用）'!BU40</f>
        <v>0</v>
      </c>
      <c r="ZB18" s="289">
        <f>'R4-03（入力用）'!BV40</f>
        <v>0</v>
      </c>
      <c r="ZC18" s="289">
        <f>'R4-03（入力用）'!BW40</f>
        <v>0</v>
      </c>
      <c r="ZD18" s="289">
        <f>'R4-03（入力用）'!BX40</f>
        <v>0</v>
      </c>
      <c r="ZE18" s="289">
        <f>'R4-03（入力用）'!BY40</f>
        <v>0</v>
      </c>
      <c r="ZF18" s="289">
        <f>'R4-03（入力用）'!BZ40</f>
        <v>0</v>
      </c>
      <c r="ZG18" s="289">
        <f>'R4-03（入力用）'!CA40</f>
        <v>0</v>
      </c>
      <c r="ZH18" s="289">
        <f>'R4-03（入力用）'!CB40</f>
        <v>0</v>
      </c>
      <c r="ZI18" s="289">
        <f>'R4-03（入力用）'!CC40</f>
        <v>0</v>
      </c>
      <c r="ZJ18" s="289">
        <f>'R4-03（入力用）'!CD40</f>
        <v>0</v>
      </c>
      <c r="ZK18" s="289">
        <f>'R4-03（入力用）'!CE40</f>
        <v>0</v>
      </c>
      <c r="ZL18" s="289">
        <f>'R4-03（入力用）'!CF40</f>
        <v>0</v>
      </c>
      <c r="ZM18" s="289">
        <f>'R4-03（入力用）'!CG40</f>
        <v>0</v>
      </c>
      <c r="ZN18" s="289">
        <f>'R4-03（入力用）'!CH40</f>
        <v>0</v>
      </c>
      <c r="ZO18" s="289">
        <f>'R4-03（入力用）'!CI40</f>
        <v>0</v>
      </c>
      <c r="ZP18" s="289">
        <f>'R4-03（入力用）'!CJ40</f>
        <v>0</v>
      </c>
      <c r="ZQ18" s="289">
        <f>'R4-03（入力用）'!CK40</f>
        <v>0</v>
      </c>
      <c r="ZR18" s="289">
        <f>'R4-03（入力用）'!CL40</f>
        <v>0</v>
      </c>
      <c r="ZS18" s="289">
        <f>'R4-03（入力用）'!CM40</f>
        <v>0</v>
      </c>
      <c r="ZT18" s="289">
        <f>'R4-03（入力用）'!CN40</f>
        <v>0</v>
      </c>
      <c r="ZU18" s="289">
        <f>'R4-03（入力用）'!CO40</f>
        <v>0</v>
      </c>
      <c r="ZV18" s="289">
        <f>'R4-03（入力用）'!CP40</f>
        <v>0</v>
      </c>
      <c r="ZW18" s="289">
        <f>'R4-03（入力用）'!CQ40</f>
        <v>0</v>
      </c>
      <c r="ZX18" s="289">
        <f>'R4-03（入力用）'!CR40</f>
        <v>0</v>
      </c>
      <c r="ZY18" s="289">
        <f>'R4-03（入力用）'!CS40</f>
        <v>0</v>
      </c>
      <c r="ZZ18" s="289">
        <f>'R4-03（入力用）'!CT40</f>
        <v>0</v>
      </c>
      <c r="AAA18" s="289">
        <f>'R4-03（入力用）'!CU40</f>
        <v>0</v>
      </c>
      <c r="AAB18" s="289">
        <f>'R4-03（入力用）'!CV40</f>
        <v>0</v>
      </c>
      <c r="AAC18" s="289">
        <f>'R4-03（入力用）'!CW40</f>
        <v>0</v>
      </c>
      <c r="AAD18" s="289">
        <f>'R4-03（入力用）'!CX40</f>
        <v>0</v>
      </c>
      <c r="AAE18" s="289">
        <f>'R4-03（入力用）'!CY40</f>
        <v>0</v>
      </c>
      <c r="AAF18" s="289">
        <f>'R4-03（入力用）'!CZ40</f>
        <v>0</v>
      </c>
      <c r="AAG18" s="289">
        <f>'R4-03（入力用）'!DA40</f>
        <v>0</v>
      </c>
      <c r="AAH18" s="289">
        <f>'R4-03（入力用）'!DB40</f>
        <v>0</v>
      </c>
      <c r="AAI18" s="289">
        <f>'R4-03（入力用）'!DC40</f>
        <v>0</v>
      </c>
      <c r="AAJ18" s="289">
        <f>'R4-03（入力用）'!DD40</f>
        <v>0</v>
      </c>
      <c r="AAK18" s="289">
        <f>'R4-03（入力用）'!DE40</f>
        <v>0</v>
      </c>
      <c r="AAL18" s="289">
        <f>'R4-03（入力用）'!DF40</f>
        <v>0</v>
      </c>
      <c r="AAM18" s="289">
        <f>'R4-03（入力用）'!DG40</f>
        <v>0</v>
      </c>
      <c r="AAN18" s="289">
        <f>'R4-03（入力用）'!DH40</f>
        <v>0</v>
      </c>
      <c r="AAO18" s="289">
        <f>'R4-03（入力用）'!DI40</f>
        <v>0</v>
      </c>
      <c r="AAP18" s="289">
        <f>'R4-03（入力用）'!DJ40</f>
        <v>0</v>
      </c>
      <c r="AAQ18" s="289">
        <f>'R4-03（入力用）'!DK40</f>
        <v>0</v>
      </c>
      <c r="AAR18" s="289">
        <f>'R4-03（入力用）'!DL40</f>
        <v>0</v>
      </c>
      <c r="AAS18" s="289">
        <f>'R4-03（入力用）'!DM40</f>
        <v>0</v>
      </c>
      <c r="AAT18" s="289">
        <f>'R4-03（入力用）'!DN40</f>
        <v>0</v>
      </c>
      <c r="AAU18" s="289">
        <f>'R4-03（入力用）'!DO40</f>
        <v>0</v>
      </c>
      <c r="AAV18" s="289">
        <f>'R4-03（入力用）'!DP40</f>
        <v>0</v>
      </c>
      <c r="AAW18" s="289">
        <f>'R4-03（入力用）'!DQ40</f>
        <v>0</v>
      </c>
      <c r="AAX18" s="289">
        <f>'R4-03（入力用）'!DR40</f>
        <v>0</v>
      </c>
      <c r="AAY18" s="289">
        <f>'R4-03（入力用）'!DS40</f>
        <v>0</v>
      </c>
      <c r="AAZ18" s="289">
        <f>'R4-03（入力用）'!DT40</f>
        <v>0</v>
      </c>
      <c r="ABA18" s="289">
        <f>'R4-03（入力用）'!DU40</f>
        <v>0</v>
      </c>
      <c r="ABB18" s="289">
        <f>'R4-03（入力用）'!DV40</f>
        <v>0</v>
      </c>
      <c r="ABC18" s="289">
        <f>'R4-03（入力用）'!DW40</f>
        <v>0</v>
      </c>
      <c r="ABD18" s="289">
        <f>'R4-03（入力用）'!DX40</f>
        <v>0</v>
      </c>
    </row>
    <row r="20" spans="1:732">
      <c r="ND20" t="s">
        <v>142</v>
      </c>
    </row>
    <row r="21" spans="1:732" ht="14.4">
      <c r="B21" s="31" t="e">
        <f>#REF!</f>
        <v>#REF!</v>
      </c>
      <c r="C21" t="e">
        <f t="shared" ref="C21:C27" si="0">MATCH(B21,$C$4:$XQ$4,0)</f>
        <v>#REF!</v>
      </c>
      <c r="D21" t="s">
        <v>65</v>
      </c>
      <c r="ND21" s="19">
        <v>421</v>
      </c>
      <c r="NE21" s="19">
        <v>421</v>
      </c>
      <c r="NF21" s="19">
        <v>421</v>
      </c>
      <c r="NG21" s="19">
        <v>421</v>
      </c>
      <c r="NH21" s="19">
        <v>421</v>
      </c>
      <c r="NI21" s="19">
        <v>421</v>
      </c>
      <c r="NJ21" s="19">
        <v>421</v>
      </c>
      <c r="NK21" s="19">
        <v>421</v>
      </c>
      <c r="NL21" s="74">
        <v>425</v>
      </c>
      <c r="NM21" s="19">
        <v>425</v>
      </c>
      <c r="NN21" s="19">
        <v>425</v>
      </c>
      <c r="NO21" s="19">
        <v>425</v>
      </c>
      <c r="NP21" s="19">
        <v>425</v>
      </c>
      <c r="NQ21" s="19">
        <v>425</v>
      </c>
      <c r="NR21" s="19">
        <v>425</v>
      </c>
      <c r="NS21" s="19">
        <v>425</v>
      </c>
      <c r="NT21" s="19">
        <v>425</v>
      </c>
      <c r="NU21" s="19">
        <v>425</v>
      </c>
      <c r="NV21" s="19">
        <v>425</v>
      </c>
      <c r="NW21" s="19">
        <v>425</v>
      </c>
      <c r="NX21" s="19">
        <v>425</v>
      </c>
      <c r="NY21" s="19">
        <v>425</v>
      </c>
      <c r="NZ21" s="19">
        <v>425</v>
      </c>
      <c r="OA21" s="19">
        <v>425</v>
      </c>
      <c r="OB21" s="19">
        <v>425</v>
      </c>
      <c r="OC21" s="19">
        <v>425</v>
      </c>
      <c r="OD21" s="19">
        <v>425</v>
      </c>
      <c r="OE21" s="19">
        <v>425</v>
      </c>
      <c r="OF21" s="19">
        <v>425</v>
      </c>
      <c r="OG21" s="19">
        <v>425</v>
      </c>
      <c r="OH21" s="19">
        <v>425</v>
      </c>
      <c r="OI21" s="19">
        <v>425</v>
      </c>
      <c r="OJ21" s="19">
        <v>425</v>
      </c>
      <c r="OK21" s="19">
        <v>425</v>
      </c>
      <c r="OL21" s="19">
        <v>425</v>
      </c>
      <c r="OM21" s="19">
        <v>425</v>
      </c>
      <c r="ON21" s="19">
        <v>425</v>
      </c>
      <c r="OO21" s="19">
        <v>425</v>
      </c>
      <c r="OP21" s="19">
        <v>425</v>
      </c>
      <c r="OQ21" s="19">
        <v>425</v>
      </c>
      <c r="OR21" s="19">
        <v>425</v>
      </c>
      <c r="OS21" s="19">
        <v>425</v>
      </c>
      <c r="OT21" s="19">
        <v>425</v>
      </c>
      <c r="OU21" s="74">
        <v>458</v>
      </c>
      <c r="OV21" s="19">
        <v>458</v>
      </c>
      <c r="OW21" s="19">
        <v>458</v>
      </c>
      <c r="OX21" s="19">
        <v>458</v>
      </c>
      <c r="OY21" s="19">
        <v>458</v>
      </c>
      <c r="OZ21" s="19">
        <v>458</v>
      </c>
      <c r="PA21" s="74">
        <v>488</v>
      </c>
      <c r="PB21" s="19">
        <v>488</v>
      </c>
      <c r="PC21" s="19">
        <v>488</v>
      </c>
      <c r="PD21" s="19">
        <v>488</v>
      </c>
      <c r="PE21" s="19">
        <v>488</v>
      </c>
      <c r="PF21" s="19">
        <v>488</v>
      </c>
      <c r="PG21" s="19">
        <v>488</v>
      </c>
      <c r="PH21" s="19">
        <v>488</v>
      </c>
      <c r="PI21" s="74">
        <v>566</v>
      </c>
      <c r="PJ21" s="19">
        <v>566</v>
      </c>
      <c r="PK21" s="19">
        <v>566</v>
      </c>
      <c r="PL21" s="19">
        <v>566</v>
      </c>
      <c r="PM21" s="19">
        <v>566</v>
      </c>
      <c r="PN21" s="21">
        <v>566</v>
      </c>
      <c r="PO21" s="21">
        <v>593</v>
      </c>
      <c r="PP21" s="21">
        <v>593</v>
      </c>
      <c r="PQ21" s="21">
        <v>593</v>
      </c>
      <c r="PR21" s="21">
        <v>593</v>
      </c>
      <c r="PS21" s="21">
        <v>593</v>
      </c>
      <c r="PT21" s="21">
        <v>622</v>
      </c>
    </row>
    <row r="22" spans="1:732">
      <c r="B22" s="31" t="e">
        <f>#REF!</f>
        <v>#REF!</v>
      </c>
      <c r="C22" t="e">
        <f t="shared" si="0"/>
        <v>#REF!</v>
      </c>
      <c r="D22" t="s">
        <v>65</v>
      </c>
    </row>
    <row r="23" spans="1:732">
      <c r="B23" s="31" t="e">
        <f>#REF!</f>
        <v>#REF!</v>
      </c>
      <c r="C23" t="e">
        <f t="shared" si="0"/>
        <v>#REF!</v>
      </c>
      <c r="D23" t="s">
        <v>65</v>
      </c>
    </row>
    <row r="24" spans="1:732">
      <c r="B24" s="31" t="e">
        <f>#REF!</f>
        <v>#REF!</v>
      </c>
      <c r="C24" t="e">
        <f t="shared" si="0"/>
        <v>#REF!</v>
      </c>
      <c r="D24" t="s">
        <v>65</v>
      </c>
    </row>
    <row r="25" spans="1:732">
      <c r="B25" s="31" t="e">
        <f>#REF!</f>
        <v>#REF!</v>
      </c>
      <c r="C25" t="e">
        <f t="shared" si="0"/>
        <v>#REF!</v>
      </c>
      <c r="D25" t="s">
        <v>65</v>
      </c>
    </row>
    <row r="26" spans="1:732">
      <c r="B26" s="31" t="e">
        <f>#REF!</f>
        <v>#REF!</v>
      </c>
      <c r="C26" t="e">
        <f t="shared" si="0"/>
        <v>#REF!</v>
      </c>
      <c r="D26" t="s">
        <v>65</v>
      </c>
    </row>
    <row r="27" spans="1:732">
      <c r="B27" s="31" t="e">
        <f>#REF!</f>
        <v>#REF!</v>
      </c>
      <c r="C27" t="e">
        <f t="shared" si="0"/>
        <v>#REF!</v>
      </c>
      <c r="D27" t="s">
        <v>65</v>
      </c>
    </row>
    <row r="29" spans="1:732">
      <c r="B29" s="32" t="s">
        <v>61</v>
      </c>
      <c r="C29">
        <f t="shared" ref="C29:C40" si="1">MATCH(B29,$A$6:$A$16,0)</f>
        <v>1</v>
      </c>
      <c r="D29" t="s">
        <v>65</v>
      </c>
    </row>
    <row r="30" spans="1:732">
      <c r="B30" s="32" t="s">
        <v>62</v>
      </c>
      <c r="C30" t="e">
        <f t="shared" si="1"/>
        <v>#N/A</v>
      </c>
      <c r="D30" t="s">
        <v>65</v>
      </c>
    </row>
    <row r="31" spans="1:732">
      <c r="B31" s="32" t="s">
        <v>63</v>
      </c>
      <c r="C31">
        <f t="shared" si="1"/>
        <v>2</v>
      </c>
      <c r="D31" t="s">
        <v>65</v>
      </c>
    </row>
    <row r="32" spans="1:732">
      <c r="B32" s="32" t="s">
        <v>64</v>
      </c>
      <c r="C32" t="e">
        <f t="shared" si="1"/>
        <v>#N/A</v>
      </c>
      <c r="D32" t="s">
        <v>65</v>
      </c>
    </row>
    <row r="33" spans="2:4">
      <c r="B33" s="32" t="s">
        <v>18</v>
      </c>
      <c r="C33" t="e">
        <f t="shared" si="1"/>
        <v>#N/A</v>
      </c>
      <c r="D33" t="s">
        <v>65</v>
      </c>
    </row>
    <row r="34" spans="2:4">
      <c r="B34" s="32" t="s">
        <v>19</v>
      </c>
      <c r="C34" t="e">
        <f t="shared" si="1"/>
        <v>#N/A</v>
      </c>
      <c r="D34" t="s">
        <v>65</v>
      </c>
    </row>
    <row r="35" spans="2:4">
      <c r="B35" s="32" t="s">
        <v>20</v>
      </c>
      <c r="C35">
        <f t="shared" si="1"/>
        <v>6</v>
      </c>
      <c r="D35" t="s">
        <v>65</v>
      </c>
    </row>
    <row r="36" spans="2:4">
      <c r="B36" s="32" t="s">
        <v>21</v>
      </c>
      <c r="C36">
        <f t="shared" si="1"/>
        <v>7</v>
      </c>
      <c r="D36" t="s">
        <v>65</v>
      </c>
    </row>
    <row r="37" spans="2:4">
      <c r="B37" s="32" t="s">
        <v>109</v>
      </c>
      <c r="C37">
        <f t="shared" si="1"/>
        <v>8</v>
      </c>
      <c r="D37" t="s">
        <v>65</v>
      </c>
    </row>
    <row r="38" spans="2:4">
      <c r="B38" s="32" t="s">
        <v>22</v>
      </c>
      <c r="C38">
        <f t="shared" si="1"/>
        <v>9</v>
      </c>
      <c r="D38" t="s">
        <v>65</v>
      </c>
    </row>
    <row r="39" spans="2:4">
      <c r="B39" s="32" t="s">
        <v>104</v>
      </c>
      <c r="C39">
        <f t="shared" si="1"/>
        <v>10</v>
      </c>
      <c r="D39" t="s">
        <v>65</v>
      </c>
    </row>
    <row r="40" spans="2:4">
      <c r="B40" s="32" t="s">
        <v>85</v>
      </c>
      <c r="C40">
        <f t="shared" si="1"/>
        <v>11</v>
      </c>
      <c r="D40" t="s">
        <v>65</v>
      </c>
    </row>
    <row r="41" spans="2:4">
      <c r="B41" s="32" t="s">
        <v>123</v>
      </c>
      <c r="C41">
        <f>MATCH(B41,$A$6:$A$17,0)</f>
        <v>12</v>
      </c>
    </row>
    <row r="42" spans="2:4">
      <c r="B42" s="32" t="s">
        <v>101</v>
      </c>
      <c r="C42">
        <f>MATCH(B42,$A$6:$A$18,0)</f>
        <v>13</v>
      </c>
      <c r="D42" t="s">
        <v>65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4:AM39"/>
  <sheetViews>
    <sheetView view="pageBreakPreview" topLeftCell="B4" zoomScale="80" zoomScaleNormal="100" zoomScaleSheetLayoutView="80" workbookViewId="0">
      <pane xSplit="4" ySplit="4" topLeftCell="F8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RowHeight="13.2"/>
  <cols>
    <col min="2" max="2" width="7.44140625" bestFit="1" customWidth="1"/>
    <col min="3" max="3" width="41.33203125" customWidth="1"/>
    <col min="4" max="4" width="16.109375" bestFit="1" customWidth="1"/>
    <col min="5" max="5" width="3.44140625" bestFit="1" customWidth="1"/>
    <col min="38" max="39" width="11.6640625" bestFit="1" customWidth="1"/>
  </cols>
  <sheetData>
    <row r="4" spans="3:37" ht="28.2">
      <c r="C4" s="10" t="s">
        <v>39</v>
      </c>
      <c r="AH4" s="11"/>
      <c r="AI4" s="12"/>
      <c r="AJ4" s="13"/>
    </row>
    <row r="5" spans="3:37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3:37" ht="30" customHeight="1">
      <c r="C6" s="3"/>
      <c r="D6" s="4"/>
      <c r="E6" s="5"/>
      <c r="F6" s="26">
        <v>44013</v>
      </c>
      <c r="G6" s="26">
        <v>44014</v>
      </c>
      <c r="H6" s="26">
        <v>44015</v>
      </c>
      <c r="I6" s="26">
        <v>44016</v>
      </c>
      <c r="J6" s="26">
        <v>44017</v>
      </c>
      <c r="K6" s="26">
        <v>44018</v>
      </c>
      <c r="L6" s="26">
        <v>44019</v>
      </c>
      <c r="M6" s="26">
        <v>44020</v>
      </c>
      <c r="N6" s="26">
        <v>44021</v>
      </c>
      <c r="O6" s="26">
        <v>44022</v>
      </c>
      <c r="P6" s="26">
        <v>44023</v>
      </c>
      <c r="Q6" s="26">
        <v>44024</v>
      </c>
      <c r="R6" s="26">
        <v>44025</v>
      </c>
      <c r="S6" s="26">
        <v>44026</v>
      </c>
      <c r="T6" s="26">
        <v>44027</v>
      </c>
      <c r="U6" s="26">
        <v>44028</v>
      </c>
      <c r="V6" s="26">
        <v>44029</v>
      </c>
      <c r="W6" s="26">
        <v>44030</v>
      </c>
      <c r="X6" s="26">
        <v>44031</v>
      </c>
      <c r="Y6" s="26">
        <v>44032</v>
      </c>
      <c r="Z6" s="26">
        <v>44033</v>
      </c>
      <c r="AA6" s="26">
        <v>44034</v>
      </c>
      <c r="AB6" s="26">
        <v>44035</v>
      </c>
      <c r="AC6" s="26">
        <v>44036</v>
      </c>
      <c r="AD6" s="26">
        <v>44037</v>
      </c>
      <c r="AE6" s="26">
        <v>44038</v>
      </c>
      <c r="AF6" s="26">
        <v>44039</v>
      </c>
      <c r="AG6" s="26">
        <v>44040</v>
      </c>
      <c r="AH6" s="26">
        <v>44041</v>
      </c>
      <c r="AI6" s="26">
        <v>44042</v>
      </c>
      <c r="AJ6" s="26">
        <v>44043</v>
      </c>
    </row>
    <row r="7" spans="3:37" ht="30" customHeight="1">
      <c r="C7" s="6"/>
      <c r="D7" s="7"/>
      <c r="E7" s="8"/>
      <c r="F7" s="27" t="s">
        <v>37</v>
      </c>
      <c r="G7" s="27" t="s">
        <v>31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</row>
    <row r="8" spans="3:37" ht="41.25" customHeight="1">
      <c r="C8" s="28" t="s">
        <v>43</v>
      </c>
      <c r="D8" s="2" t="s">
        <v>15</v>
      </c>
      <c r="E8" s="1" t="s">
        <v>9</v>
      </c>
      <c r="F8" s="19">
        <v>300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19">
        <v>300</v>
      </c>
      <c r="AI8" s="19">
        <v>300</v>
      </c>
      <c r="AJ8" s="19">
        <v>300</v>
      </c>
    </row>
    <row r="9" spans="3:37" ht="41.25" customHeight="1">
      <c r="C9" s="28" t="s">
        <v>44</v>
      </c>
      <c r="D9" s="2" t="s">
        <v>15</v>
      </c>
      <c r="E9" s="1" t="s">
        <v>8</v>
      </c>
      <c r="F9" s="19">
        <v>253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19">
        <v>253</v>
      </c>
      <c r="AI9" s="19">
        <v>253</v>
      </c>
      <c r="AJ9" s="19">
        <v>253</v>
      </c>
    </row>
    <row r="10" spans="3:37" ht="41.25" customHeight="1">
      <c r="C10" s="14" t="s">
        <v>45</v>
      </c>
      <c r="D10" s="2"/>
      <c r="E10" s="1" t="s">
        <v>47</v>
      </c>
      <c r="F10" s="19">
        <v>48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</row>
    <row r="11" spans="3:37" ht="41.25" customHeight="1">
      <c r="C11" s="14" t="s">
        <v>46</v>
      </c>
      <c r="D11" s="2"/>
      <c r="E11" s="1" t="s">
        <v>48</v>
      </c>
      <c r="F11" s="19">
        <v>48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19">
        <v>48</v>
      </c>
      <c r="AI11" s="19">
        <v>48</v>
      </c>
      <c r="AJ11" s="19">
        <v>48</v>
      </c>
    </row>
    <row r="12" spans="3:37" ht="41.25" customHeight="1">
      <c r="C12" s="14" t="s">
        <v>0</v>
      </c>
      <c r="D12" s="25" t="s">
        <v>16</v>
      </c>
      <c r="E12" s="1" t="s">
        <v>24</v>
      </c>
      <c r="F12" s="21">
        <v>1</v>
      </c>
      <c r="G12" s="21">
        <v>10</v>
      </c>
      <c r="H12" s="21">
        <v>16</v>
      </c>
      <c r="I12" s="21">
        <v>31</v>
      </c>
      <c r="J12" s="21">
        <v>50</v>
      </c>
      <c r="K12" s="21">
        <v>58</v>
      </c>
      <c r="L12" s="21">
        <v>58</v>
      </c>
      <c r="M12" s="21">
        <v>59</v>
      </c>
      <c r="N12" s="21">
        <v>64</v>
      </c>
      <c r="O12" s="21">
        <v>71</v>
      </c>
      <c r="P12" s="21">
        <v>74</v>
      </c>
      <c r="Q12" s="21">
        <v>81</v>
      </c>
      <c r="R12" s="21">
        <v>80</v>
      </c>
      <c r="S12" s="21">
        <v>83</v>
      </c>
      <c r="T12" s="21">
        <v>77</v>
      </c>
      <c r="U12" s="21">
        <v>69</v>
      </c>
      <c r="V12" s="21">
        <v>66</v>
      </c>
      <c r="W12" s="21">
        <v>57</v>
      </c>
      <c r="X12" s="21">
        <v>53</v>
      </c>
      <c r="Y12" s="21">
        <v>49</v>
      </c>
      <c r="Z12" s="21">
        <v>47</v>
      </c>
      <c r="AA12" s="21">
        <v>46</v>
      </c>
      <c r="AB12" s="21">
        <v>46</v>
      </c>
      <c r="AC12" s="21">
        <v>54</v>
      </c>
      <c r="AD12" s="21">
        <v>56</v>
      </c>
      <c r="AE12" s="21">
        <v>54</v>
      </c>
      <c r="AF12" s="21">
        <v>55</v>
      </c>
      <c r="AG12" s="21">
        <v>52</v>
      </c>
      <c r="AH12" s="21">
        <v>52</v>
      </c>
      <c r="AI12" s="21">
        <v>54</v>
      </c>
      <c r="AJ12" s="21">
        <v>59</v>
      </c>
    </row>
    <row r="13" spans="3:37" ht="41.25" customHeight="1">
      <c r="C13" s="14" t="s">
        <v>1</v>
      </c>
      <c r="D13" s="25" t="s">
        <v>16</v>
      </c>
      <c r="E13" s="1" t="s">
        <v>10</v>
      </c>
      <c r="F13" s="21"/>
      <c r="G13" s="21"/>
      <c r="H13" s="21"/>
      <c r="I13" s="21"/>
      <c r="J13" s="21"/>
      <c r="K13" s="21"/>
      <c r="L13" s="21"/>
      <c r="M13" s="21"/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2</v>
      </c>
      <c r="AE13" s="21">
        <v>3</v>
      </c>
      <c r="AF13" s="21">
        <v>3</v>
      </c>
      <c r="AG13" s="21">
        <v>3</v>
      </c>
      <c r="AH13" s="21">
        <v>3</v>
      </c>
      <c r="AI13" s="21">
        <v>3</v>
      </c>
      <c r="AJ13" s="21">
        <v>3</v>
      </c>
    </row>
    <row r="14" spans="3:37" ht="41.25" customHeight="1">
      <c r="C14" s="14" t="s">
        <v>23</v>
      </c>
      <c r="D14" s="25" t="s">
        <v>16</v>
      </c>
      <c r="E14" s="1" t="s">
        <v>11</v>
      </c>
      <c r="F14" s="21">
        <v>1</v>
      </c>
      <c r="G14" s="21">
        <v>10</v>
      </c>
      <c r="H14" s="21">
        <v>40</v>
      </c>
      <c r="I14" s="21">
        <v>74</v>
      </c>
      <c r="J14" s="21">
        <v>87</v>
      </c>
      <c r="K14" s="21">
        <v>99</v>
      </c>
      <c r="L14" s="21">
        <v>108</v>
      </c>
      <c r="M14" s="21">
        <v>111</v>
      </c>
      <c r="N14" s="21">
        <v>113</v>
      </c>
      <c r="O14" s="21">
        <v>121</v>
      </c>
      <c r="P14" s="21">
        <v>124</v>
      </c>
      <c r="Q14" s="21">
        <v>129</v>
      </c>
      <c r="R14" s="21">
        <v>117</v>
      </c>
      <c r="S14" s="21">
        <v>102</v>
      </c>
      <c r="T14" s="21">
        <v>88</v>
      </c>
      <c r="U14" s="21">
        <v>74</v>
      </c>
      <c r="V14" s="21">
        <v>68</v>
      </c>
      <c r="W14" s="21">
        <v>57</v>
      </c>
      <c r="X14" s="21">
        <v>53</v>
      </c>
      <c r="Y14" s="21">
        <v>51</v>
      </c>
      <c r="Z14" s="21">
        <v>49</v>
      </c>
      <c r="AA14" s="21">
        <v>47</v>
      </c>
      <c r="AB14" s="21">
        <v>53</v>
      </c>
      <c r="AC14" s="21">
        <v>63</v>
      </c>
      <c r="AD14" s="21">
        <v>68</v>
      </c>
      <c r="AE14" s="21">
        <v>67</v>
      </c>
      <c r="AF14" s="21">
        <v>66</v>
      </c>
      <c r="AG14" s="21">
        <v>71</v>
      </c>
      <c r="AH14" s="21">
        <v>69</v>
      </c>
      <c r="AI14" s="21">
        <v>71</v>
      </c>
      <c r="AJ14" s="21">
        <v>84</v>
      </c>
    </row>
    <row r="15" spans="3:37" ht="41.25" customHeight="1">
      <c r="C15" s="14" t="s">
        <v>2</v>
      </c>
      <c r="D15" s="25" t="s">
        <v>16</v>
      </c>
      <c r="E15" s="29"/>
      <c r="F15" s="21">
        <v>17</v>
      </c>
      <c r="G15" s="21">
        <v>26</v>
      </c>
      <c r="H15" s="21">
        <v>130</v>
      </c>
      <c r="I15" s="21">
        <v>409</v>
      </c>
      <c r="J15" s="21">
        <v>533</v>
      </c>
      <c r="K15" s="21">
        <v>511</v>
      </c>
      <c r="L15" s="21">
        <v>604</v>
      </c>
      <c r="M15" s="21">
        <v>788</v>
      </c>
      <c r="N15" s="21">
        <v>419</v>
      </c>
      <c r="O15" s="21">
        <v>464</v>
      </c>
      <c r="P15" s="21">
        <v>342</v>
      </c>
      <c r="Q15" s="21">
        <v>95</v>
      </c>
      <c r="R15" s="21">
        <v>201</v>
      </c>
      <c r="S15" s="21">
        <v>455</v>
      </c>
      <c r="T15" s="21">
        <v>240</v>
      </c>
      <c r="U15" s="21">
        <v>178</v>
      </c>
      <c r="V15" s="21">
        <v>133</v>
      </c>
      <c r="W15" s="21">
        <v>111</v>
      </c>
      <c r="X15" s="21">
        <v>47</v>
      </c>
      <c r="Y15" s="21">
        <v>204</v>
      </c>
      <c r="Z15" s="21">
        <v>124</v>
      </c>
      <c r="AA15" s="21">
        <v>198</v>
      </c>
      <c r="AB15" s="21">
        <v>237</v>
      </c>
      <c r="AC15" s="21">
        <v>22</v>
      </c>
      <c r="AD15" s="21">
        <v>414</v>
      </c>
      <c r="AE15" s="21">
        <v>106</v>
      </c>
      <c r="AF15" s="21">
        <v>149</v>
      </c>
      <c r="AG15" s="21">
        <v>258</v>
      </c>
      <c r="AH15" s="21">
        <v>248</v>
      </c>
      <c r="AI15" s="21">
        <v>190</v>
      </c>
      <c r="AJ15" s="21">
        <v>326</v>
      </c>
      <c r="AK15" s="109">
        <f>SUM(F15:AJ15)</f>
        <v>8179</v>
      </c>
    </row>
    <row r="16" spans="3:37" ht="41.25" customHeight="1">
      <c r="C16" s="14" t="s">
        <v>2</v>
      </c>
      <c r="D16" s="2" t="s">
        <v>17</v>
      </c>
      <c r="E16" s="1" t="s">
        <v>12</v>
      </c>
      <c r="F16" s="19">
        <v>121</v>
      </c>
      <c r="G16" s="19">
        <v>120</v>
      </c>
      <c r="H16" s="19">
        <v>239</v>
      </c>
      <c r="I16" s="19">
        <v>632</v>
      </c>
      <c r="J16" s="19">
        <v>1163</v>
      </c>
      <c r="K16" s="19">
        <v>1650</v>
      </c>
      <c r="L16" s="19">
        <f t="shared" ref="L16:AJ16" si="0">SUM(F15:L15)</f>
        <v>2230</v>
      </c>
      <c r="M16" s="19">
        <f t="shared" si="0"/>
        <v>3001</v>
      </c>
      <c r="N16" s="19">
        <f t="shared" si="0"/>
        <v>3394</v>
      </c>
      <c r="O16" s="19">
        <f t="shared" si="0"/>
        <v>3728</v>
      </c>
      <c r="P16" s="19">
        <f t="shared" si="0"/>
        <v>3661</v>
      </c>
      <c r="Q16" s="19">
        <f t="shared" si="0"/>
        <v>3223</v>
      </c>
      <c r="R16" s="19">
        <f t="shared" si="0"/>
        <v>2913</v>
      </c>
      <c r="S16" s="19">
        <f t="shared" si="0"/>
        <v>2764</v>
      </c>
      <c r="T16" s="19">
        <f t="shared" si="0"/>
        <v>2216</v>
      </c>
      <c r="U16" s="19">
        <f t="shared" si="0"/>
        <v>1975</v>
      </c>
      <c r="V16" s="19">
        <f t="shared" si="0"/>
        <v>1644</v>
      </c>
      <c r="W16" s="19">
        <f t="shared" si="0"/>
        <v>1413</v>
      </c>
      <c r="X16" s="19">
        <f t="shared" si="0"/>
        <v>1365</v>
      </c>
      <c r="Y16" s="19">
        <f t="shared" si="0"/>
        <v>1368</v>
      </c>
      <c r="Z16" s="19">
        <f t="shared" si="0"/>
        <v>1037</v>
      </c>
      <c r="AA16" s="19">
        <f t="shared" si="0"/>
        <v>995</v>
      </c>
      <c r="AB16" s="19">
        <f t="shared" si="0"/>
        <v>1054</v>
      </c>
      <c r="AC16" s="19">
        <f t="shared" si="0"/>
        <v>943</v>
      </c>
      <c r="AD16" s="19">
        <f t="shared" si="0"/>
        <v>1246</v>
      </c>
      <c r="AE16" s="19">
        <f t="shared" si="0"/>
        <v>1305</v>
      </c>
      <c r="AF16" s="19">
        <f t="shared" si="0"/>
        <v>1250</v>
      </c>
      <c r="AG16" s="19">
        <f t="shared" si="0"/>
        <v>1384</v>
      </c>
      <c r="AH16" s="19">
        <f t="shared" si="0"/>
        <v>1434</v>
      </c>
      <c r="AI16" s="19">
        <f t="shared" si="0"/>
        <v>1387</v>
      </c>
      <c r="AJ16" s="19">
        <f t="shared" si="0"/>
        <v>1691</v>
      </c>
    </row>
    <row r="17" spans="2:39" ht="41.25" customHeight="1">
      <c r="C17" s="14" t="s">
        <v>3</v>
      </c>
      <c r="D17" s="25" t="s">
        <v>16</v>
      </c>
      <c r="E17" s="29"/>
      <c r="F17" s="21">
        <v>1</v>
      </c>
      <c r="G17" s="21">
        <v>9</v>
      </c>
      <c r="H17" s="21">
        <v>29</v>
      </c>
      <c r="I17" s="21">
        <v>43</v>
      </c>
      <c r="J17" s="21">
        <v>14</v>
      </c>
      <c r="K17" s="21">
        <v>10</v>
      </c>
      <c r="L17" s="21">
        <v>2</v>
      </c>
      <c r="M17" s="21">
        <v>3</v>
      </c>
      <c r="N17" s="21">
        <v>7</v>
      </c>
      <c r="O17" s="21">
        <v>4</v>
      </c>
      <c r="P17" s="21">
        <v>6</v>
      </c>
      <c r="Q17" s="21">
        <v>6</v>
      </c>
      <c r="R17" s="21">
        <v>4</v>
      </c>
      <c r="S17" s="21">
        <v>2</v>
      </c>
      <c r="T17" s="21">
        <v>2</v>
      </c>
      <c r="U17" s="21">
        <v>3</v>
      </c>
      <c r="V17" s="21">
        <v>1</v>
      </c>
      <c r="W17" s="21">
        <v>2</v>
      </c>
      <c r="X17" s="21">
        <v>5</v>
      </c>
      <c r="Y17" s="21">
        <v>2</v>
      </c>
      <c r="Z17" s="21">
        <v>0</v>
      </c>
      <c r="AA17" s="21">
        <v>7</v>
      </c>
      <c r="AB17" s="21">
        <v>12</v>
      </c>
      <c r="AC17" s="21">
        <v>2</v>
      </c>
      <c r="AD17" s="21">
        <v>5</v>
      </c>
      <c r="AE17" s="21">
        <v>0</v>
      </c>
      <c r="AF17" s="21">
        <v>8</v>
      </c>
      <c r="AG17" s="21">
        <v>2</v>
      </c>
      <c r="AH17" s="21">
        <v>3</v>
      </c>
      <c r="AI17" s="21">
        <v>16</v>
      </c>
      <c r="AJ17" s="21">
        <v>3</v>
      </c>
      <c r="AK17" s="109">
        <f>SUM(F17:AJ17)</f>
        <v>213</v>
      </c>
    </row>
    <row r="18" spans="2:39" ht="41.25" customHeight="1">
      <c r="C18" s="14" t="s">
        <v>3</v>
      </c>
      <c r="D18" s="2" t="s">
        <v>17</v>
      </c>
      <c r="E18" s="1" t="s">
        <v>13</v>
      </c>
      <c r="F18" s="19">
        <f>SUM(F17)</f>
        <v>1</v>
      </c>
      <c r="G18" s="19">
        <f>SUM(F17:G17)</f>
        <v>10</v>
      </c>
      <c r="H18" s="19">
        <f>SUM(F17:H17)</f>
        <v>39</v>
      </c>
      <c r="I18" s="19">
        <f>SUM(F17:I17)</f>
        <v>82</v>
      </c>
      <c r="J18" s="19">
        <f>SUM(F17:J17)</f>
        <v>96</v>
      </c>
      <c r="K18" s="19">
        <f>SUM(F17:K17)</f>
        <v>106</v>
      </c>
      <c r="L18" s="19">
        <f>SUM(F17:L17)</f>
        <v>108</v>
      </c>
      <c r="M18" s="19">
        <f t="shared" ref="M18:AH18" si="1">SUM(G17:M17)</f>
        <v>110</v>
      </c>
      <c r="N18" s="19">
        <f t="shared" si="1"/>
        <v>108</v>
      </c>
      <c r="O18" s="19">
        <f t="shared" si="1"/>
        <v>83</v>
      </c>
      <c r="P18" s="19">
        <f t="shared" si="1"/>
        <v>46</v>
      </c>
      <c r="Q18" s="19">
        <f t="shared" si="1"/>
        <v>38</v>
      </c>
      <c r="R18" s="19">
        <f t="shared" si="1"/>
        <v>32</v>
      </c>
      <c r="S18" s="19">
        <f t="shared" si="1"/>
        <v>32</v>
      </c>
      <c r="T18" s="19">
        <f t="shared" si="1"/>
        <v>31</v>
      </c>
      <c r="U18" s="19">
        <f t="shared" si="1"/>
        <v>27</v>
      </c>
      <c r="V18" s="19">
        <f t="shared" si="1"/>
        <v>24</v>
      </c>
      <c r="W18" s="19">
        <f t="shared" si="1"/>
        <v>20</v>
      </c>
      <c r="X18" s="19">
        <f t="shared" si="1"/>
        <v>19</v>
      </c>
      <c r="Y18" s="19">
        <f t="shared" si="1"/>
        <v>17</v>
      </c>
      <c r="Z18" s="19">
        <f t="shared" si="1"/>
        <v>15</v>
      </c>
      <c r="AA18" s="19">
        <f t="shared" si="1"/>
        <v>20</v>
      </c>
      <c r="AB18" s="19">
        <f>SUM(V17:AB17)</f>
        <v>29</v>
      </c>
      <c r="AC18" s="19">
        <f t="shared" si="1"/>
        <v>30</v>
      </c>
      <c r="AD18" s="19">
        <f t="shared" si="1"/>
        <v>33</v>
      </c>
      <c r="AE18" s="19">
        <f t="shared" si="1"/>
        <v>28</v>
      </c>
      <c r="AF18" s="19">
        <f t="shared" si="1"/>
        <v>34</v>
      </c>
      <c r="AG18" s="19">
        <f t="shared" si="1"/>
        <v>36</v>
      </c>
      <c r="AH18" s="19">
        <f t="shared" si="1"/>
        <v>32</v>
      </c>
      <c r="AI18" s="19">
        <f>SUM(AC17:AI17)</f>
        <v>36</v>
      </c>
      <c r="AJ18" s="19">
        <f>SUM(AD17:AJ17)</f>
        <v>37</v>
      </c>
    </row>
    <row r="19" spans="2:39" ht="41.25" customHeight="1">
      <c r="C19" s="15" t="s">
        <v>4</v>
      </c>
      <c r="D19" s="25" t="s">
        <v>16</v>
      </c>
      <c r="E19" s="29"/>
      <c r="F19" s="21">
        <v>1</v>
      </c>
      <c r="G19" s="21">
        <v>9</v>
      </c>
      <c r="H19" s="21">
        <v>30</v>
      </c>
      <c r="I19" s="21">
        <v>34</v>
      </c>
      <c r="J19" s="21">
        <v>13</v>
      </c>
      <c r="K19" s="21">
        <v>12</v>
      </c>
      <c r="L19" s="21">
        <v>9</v>
      </c>
      <c r="M19" s="21">
        <v>3</v>
      </c>
      <c r="N19" s="21">
        <v>2</v>
      </c>
      <c r="O19" s="21">
        <v>8</v>
      </c>
      <c r="P19" s="21">
        <v>5</v>
      </c>
      <c r="Q19" s="21">
        <v>8</v>
      </c>
      <c r="R19" s="21">
        <v>5</v>
      </c>
      <c r="S19" s="21">
        <v>5</v>
      </c>
      <c r="T19" s="21">
        <v>3</v>
      </c>
      <c r="U19" s="21">
        <v>4</v>
      </c>
      <c r="V19" s="21">
        <v>1</v>
      </c>
      <c r="W19" s="21">
        <v>1</v>
      </c>
      <c r="X19" s="21">
        <v>1</v>
      </c>
      <c r="Y19" s="21">
        <v>5</v>
      </c>
      <c r="Z19" s="21">
        <v>2</v>
      </c>
      <c r="AA19" s="21">
        <v>2</v>
      </c>
      <c r="AB19" s="21">
        <v>15</v>
      </c>
      <c r="AC19" s="21">
        <v>14</v>
      </c>
      <c r="AD19" s="21">
        <v>8</v>
      </c>
      <c r="AE19" s="21">
        <v>5</v>
      </c>
      <c r="AF19" s="21">
        <v>3</v>
      </c>
      <c r="AG19" s="21">
        <v>10</v>
      </c>
      <c r="AH19" s="21">
        <v>3</v>
      </c>
      <c r="AI19" s="21">
        <v>4</v>
      </c>
      <c r="AJ19" s="21">
        <v>16</v>
      </c>
    </row>
    <row r="20" spans="2:39" ht="41.25" customHeight="1">
      <c r="C20" s="15" t="s">
        <v>4</v>
      </c>
      <c r="D20" s="2" t="s">
        <v>17</v>
      </c>
      <c r="E20" s="1" t="s">
        <v>14</v>
      </c>
      <c r="F20" s="20">
        <f>SUM(F19)</f>
        <v>1</v>
      </c>
      <c r="G20" s="20">
        <f>SUM(F19:G19)</f>
        <v>10</v>
      </c>
      <c r="H20" s="20">
        <f>SUM(F19:H19)</f>
        <v>40</v>
      </c>
      <c r="I20" s="20">
        <f>SUM(F19:I19)</f>
        <v>74</v>
      </c>
      <c r="J20" s="20">
        <f>SUM(F19:J19)</f>
        <v>87</v>
      </c>
      <c r="K20" s="20">
        <f>SUM(F19:K19)</f>
        <v>99</v>
      </c>
      <c r="L20" s="20">
        <f>SUM(F19:L19)</f>
        <v>108</v>
      </c>
      <c r="M20" s="20">
        <f t="shared" ref="M20:AJ20" si="2">SUM(G19:M19)</f>
        <v>110</v>
      </c>
      <c r="N20" s="20">
        <f t="shared" si="2"/>
        <v>103</v>
      </c>
      <c r="O20" s="20">
        <f t="shared" si="2"/>
        <v>81</v>
      </c>
      <c r="P20" s="20">
        <f t="shared" si="2"/>
        <v>52</v>
      </c>
      <c r="Q20" s="20">
        <f t="shared" si="2"/>
        <v>47</v>
      </c>
      <c r="R20" s="20">
        <f t="shared" si="2"/>
        <v>40</v>
      </c>
      <c r="S20" s="20">
        <f t="shared" si="2"/>
        <v>36</v>
      </c>
      <c r="T20" s="20">
        <f t="shared" si="2"/>
        <v>36</v>
      </c>
      <c r="U20" s="20">
        <f t="shared" si="2"/>
        <v>38</v>
      </c>
      <c r="V20" s="20">
        <f t="shared" si="2"/>
        <v>31</v>
      </c>
      <c r="W20" s="20">
        <f t="shared" si="2"/>
        <v>27</v>
      </c>
      <c r="X20" s="20">
        <f t="shared" si="2"/>
        <v>20</v>
      </c>
      <c r="Y20" s="20">
        <f t="shared" si="2"/>
        <v>20</v>
      </c>
      <c r="Z20" s="20">
        <f t="shared" si="2"/>
        <v>17</v>
      </c>
      <c r="AA20" s="20">
        <f t="shared" si="2"/>
        <v>16</v>
      </c>
      <c r="AB20" s="20">
        <f t="shared" si="2"/>
        <v>27</v>
      </c>
      <c r="AC20" s="20">
        <f t="shared" si="2"/>
        <v>40</v>
      </c>
      <c r="AD20" s="20">
        <f t="shared" si="2"/>
        <v>47</v>
      </c>
      <c r="AE20" s="20">
        <f t="shared" si="2"/>
        <v>51</v>
      </c>
      <c r="AF20" s="20">
        <f t="shared" si="2"/>
        <v>49</v>
      </c>
      <c r="AG20" s="20">
        <f t="shared" si="2"/>
        <v>57</v>
      </c>
      <c r="AH20" s="20">
        <f t="shared" si="2"/>
        <v>58</v>
      </c>
      <c r="AI20" s="20">
        <f t="shared" si="2"/>
        <v>47</v>
      </c>
      <c r="AJ20" s="20">
        <f t="shared" si="2"/>
        <v>49</v>
      </c>
    </row>
    <row r="21" spans="2:39" ht="41.25" customHeight="1">
      <c r="C21" s="14" t="s">
        <v>5</v>
      </c>
      <c r="D21" s="2" t="s">
        <v>17</v>
      </c>
      <c r="E21" s="1" t="s">
        <v>50</v>
      </c>
      <c r="F21" s="20">
        <f>F20</f>
        <v>1</v>
      </c>
      <c r="G21" s="20">
        <f t="shared" ref="G21:AJ21" si="3">G20</f>
        <v>10</v>
      </c>
      <c r="H21" s="20">
        <f t="shared" si="3"/>
        <v>40</v>
      </c>
      <c r="I21" s="20">
        <f t="shared" si="3"/>
        <v>74</v>
      </c>
      <c r="J21" s="20">
        <f t="shared" si="3"/>
        <v>87</v>
      </c>
      <c r="K21" s="20">
        <f t="shared" si="3"/>
        <v>99</v>
      </c>
      <c r="L21" s="20">
        <f t="shared" si="3"/>
        <v>108</v>
      </c>
      <c r="M21" s="20">
        <f t="shared" si="3"/>
        <v>110</v>
      </c>
      <c r="N21" s="20">
        <f t="shared" si="3"/>
        <v>103</v>
      </c>
      <c r="O21" s="20">
        <f t="shared" si="3"/>
        <v>81</v>
      </c>
      <c r="P21" s="20">
        <f t="shared" si="3"/>
        <v>52</v>
      </c>
      <c r="Q21" s="20">
        <f t="shared" si="3"/>
        <v>47</v>
      </c>
      <c r="R21" s="20">
        <f t="shared" si="3"/>
        <v>40</v>
      </c>
      <c r="S21" s="20">
        <f t="shared" si="3"/>
        <v>36</v>
      </c>
      <c r="T21" s="20">
        <f t="shared" si="3"/>
        <v>36</v>
      </c>
      <c r="U21" s="20">
        <f t="shared" si="3"/>
        <v>38</v>
      </c>
      <c r="V21" s="20">
        <f t="shared" si="3"/>
        <v>31</v>
      </c>
      <c r="W21" s="20">
        <f t="shared" si="3"/>
        <v>27</v>
      </c>
      <c r="X21" s="20">
        <f t="shared" si="3"/>
        <v>20</v>
      </c>
      <c r="Y21" s="20">
        <f t="shared" si="3"/>
        <v>20</v>
      </c>
      <c r="Z21" s="20">
        <f t="shared" si="3"/>
        <v>17</v>
      </c>
      <c r="AA21" s="20">
        <f t="shared" si="3"/>
        <v>16</v>
      </c>
      <c r="AB21" s="20">
        <f t="shared" si="3"/>
        <v>27</v>
      </c>
      <c r="AC21" s="20">
        <f t="shared" si="3"/>
        <v>40</v>
      </c>
      <c r="AD21" s="20">
        <f t="shared" si="3"/>
        <v>47</v>
      </c>
      <c r="AE21" s="20">
        <f t="shared" si="3"/>
        <v>51</v>
      </c>
      <c r="AF21" s="20">
        <f t="shared" si="3"/>
        <v>49</v>
      </c>
      <c r="AG21" s="20">
        <f t="shared" si="3"/>
        <v>57</v>
      </c>
      <c r="AH21" s="20">
        <f t="shared" si="3"/>
        <v>58</v>
      </c>
      <c r="AI21" s="20">
        <f t="shared" si="3"/>
        <v>47</v>
      </c>
      <c r="AJ21" s="20">
        <f t="shared" si="3"/>
        <v>49</v>
      </c>
    </row>
    <row r="22" spans="2:39" ht="41.25" customHeight="1">
      <c r="C22" s="14" t="s">
        <v>6</v>
      </c>
      <c r="D22" s="2"/>
      <c r="E22" s="1" t="s">
        <v>49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f>SUM(F18)</f>
        <v>1</v>
      </c>
      <c r="N22" s="20">
        <f>SUM(F19:G19)</f>
        <v>10</v>
      </c>
      <c r="O22" s="20">
        <f>SUM(F19:H19)</f>
        <v>40</v>
      </c>
      <c r="P22" s="20">
        <f>SUM(F19:I19)</f>
        <v>74</v>
      </c>
      <c r="Q22" s="20">
        <f>SUM(F19:J19)</f>
        <v>87</v>
      </c>
      <c r="R22" s="20">
        <f>SUM(F19:K19)</f>
        <v>99</v>
      </c>
      <c r="S22" s="20">
        <f t="shared" ref="S22:AJ22" si="4">SUM(F19:L19)</f>
        <v>108</v>
      </c>
      <c r="T22" s="20">
        <f t="shared" si="4"/>
        <v>110</v>
      </c>
      <c r="U22" s="20">
        <f t="shared" si="4"/>
        <v>103</v>
      </c>
      <c r="V22" s="20">
        <f t="shared" si="4"/>
        <v>81</v>
      </c>
      <c r="W22" s="20">
        <f t="shared" si="4"/>
        <v>52</v>
      </c>
      <c r="X22" s="20">
        <f t="shared" si="4"/>
        <v>47</v>
      </c>
      <c r="Y22" s="20">
        <f t="shared" si="4"/>
        <v>40</v>
      </c>
      <c r="Z22" s="20">
        <f t="shared" si="4"/>
        <v>36</v>
      </c>
      <c r="AA22" s="20">
        <f t="shared" si="4"/>
        <v>36</v>
      </c>
      <c r="AB22" s="20">
        <f t="shared" si="4"/>
        <v>38</v>
      </c>
      <c r="AC22" s="20">
        <f t="shared" si="4"/>
        <v>31</v>
      </c>
      <c r="AD22" s="20">
        <f t="shared" si="4"/>
        <v>27</v>
      </c>
      <c r="AE22" s="20">
        <f t="shared" si="4"/>
        <v>20</v>
      </c>
      <c r="AF22" s="20">
        <f t="shared" si="4"/>
        <v>20</v>
      </c>
      <c r="AG22" s="20">
        <f t="shared" si="4"/>
        <v>17</v>
      </c>
      <c r="AH22" s="20">
        <f t="shared" si="4"/>
        <v>16</v>
      </c>
      <c r="AI22" s="20">
        <f t="shared" si="4"/>
        <v>27</v>
      </c>
      <c r="AJ22" s="20">
        <f t="shared" si="4"/>
        <v>40</v>
      </c>
    </row>
    <row r="23" spans="2:39" ht="41.25" customHeight="1">
      <c r="C23" s="14" t="s">
        <v>7</v>
      </c>
      <c r="D23" s="25" t="s">
        <v>16</v>
      </c>
      <c r="E23" s="29"/>
      <c r="F23" s="21">
        <v>0</v>
      </c>
      <c r="G23" s="21">
        <v>0</v>
      </c>
      <c r="H23" s="21">
        <v>1</v>
      </c>
      <c r="I23" s="21">
        <v>2</v>
      </c>
      <c r="J23" s="21">
        <v>0</v>
      </c>
      <c r="K23" s="21">
        <v>1</v>
      </c>
      <c r="L23" s="21">
        <v>1</v>
      </c>
      <c r="M23" s="21">
        <v>0</v>
      </c>
      <c r="N23" s="21">
        <v>0</v>
      </c>
      <c r="O23" s="21">
        <v>1</v>
      </c>
      <c r="P23" s="21">
        <v>1</v>
      </c>
      <c r="Q23" s="21">
        <v>2</v>
      </c>
      <c r="R23" s="21">
        <v>1</v>
      </c>
      <c r="S23" s="21">
        <v>3</v>
      </c>
      <c r="T23" s="21">
        <v>0</v>
      </c>
      <c r="U23" s="21">
        <v>0</v>
      </c>
      <c r="V23" s="21">
        <v>0</v>
      </c>
      <c r="W23" s="21">
        <v>1</v>
      </c>
      <c r="X23" s="21">
        <v>0</v>
      </c>
      <c r="Y23" s="21">
        <v>0</v>
      </c>
      <c r="Z23" s="21">
        <v>0</v>
      </c>
      <c r="AA23" s="21">
        <v>0</v>
      </c>
      <c r="AB23" s="21">
        <v>3</v>
      </c>
      <c r="AC23" s="21">
        <v>1</v>
      </c>
      <c r="AD23" s="21">
        <v>0</v>
      </c>
      <c r="AE23" s="21">
        <v>0</v>
      </c>
      <c r="AF23" s="21">
        <v>1</v>
      </c>
      <c r="AG23" s="21">
        <v>2</v>
      </c>
      <c r="AH23" s="21">
        <v>1</v>
      </c>
      <c r="AI23" s="21">
        <v>0</v>
      </c>
      <c r="AJ23" s="21">
        <v>1</v>
      </c>
    </row>
    <row r="24" spans="2:39" ht="41.25" customHeight="1">
      <c r="C24" s="14" t="s">
        <v>7</v>
      </c>
      <c r="D24" s="2" t="s">
        <v>17</v>
      </c>
      <c r="E24" s="1" t="s">
        <v>51</v>
      </c>
      <c r="F24" s="21">
        <f>SUM(F23)</f>
        <v>0</v>
      </c>
      <c r="G24" s="21">
        <f>SUM(F23:G23)</f>
        <v>0</v>
      </c>
      <c r="H24" s="21">
        <f>SUM(F23:H23)</f>
        <v>1</v>
      </c>
      <c r="I24" s="21">
        <f>SUM(F23:I23)</f>
        <v>3</v>
      </c>
      <c r="J24" s="21">
        <f>SUM(F23:J23)</f>
        <v>3</v>
      </c>
      <c r="K24" s="21">
        <f>SUM(F23:K23)</f>
        <v>4</v>
      </c>
      <c r="L24" s="21">
        <f>SUM(F23:L23)</f>
        <v>5</v>
      </c>
      <c r="M24" s="21">
        <f t="shared" ref="M24:AI24" si="5">SUM(G23:M23)</f>
        <v>5</v>
      </c>
      <c r="N24" s="21">
        <f t="shared" si="5"/>
        <v>5</v>
      </c>
      <c r="O24" s="21">
        <f t="shared" si="5"/>
        <v>5</v>
      </c>
      <c r="P24" s="21">
        <f t="shared" si="5"/>
        <v>4</v>
      </c>
      <c r="Q24" s="21">
        <f t="shared" si="5"/>
        <v>6</v>
      </c>
      <c r="R24" s="21">
        <f t="shared" si="5"/>
        <v>6</v>
      </c>
      <c r="S24" s="21">
        <f t="shared" si="5"/>
        <v>8</v>
      </c>
      <c r="T24" s="21">
        <f t="shared" si="5"/>
        <v>8</v>
      </c>
      <c r="U24" s="21">
        <f t="shared" si="5"/>
        <v>8</v>
      </c>
      <c r="V24" s="21">
        <f t="shared" si="5"/>
        <v>7</v>
      </c>
      <c r="W24" s="21">
        <f t="shared" si="5"/>
        <v>7</v>
      </c>
      <c r="X24" s="21">
        <f t="shared" si="5"/>
        <v>5</v>
      </c>
      <c r="Y24" s="21">
        <f t="shared" si="5"/>
        <v>4</v>
      </c>
      <c r="Z24" s="21">
        <f t="shared" si="5"/>
        <v>1</v>
      </c>
      <c r="AA24" s="21">
        <f t="shared" si="5"/>
        <v>1</v>
      </c>
      <c r="AB24" s="21">
        <f t="shared" si="5"/>
        <v>4</v>
      </c>
      <c r="AC24" s="21">
        <f t="shared" si="5"/>
        <v>5</v>
      </c>
      <c r="AD24" s="21">
        <f t="shared" si="5"/>
        <v>4</v>
      </c>
      <c r="AE24" s="21">
        <f t="shared" si="5"/>
        <v>4</v>
      </c>
      <c r="AF24" s="21">
        <f t="shared" si="5"/>
        <v>5</v>
      </c>
      <c r="AG24" s="21">
        <f t="shared" si="5"/>
        <v>7</v>
      </c>
      <c r="AH24" s="21">
        <f t="shared" si="5"/>
        <v>8</v>
      </c>
      <c r="AI24" s="21">
        <f t="shared" si="5"/>
        <v>5</v>
      </c>
      <c r="AJ24" s="21">
        <f>SUM(AD23:AJ23)</f>
        <v>5</v>
      </c>
    </row>
    <row r="25" spans="2:39" ht="30" customHeight="1"/>
    <row r="26" spans="2:39" ht="30" customHeight="1">
      <c r="C26" s="3"/>
      <c r="D26" s="4"/>
      <c r="E26" s="5"/>
      <c r="F26" s="26">
        <f>F6</f>
        <v>44013</v>
      </c>
      <c r="G26" s="26">
        <f t="shared" ref="G26:AJ26" si="6">G6</f>
        <v>44014</v>
      </c>
      <c r="H26" s="26">
        <f t="shared" si="6"/>
        <v>44015</v>
      </c>
      <c r="I26" s="26">
        <f t="shared" si="6"/>
        <v>44016</v>
      </c>
      <c r="J26" s="26">
        <f t="shared" si="6"/>
        <v>44017</v>
      </c>
      <c r="K26" s="26">
        <f t="shared" si="6"/>
        <v>44018</v>
      </c>
      <c r="L26" s="26">
        <f t="shared" si="6"/>
        <v>44019</v>
      </c>
      <c r="M26" s="26">
        <f t="shared" si="6"/>
        <v>44020</v>
      </c>
      <c r="N26" s="26">
        <f t="shared" si="6"/>
        <v>44021</v>
      </c>
      <c r="O26" s="26">
        <f t="shared" si="6"/>
        <v>44022</v>
      </c>
      <c r="P26" s="26">
        <f t="shared" si="6"/>
        <v>44023</v>
      </c>
      <c r="Q26" s="26">
        <f t="shared" si="6"/>
        <v>44024</v>
      </c>
      <c r="R26" s="26">
        <f t="shared" si="6"/>
        <v>44025</v>
      </c>
      <c r="S26" s="26">
        <f t="shared" si="6"/>
        <v>44026</v>
      </c>
      <c r="T26" s="26">
        <f t="shared" si="6"/>
        <v>44027</v>
      </c>
      <c r="U26" s="26">
        <f t="shared" si="6"/>
        <v>44028</v>
      </c>
      <c r="V26" s="26">
        <f t="shared" si="6"/>
        <v>44029</v>
      </c>
      <c r="W26" s="26">
        <f t="shared" si="6"/>
        <v>44030</v>
      </c>
      <c r="X26" s="26">
        <f t="shared" si="6"/>
        <v>44031</v>
      </c>
      <c r="Y26" s="26">
        <f t="shared" si="6"/>
        <v>44032</v>
      </c>
      <c r="Z26" s="26">
        <f t="shared" si="6"/>
        <v>44033</v>
      </c>
      <c r="AA26" s="26">
        <f t="shared" si="6"/>
        <v>44034</v>
      </c>
      <c r="AB26" s="26">
        <f t="shared" si="6"/>
        <v>44035</v>
      </c>
      <c r="AC26" s="26">
        <f t="shared" si="6"/>
        <v>44036</v>
      </c>
      <c r="AD26" s="26">
        <f t="shared" si="6"/>
        <v>44037</v>
      </c>
      <c r="AE26" s="26">
        <f t="shared" si="6"/>
        <v>44038</v>
      </c>
      <c r="AF26" s="26">
        <f t="shared" si="6"/>
        <v>44039</v>
      </c>
      <c r="AG26" s="26">
        <f t="shared" si="6"/>
        <v>44040</v>
      </c>
      <c r="AH26" s="26">
        <f t="shared" si="6"/>
        <v>44041</v>
      </c>
      <c r="AI26" s="26">
        <f t="shared" si="6"/>
        <v>44042</v>
      </c>
      <c r="AJ26" s="26">
        <f t="shared" si="6"/>
        <v>44043</v>
      </c>
      <c r="AL26" t="s">
        <v>73</v>
      </c>
      <c r="AM26" t="s">
        <v>74</v>
      </c>
    </row>
    <row r="27" spans="2:39" ht="30" customHeight="1">
      <c r="C27" s="6"/>
      <c r="D27" s="7"/>
      <c r="E27" s="8"/>
      <c r="F27" s="27" t="str">
        <f>F7</f>
        <v>水</v>
      </c>
      <c r="G27" s="27" t="str">
        <f t="shared" ref="G27:AJ27" si="7">G7</f>
        <v>木</v>
      </c>
      <c r="H27" s="27" t="str">
        <f t="shared" si="7"/>
        <v>金</v>
      </c>
      <c r="I27" s="27" t="str">
        <f t="shared" si="7"/>
        <v>土</v>
      </c>
      <c r="J27" s="27" t="str">
        <f t="shared" si="7"/>
        <v>日</v>
      </c>
      <c r="K27" s="27" t="str">
        <f t="shared" si="7"/>
        <v>月</v>
      </c>
      <c r="L27" s="27" t="str">
        <f t="shared" si="7"/>
        <v>火</v>
      </c>
      <c r="M27" s="27" t="str">
        <f t="shared" si="7"/>
        <v>水</v>
      </c>
      <c r="N27" s="27" t="str">
        <f t="shared" si="7"/>
        <v>木</v>
      </c>
      <c r="O27" s="27" t="str">
        <f t="shared" si="7"/>
        <v>金</v>
      </c>
      <c r="P27" s="27" t="str">
        <f t="shared" si="7"/>
        <v>土</v>
      </c>
      <c r="Q27" s="27" t="str">
        <f t="shared" si="7"/>
        <v>日</v>
      </c>
      <c r="R27" s="27" t="str">
        <f t="shared" si="7"/>
        <v>月</v>
      </c>
      <c r="S27" s="27" t="str">
        <f t="shared" si="7"/>
        <v>火</v>
      </c>
      <c r="T27" s="27" t="str">
        <f t="shared" si="7"/>
        <v>水</v>
      </c>
      <c r="U27" s="27" t="str">
        <f t="shared" si="7"/>
        <v>木</v>
      </c>
      <c r="V27" s="27" t="str">
        <f t="shared" si="7"/>
        <v>金</v>
      </c>
      <c r="W27" s="27" t="str">
        <f t="shared" si="7"/>
        <v>土</v>
      </c>
      <c r="X27" s="27" t="str">
        <f t="shared" si="7"/>
        <v>日</v>
      </c>
      <c r="Y27" s="27" t="str">
        <f t="shared" si="7"/>
        <v>月</v>
      </c>
      <c r="Z27" s="27" t="str">
        <f t="shared" si="7"/>
        <v>火</v>
      </c>
      <c r="AA27" s="27" t="str">
        <f t="shared" si="7"/>
        <v>水</v>
      </c>
      <c r="AB27" s="27" t="str">
        <f t="shared" si="7"/>
        <v>木</v>
      </c>
      <c r="AC27" s="27" t="str">
        <f t="shared" si="7"/>
        <v>金</v>
      </c>
      <c r="AD27" s="27" t="str">
        <f t="shared" si="7"/>
        <v>土</v>
      </c>
      <c r="AE27" s="27" t="str">
        <f t="shared" si="7"/>
        <v>日</v>
      </c>
      <c r="AF27" s="27" t="str">
        <f t="shared" si="7"/>
        <v>月</v>
      </c>
      <c r="AG27" s="27" t="str">
        <f t="shared" si="7"/>
        <v>火</v>
      </c>
      <c r="AH27" s="27" t="str">
        <f t="shared" si="7"/>
        <v>水</v>
      </c>
      <c r="AI27" s="27" t="str">
        <f t="shared" si="7"/>
        <v>木</v>
      </c>
      <c r="AJ27" s="27" t="str">
        <f t="shared" si="7"/>
        <v>金</v>
      </c>
    </row>
    <row r="28" spans="2:39" ht="59.25" customHeight="1">
      <c r="B28" t="s">
        <v>61</v>
      </c>
      <c r="C28" s="16" t="s">
        <v>52</v>
      </c>
      <c r="D28" s="2"/>
      <c r="E28" s="1"/>
      <c r="F28" s="22">
        <f>F12/F8</f>
        <v>3.3333333333333335E-3</v>
      </c>
      <c r="G28" s="22">
        <f t="shared" ref="G28:AJ28" si="8">G12/G8</f>
        <v>3.3333333333333333E-2</v>
      </c>
      <c r="H28" s="22">
        <f t="shared" si="8"/>
        <v>5.3333333333333337E-2</v>
      </c>
      <c r="I28" s="22">
        <f t="shared" si="8"/>
        <v>0.10333333333333333</v>
      </c>
      <c r="J28" s="22">
        <f t="shared" si="8"/>
        <v>0.16666666666666666</v>
      </c>
      <c r="K28" s="22">
        <f t="shared" si="8"/>
        <v>0.19333333333333333</v>
      </c>
      <c r="L28" s="22">
        <f t="shared" si="8"/>
        <v>0.19333333333333333</v>
      </c>
      <c r="M28" s="22">
        <f t="shared" si="8"/>
        <v>0.19666666666666666</v>
      </c>
      <c r="N28" s="22">
        <f t="shared" si="8"/>
        <v>0.21333333333333335</v>
      </c>
      <c r="O28" s="22">
        <f t="shared" si="8"/>
        <v>0.23666666666666666</v>
      </c>
      <c r="P28" s="22">
        <f t="shared" si="8"/>
        <v>0.24666666666666667</v>
      </c>
      <c r="Q28" s="22">
        <f t="shared" si="8"/>
        <v>0.27</v>
      </c>
      <c r="R28" s="22">
        <f t="shared" si="8"/>
        <v>0.26666666666666666</v>
      </c>
      <c r="S28" s="22">
        <f t="shared" si="8"/>
        <v>0.27666666666666667</v>
      </c>
      <c r="T28" s="22">
        <f t="shared" si="8"/>
        <v>0.25666666666666665</v>
      </c>
      <c r="U28" s="22">
        <f t="shared" si="8"/>
        <v>0.23</v>
      </c>
      <c r="V28" s="22">
        <f t="shared" si="8"/>
        <v>0.22</v>
      </c>
      <c r="W28" s="22">
        <f t="shared" si="8"/>
        <v>0.19</v>
      </c>
      <c r="X28" s="22">
        <f t="shared" si="8"/>
        <v>0.17666666666666667</v>
      </c>
      <c r="Y28" s="22">
        <f t="shared" si="8"/>
        <v>0.16333333333333333</v>
      </c>
      <c r="Z28" s="22">
        <f t="shared" si="8"/>
        <v>0.15666666666666668</v>
      </c>
      <c r="AA28" s="22">
        <f t="shared" si="8"/>
        <v>0.15333333333333332</v>
      </c>
      <c r="AB28" s="22">
        <f t="shared" si="8"/>
        <v>0.15333333333333332</v>
      </c>
      <c r="AC28" s="22">
        <f t="shared" si="8"/>
        <v>0.18</v>
      </c>
      <c r="AD28" s="22">
        <f t="shared" si="8"/>
        <v>0.18666666666666668</v>
      </c>
      <c r="AE28" s="22">
        <f t="shared" si="8"/>
        <v>0.18</v>
      </c>
      <c r="AF28" s="22">
        <f t="shared" si="8"/>
        <v>0.18333333333333332</v>
      </c>
      <c r="AG28" s="22">
        <f t="shared" si="8"/>
        <v>0.17333333333333334</v>
      </c>
      <c r="AH28" s="22">
        <f t="shared" si="8"/>
        <v>0.17333333333333334</v>
      </c>
      <c r="AI28" s="22">
        <f t="shared" si="8"/>
        <v>0.18</v>
      </c>
      <c r="AJ28" s="22">
        <f t="shared" si="8"/>
        <v>0.19666666666666666</v>
      </c>
      <c r="AL28" s="37">
        <v>0.2</v>
      </c>
      <c r="AM28" s="37">
        <v>0.5</v>
      </c>
    </row>
    <row r="29" spans="2:39" ht="59.25" customHeight="1">
      <c r="B29" t="s">
        <v>62</v>
      </c>
      <c r="C29" s="17" t="s">
        <v>53</v>
      </c>
      <c r="D29" s="2"/>
      <c r="E29" s="1"/>
      <c r="F29" s="22">
        <f>F12/F9</f>
        <v>3.952569169960474E-3</v>
      </c>
      <c r="G29" s="22">
        <f t="shared" ref="G29:AJ30" si="9">G12/G9</f>
        <v>3.9525691699604744E-2</v>
      </c>
      <c r="H29" s="22">
        <f t="shared" si="9"/>
        <v>6.3241106719367585E-2</v>
      </c>
      <c r="I29" s="22">
        <f t="shared" si="9"/>
        <v>0.1225296442687747</v>
      </c>
      <c r="J29" s="22">
        <f t="shared" si="9"/>
        <v>0.19762845849802371</v>
      </c>
      <c r="K29" s="22">
        <f t="shared" si="9"/>
        <v>0.22924901185770752</v>
      </c>
      <c r="L29" s="22">
        <f t="shared" si="9"/>
        <v>0.22924901185770752</v>
      </c>
      <c r="M29" s="22">
        <f t="shared" si="9"/>
        <v>0.233201581027668</v>
      </c>
      <c r="N29" s="22">
        <f t="shared" si="9"/>
        <v>0.25296442687747034</v>
      </c>
      <c r="O29" s="22">
        <f t="shared" si="9"/>
        <v>0.28063241106719367</v>
      </c>
      <c r="P29" s="22">
        <f t="shared" si="9"/>
        <v>0.29249011857707508</v>
      </c>
      <c r="Q29" s="22">
        <f t="shared" si="9"/>
        <v>0.3201581027667984</v>
      </c>
      <c r="R29" s="22">
        <f t="shared" si="9"/>
        <v>0.31620553359683795</v>
      </c>
      <c r="S29" s="22">
        <f t="shared" si="9"/>
        <v>0.32806324110671936</v>
      </c>
      <c r="T29" s="22">
        <f t="shared" si="9"/>
        <v>0.30434782608695654</v>
      </c>
      <c r="U29" s="22">
        <f t="shared" si="9"/>
        <v>0.27272727272727271</v>
      </c>
      <c r="V29" s="22">
        <f t="shared" si="9"/>
        <v>0.2608695652173913</v>
      </c>
      <c r="W29" s="22">
        <f t="shared" si="9"/>
        <v>0.22529644268774704</v>
      </c>
      <c r="X29" s="22">
        <f t="shared" si="9"/>
        <v>0.20948616600790515</v>
      </c>
      <c r="Y29" s="22">
        <f t="shared" si="9"/>
        <v>0.19367588932806323</v>
      </c>
      <c r="Z29" s="22">
        <f t="shared" si="9"/>
        <v>0.1857707509881423</v>
      </c>
      <c r="AA29" s="22">
        <f t="shared" si="9"/>
        <v>0.18181818181818182</v>
      </c>
      <c r="AB29" s="22">
        <f t="shared" si="9"/>
        <v>0.18181818181818182</v>
      </c>
      <c r="AC29" s="22">
        <f t="shared" si="9"/>
        <v>0.2134387351778656</v>
      </c>
      <c r="AD29" s="22">
        <f t="shared" si="9"/>
        <v>0.22134387351778656</v>
      </c>
      <c r="AE29" s="22">
        <f t="shared" si="9"/>
        <v>0.2134387351778656</v>
      </c>
      <c r="AF29" s="22">
        <f t="shared" si="9"/>
        <v>0.21739130434782608</v>
      </c>
      <c r="AG29" s="22">
        <f t="shared" si="9"/>
        <v>0.20553359683794467</v>
      </c>
      <c r="AH29" s="22">
        <f t="shared" si="9"/>
        <v>0.20553359683794467</v>
      </c>
      <c r="AI29" s="22">
        <f t="shared" si="9"/>
        <v>0.2134387351778656</v>
      </c>
      <c r="AJ29" s="22">
        <f t="shared" si="9"/>
        <v>0.233201581027668</v>
      </c>
      <c r="AL29" s="37">
        <v>0.25</v>
      </c>
      <c r="AM29" s="37">
        <v>0.25</v>
      </c>
    </row>
    <row r="30" spans="2:39" ht="59.25" customHeight="1">
      <c r="B30" t="s">
        <v>63</v>
      </c>
      <c r="C30" s="17" t="s">
        <v>54</v>
      </c>
      <c r="D30" s="2"/>
      <c r="E30" s="1"/>
      <c r="F30" s="22">
        <f>F13/F10</f>
        <v>0</v>
      </c>
      <c r="G30" s="22">
        <f t="shared" si="9"/>
        <v>0</v>
      </c>
      <c r="H30" s="22">
        <f t="shared" si="9"/>
        <v>0</v>
      </c>
      <c r="I30" s="22">
        <f t="shared" si="9"/>
        <v>0</v>
      </c>
      <c r="J30" s="22">
        <f t="shared" si="9"/>
        <v>0</v>
      </c>
      <c r="K30" s="22">
        <f t="shared" si="9"/>
        <v>0</v>
      </c>
      <c r="L30" s="22">
        <f t="shared" si="9"/>
        <v>0</v>
      </c>
      <c r="M30" s="22">
        <f t="shared" si="9"/>
        <v>0</v>
      </c>
      <c r="N30" s="22">
        <f t="shared" si="9"/>
        <v>2.0833333333333332E-2</v>
      </c>
      <c r="O30" s="22">
        <f t="shared" si="9"/>
        <v>2.0833333333333332E-2</v>
      </c>
      <c r="P30" s="22">
        <f t="shared" si="9"/>
        <v>2.0833333333333332E-2</v>
      </c>
      <c r="Q30" s="22">
        <f t="shared" si="9"/>
        <v>2.0833333333333332E-2</v>
      </c>
      <c r="R30" s="22">
        <f t="shared" si="9"/>
        <v>2.0833333333333332E-2</v>
      </c>
      <c r="S30" s="22">
        <f t="shared" si="9"/>
        <v>2.0833333333333332E-2</v>
      </c>
      <c r="T30" s="22">
        <f t="shared" si="9"/>
        <v>2.0833333333333332E-2</v>
      </c>
      <c r="U30" s="22">
        <f t="shared" si="9"/>
        <v>2.0833333333333332E-2</v>
      </c>
      <c r="V30" s="22">
        <f t="shared" si="9"/>
        <v>2.0833333333333332E-2</v>
      </c>
      <c r="W30" s="22">
        <f t="shared" si="9"/>
        <v>2.0833333333333332E-2</v>
      </c>
      <c r="X30" s="22">
        <f t="shared" si="9"/>
        <v>2.0833333333333332E-2</v>
      </c>
      <c r="Y30" s="22">
        <f t="shared" si="9"/>
        <v>2.0833333333333332E-2</v>
      </c>
      <c r="Z30" s="22">
        <f t="shared" si="9"/>
        <v>0</v>
      </c>
      <c r="AA30" s="22">
        <f t="shared" si="9"/>
        <v>0</v>
      </c>
      <c r="AB30" s="22">
        <f t="shared" si="9"/>
        <v>0</v>
      </c>
      <c r="AC30" s="22">
        <f t="shared" si="9"/>
        <v>0</v>
      </c>
      <c r="AD30" s="22">
        <f t="shared" si="9"/>
        <v>4.1666666666666664E-2</v>
      </c>
      <c r="AE30" s="22">
        <f t="shared" si="9"/>
        <v>6.25E-2</v>
      </c>
      <c r="AF30" s="22">
        <f t="shared" si="9"/>
        <v>6.25E-2</v>
      </c>
      <c r="AG30" s="22">
        <f t="shared" si="9"/>
        <v>6.25E-2</v>
      </c>
      <c r="AH30" s="22">
        <f t="shared" si="9"/>
        <v>6.25E-2</v>
      </c>
      <c r="AI30" s="22">
        <f t="shared" si="9"/>
        <v>6.25E-2</v>
      </c>
      <c r="AJ30" s="22">
        <f t="shared" si="9"/>
        <v>6.25E-2</v>
      </c>
      <c r="AL30" s="37">
        <v>0.2</v>
      </c>
      <c r="AM30" s="37">
        <v>0.5</v>
      </c>
    </row>
    <row r="31" spans="2:39" ht="59.25" customHeight="1">
      <c r="B31" t="s">
        <v>64</v>
      </c>
      <c r="C31" s="17" t="s">
        <v>55</v>
      </c>
      <c r="D31" s="2"/>
      <c r="E31" s="1"/>
      <c r="F31" s="22">
        <f>F13/F11</f>
        <v>0</v>
      </c>
      <c r="G31" s="22">
        <f t="shared" ref="G31:AJ31" si="10">G13/G11</f>
        <v>0</v>
      </c>
      <c r="H31" s="22">
        <f t="shared" si="10"/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0</v>
      </c>
      <c r="M31" s="22">
        <f t="shared" si="10"/>
        <v>0</v>
      </c>
      <c r="N31" s="22">
        <f t="shared" si="10"/>
        <v>2.0833333333333332E-2</v>
      </c>
      <c r="O31" s="22">
        <f t="shared" si="10"/>
        <v>2.0833333333333332E-2</v>
      </c>
      <c r="P31" s="22">
        <f t="shared" si="10"/>
        <v>2.0833333333333332E-2</v>
      </c>
      <c r="Q31" s="22">
        <f t="shared" si="10"/>
        <v>2.0833333333333332E-2</v>
      </c>
      <c r="R31" s="22">
        <f t="shared" si="10"/>
        <v>2.0833333333333332E-2</v>
      </c>
      <c r="S31" s="22">
        <f t="shared" si="10"/>
        <v>2.0833333333333332E-2</v>
      </c>
      <c r="T31" s="22">
        <f t="shared" si="10"/>
        <v>2.0833333333333332E-2</v>
      </c>
      <c r="U31" s="22">
        <f t="shared" si="10"/>
        <v>2.0833333333333332E-2</v>
      </c>
      <c r="V31" s="22">
        <f t="shared" si="10"/>
        <v>2.0833333333333332E-2</v>
      </c>
      <c r="W31" s="22">
        <f t="shared" si="10"/>
        <v>2.0833333333333332E-2</v>
      </c>
      <c r="X31" s="22">
        <f t="shared" si="10"/>
        <v>2.0833333333333332E-2</v>
      </c>
      <c r="Y31" s="22">
        <f t="shared" si="10"/>
        <v>2.0833333333333332E-2</v>
      </c>
      <c r="Z31" s="22">
        <f t="shared" si="10"/>
        <v>0</v>
      </c>
      <c r="AA31" s="22">
        <f t="shared" si="10"/>
        <v>0</v>
      </c>
      <c r="AB31" s="22">
        <f t="shared" si="10"/>
        <v>0</v>
      </c>
      <c r="AC31" s="22">
        <f t="shared" si="10"/>
        <v>0</v>
      </c>
      <c r="AD31" s="22">
        <f t="shared" si="10"/>
        <v>4.1666666666666664E-2</v>
      </c>
      <c r="AE31" s="22">
        <f t="shared" si="10"/>
        <v>6.25E-2</v>
      </c>
      <c r="AF31" s="22">
        <f t="shared" si="10"/>
        <v>6.25E-2</v>
      </c>
      <c r="AG31" s="22">
        <f t="shared" si="10"/>
        <v>6.25E-2</v>
      </c>
      <c r="AH31" s="22">
        <f t="shared" si="10"/>
        <v>6.25E-2</v>
      </c>
      <c r="AI31" s="22">
        <f t="shared" si="10"/>
        <v>6.25E-2</v>
      </c>
      <c r="AJ31" s="22">
        <f t="shared" si="10"/>
        <v>6.25E-2</v>
      </c>
      <c r="AL31" s="37">
        <v>0.25</v>
      </c>
      <c r="AM31" s="37">
        <v>0.25</v>
      </c>
    </row>
    <row r="32" spans="2:39" ht="59.25" customHeight="1">
      <c r="B32" t="s">
        <v>18</v>
      </c>
      <c r="C32" s="17" t="s">
        <v>56</v>
      </c>
      <c r="D32" s="2"/>
      <c r="E32" s="1"/>
      <c r="F32" s="23">
        <f>F14*100000/1601711</f>
        <v>6.2433235458831213E-2</v>
      </c>
      <c r="G32" s="23">
        <f>G14*100000/1601711</f>
        <v>0.62433235458831216</v>
      </c>
      <c r="H32" s="23">
        <f t="shared" ref="H32:AJ32" si="11">H14*100000/1601711</f>
        <v>2.4973294183532486</v>
      </c>
      <c r="I32" s="23">
        <f t="shared" si="11"/>
        <v>4.62005942395351</v>
      </c>
      <c r="J32" s="23">
        <f t="shared" si="11"/>
        <v>5.4316914849183151</v>
      </c>
      <c r="K32" s="23">
        <f t="shared" si="11"/>
        <v>6.1808903104242896</v>
      </c>
      <c r="L32" s="23">
        <f t="shared" si="11"/>
        <v>6.7427894295537714</v>
      </c>
      <c r="M32" s="23">
        <f t="shared" si="11"/>
        <v>6.930089135930265</v>
      </c>
      <c r="N32" s="23">
        <f t="shared" si="11"/>
        <v>7.0549556068479271</v>
      </c>
      <c r="O32" s="23">
        <f t="shared" si="11"/>
        <v>7.5544214905185765</v>
      </c>
      <c r="P32" s="23">
        <f t="shared" si="11"/>
        <v>7.7417211968950701</v>
      </c>
      <c r="Q32" s="23">
        <f t="shared" si="11"/>
        <v>8.0538873741892267</v>
      </c>
      <c r="R32" s="23">
        <f t="shared" si="11"/>
        <v>7.3046885486832522</v>
      </c>
      <c r="S32" s="23">
        <f t="shared" si="11"/>
        <v>6.3681900168007832</v>
      </c>
      <c r="T32" s="23">
        <f t="shared" si="11"/>
        <v>5.4941247203771466</v>
      </c>
      <c r="U32" s="23">
        <f t="shared" si="11"/>
        <v>4.62005942395351</v>
      </c>
      <c r="V32" s="23">
        <f t="shared" si="11"/>
        <v>4.2454600112005227</v>
      </c>
      <c r="W32" s="23">
        <f t="shared" si="11"/>
        <v>3.5586944211533793</v>
      </c>
      <c r="X32" s="23">
        <f t="shared" si="11"/>
        <v>3.3089614793180542</v>
      </c>
      <c r="Y32" s="23">
        <f t="shared" si="11"/>
        <v>3.1840950084003916</v>
      </c>
      <c r="Z32" s="23">
        <f t="shared" si="11"/>
        <v>3.0592285374827295</v>
      </c>
      <c r="AA32" s="23">
        <f t="shared" si="11"/>
        <v>2.9343620665650669</v>
      </c>
      <c r="AB32" s="23">
        <f t="shared" si="11"/>
        <v>3.3089614793180542</v>
      </c>
      <c r="AC32" s="23">
        <f t="shared" si="11"/>
        <v>3.9332938339063666</v>
      </c>
      <c r="AD32" s="23">
        <f t="shared" si="11"/>
        <v>4.2454600112005227</v>
      </c>
      <c r="AE32" s="23">
        <f t="shared" si="11"/>
        <v>4.1830267757416912</v>
      </c>
      <c r="AF32" s="23">
        <f t="shared" si="11"/>
        <v>4.1205935402828597</v>
      </c>
      <c r="AG32" s="23">
        <f t="shared" si="11"/>
        <v>4.4327597175770164</v>
      </c>
      <c r="AH32" s="23">
        <f t="shared" si="11"/>
        <v>4.3078932466593534</v>
      </c>
      <c r="AI32" s="23">
        <f t="shared" si="11"/>
        <v>4.4327597175770164</v>
      </c>
      <c r="AJ32" s="23">
        <f t="shared" si="11"/>
        <v>5.2443917785418215</v>
      </c>
      <c r="AL32" s="38">
        <v>15</v>
      </c>
      <c r="AM32" s="38">
        <v>25</v>
      </c>
    </row>
    <row r="33" spans="2:39" ht="59.25" customHeight="1">
      <c r="B33" t="s">
        <v>19</v>
      </c>
      <c r="C33" s="17" t="s">
        <v>57</v>
      </c>
      <c r="D33" s="2" t="s">
        <v>17</v>
      </c>
      <c r="E33" s="1"/>
      <c r="F33" s="22">
        <f>F18/F16</f>
        <v>8.2644628099173556E-3</v>
      </c>
      <c r="G33" s="22">
        <f t="shared" ref="G33:AJ33" si="12">G18/G16</f>
        <v>8.3333333333333329E-2</v>
      </c>
      <c r="H33" s="22">
        <f t="shared" si="12"/>
        <v>0.16317991631799164</v>
      </c>
      <c r="I33" s="22">
        <f t="shared" si="12"/>
        <v>0.12974683544303797</v>
      </c>
      <c r="J33" s="22">
        <f t="shared" si="12"/>
        <v>8.2545141874462602E-2</v>
      </c>
      <c r="K33" s="22">
        <f t="shared" si="12"/>
        <v>6.424242424242424E-2</v>
      </c>
      <c r="L33" s="22">
        <f t="shared" si="12"/>
        <v>4.8430493273542603E-2</v>
      </c>
      <c r="M33" s="22">
        <f t="shared" si="12"/>
        <v>3.6654448517160945E-2</v>
      </c>
      <c r="N33" s="22">
        <f t="shared" si="12"/>
        <v>3.1820860341779611E-2</v>
      </c>
      <c r="O33" s="22">
        <f t="shared" si="12"/>
        <v>2.2263948497854076E-2</v>
      </c>
      <c r="P33" s="22">
        <f t="shared" si="12"/>
        <v>1.2564872985523081E-2</v>
      </c>
      <c r="Q33" s="22">
        <f t="shared" si="12"/>
        <v>1.179025752404592E-2</v>
      </c>
      <c r="R33" s="22">
        <f t="shared" si="12"/>
        <v>1.0985238585650533E-2</v>
      </c>
      <c r="S33" s="22">
        <f t="shared" si="12"/>
        <v>1.1577424023154847E-2</v>
      </c>
      <c r="T33" s="22">
        <f t="shared" si="12"/>
        <v>1.3989169675090252E-2</v>
      </c>
      <c r="U33" s="22">
        <f t="shared" si="12"/>
        <v>1.3670886075949367E-2</v>
      </c>
      <c r="V33" s="22">
        <f t="shared" si="12"/>
        <v>1.4598540145985401E-2</v>
      </c>
      <c r="W33" s="22">
        <f t="shared" si="12"/>
        <v>1.4154281670205236E-2</v>
      </c>
      <c r="X33" s="22">
        <f t="shared" si="12"/>
        <v>1.391941391941392E-2</v>
      </c>
      <c r="Y33" s="22">
        <f t="shared" si="12"/>
        <v>1.2426900584795321E-2</v>
      </c>
      <c r="Z33" s="22">
        <f t="shared" si="12"/>
        <v>1.446480231436837E-2</v>
      </c>
      <c r="AA33" s="22">
        <f t="shared" si="12"/>
        <v>2.0100502512562814E-2</v>
      </c>
      <c r="AB33" s="22">
        <f t="shared" si="12"/>
        <v>2.7514231499051234E-2</v>
      </c>
      <c r="AC33" s="22">
        <f t="shared" si="12"/>
        <v>3.1813361611876985E-2</v>
      </c>
      <c r="AD33" s="22">
        <f t="shared" si="12"/>
        <v>2.6484751203852328E-2</v>
      </c>
      <c r="AE33" s="22">
        <f t="shared" si="12"/>
        <v>2.1455938697318006E-2</v>
      </c>
      <c r="AF33" s="22">
        <f t="shared" si="12"/>
        <v>2.7199999999999998E-2</v>
      </c>
      <c r="AG33" s="22">
        <f t="shared" si="12"/>
        <v>2.6011560693641619E-2</v>
      </c>
      <c r="AH33" s="22">
        <f t="shared" si="12"/>
        <v>2.2315202231520222E-2</v>
      </c>
      <c r="AI33" s="22">
        <f t="shared" si="12"/>
        <v>2.5955299206921412E-2</v>
      </c>
      <c r="AJ33" s="22">
        <f t="shared" si="12"/>
        <v>2.1880544056771142E-2</v>
      </c>
      <c r="AL33" s="37">
        <v>0.1</v>
      </c>
      <c r="AM33" s="37">
        <v>0.1</v>
      </c>
    </row>
    <row r="34" spans="2:39" ht="59.25" customHeight="1">
      <c r="B34" t="s">
        <v>20</v>
      </c>
      <c r="C34" s="17" t="s">
        <v>58</v>
      </c>
      <c r="D34" s="2" t="s">
        <v>17</v>
      </c>
      <c r="E34" s="1"/>
      <c r="F34" s="105">
        <f>F20*100000/1601711</f>
        <v>6.2433235458831213E-2</v>
      </c>
      <c r="G34" s="105">
        <f t="shared" ref="G34:AJ34" si="13">G20*100000/1601711</f>
        <v>0.62433235458831216</v>
      </c>
      <c r="H34" s="105">
        <f t="shared" si="13"/>
        <v>2.4973294183532486</v>
      </c>
      <c r="I34" s="105">
        <f t="shared" si="13"/>
        <v>4.62005942395351</v>
      </c>
      <c r="J34" s="105">
        <f t="shared" si="13"/>
        <v>5.4316914849183151</v>
      </c>
      <c r="K34" s="105">
        <f t="shared" si="13"/>
        <v>6.1808903104242896</v>
      </c>
      <c r="L34" s="105">
        <f t="shared" si="13"/>
        <v>6.7427894295537714</v>
      </c>
      <c r="M34" s="105">
        <f t="shared" si="13"/>
        <v>6.8676559004714335</v>
      </c>
      <c r="N34" s="105">
        <f t="shared" si="13"/>
        <v>6.4306232522596147</v>
      </c>
      <c r="O34" s="105">
        <f t="shared" si="13"/>
        <v>5.0570920721653279</v>
      </c>
      <c r="P34" s="105">
        <f t="shared" si="13"/>
        <v>3.2465282438592231</v>
      </c>
      <c r="Q34" s="105">
        <f t="shared" si="13"/>
        <v>2.9343620665650669</v>
      </c>
      <c r="R34" s="105">
        <f t="shared" si="13"/>
        <v>2.4973294183532486</v>
      </c>
      <c r="S34" s="105">
        <f t="shared" si="13"/>
        <v>2.2475964765179235</v>
      </c>
      <c r="T34" s="105">
        <f t="shared" si="13"/>
        <v>2.2475964765179235</v>
      </c>
      <c r="U34" s="105">
        <f t="shared" si="13"/>
        <v>2.3724629474355861</v>
      </c>
      <c r="V34" s="105">
        <f t="shared" si="13"/>
        <v>1.9354302992237675</v>
      </c>
      <c r="W34" s="105">
        <f t="shared" si="13"/>
        <v>1.6856973573884428</v>
      </c>
      <c r="X34" s="105">
        <f t="shared" si="13"/>
        <v>1.2486647091766243</v>
      </c>
      <c r="Y34" s="105">
        <f t="shared" si="13"/>
        <v>1.2486647091766243</v>
      </c>
      <c r="Z34" s="105">
        <f t="shared" si="13"/>
        <v>1.0613650028001307</v>
      </c>
      <c r="AA34" s="105">
        <f t="shared" si="13"/>
        <v>0.9989317673412994</v>
      </c>
      <c r="AB34" s="105">
        <f t="shared" si="13"/>
        <v>1.6856973573884428</v>
      </c>
      <c r="AC34" s="105">
        <f t="shared" si="13"/>
        <v>2.4973294183532486</v>
      </c>
      <c r="AD34" s="105">
        <f t="shared" si="13"/>
        <v>2.9343620665650669</v>
      </c>
      <c r="AE34" s="105">
        <f t="shared" si="13"/>
        <v>3.1840950084003916</v>
      </c>
      <c r="AF34" s="105">
        <f t="shared" si="13"/>
        <v>3.0592285374827295</v>
      </c>
      <c r="AG34" s="105">
        <f t="shared" si="13"/>
        <v>3.5586944211533793</v>
      </c>
      <c r="AH34" s="105">
        <f t="shared" si="13"/>
        <v>3.6211276566122104</v>
      </c>
      <c r="AI34" s="105">
        <f t="shared" si="13"/>
        <v>2.9343620665650669</v>
      </c>
      <c r="AJ34" s="105">
        <f t="shared" si="13"/>
        <v>3.0592285374827295</v>
      </c>
      <c r="AL34" s="38">
        <v>15</v>
      </c>
      <c r="AM34" s="38">
        <v>25</v>
      </c>
    </row>
    <row r="35" spans="2:39" ht="59.25" customHeight="1">
      <c r="B35" t="s">
        <v>21</v>
      </c>
      <c r="C35" s="18" t="s">
        <v>59</v>
      </c>
      <c r="D35" s="2"/>
      <c r="E35" s="1"/>
      <c r="F35" s="24">
        <f>F21-F22</f>
        <v>1</v>
      </c>
      <c r="G35" s="24">
        <f t="shared" ref="G35:AJ35" si="14">G21-G22</f>
        <v>10</v>
      </c>
      <c r="H35" s="24">
        <f t="shared" si="14"/>
        <v>40</v>
      </c>
      <c r="I35" s="24">
        <f t="shared" si="14"/>
        <v>74</v>
      </c>
      <c r="J35" s="24">
        <f t="shared" si="14"/>
        <v>87</v>
      </c>
      <c r="K35" s="24">
        <f t="shared" si="14"/>
        <v>99</v>
      </c>
      <c r="L35" s="24">
        <f t="shared" si="14"/>
        <v>108</v>
      </c>
      <c r="M35" s="24">
        <f t="shared" si="14"/>
        <v>109</v>
      </c>
      <c r="N35" s="24">
        <f t="shared" si="14"/>
        <v>93</v>
      </c>
      <c r="O35" s="24">
        <f t="shared" si="14"/>
        <v>41</v>
      </c>
      <c r="P35" s="24">
        <f t="shared" si="14"/>
        <v>-22</v>
      </c>
      <c r="Q35" s="24">
        <f t="shared" si="14"/>
        <v>-40</v>
      </c>
      <c r="R35" s="24">
        <f t="shared" si="14"/>
        <v>-59</v>
      </c>
      <c r="S35" s="24">
        <f t="shared" si="14"/>
        <v>-72</v>
      </c>
      <c r="T35" s="24">
        <f t="shared" si="14"/>
        <v>-74</v>
      </c>
      <c r="U35" s="24">
        <f t="shared" si="14"/>
        <v>-65</v>
      </c>
      <c r="V35" s="24">
        <f t="shared" si="14"/>
        <v>-50</v>
      </c>
      <c r="W35" s="24">
        <f t="shared" si="14"/>
        <v>-25</v>
      </c>
      <c r="X35" s="24">
        <f t="shared" si="14"/>
        <v>-27</v>
      </c>
      <c r="Y35" s="24">
        <f t="shared" si="14"/>
        <v>-20</v>
      </c>
      <c r="Z35" s="24">
        <f t="shared" si="14"/>
        <v>-19</v>
      </c>
      <c r="AA35" s="24">
        <f t="shared" si="14"/>
        <v>-20</v>
      </c>
      <c r="AB35" s="24">
        <f t="shared" si="14"/>
        <v>-11</v>
      </c>
      <c r="AC35" s="24">
        <f t="shared" si="14"/>
        <v>9</v>
      </c>
      <c r="AD35" s="24">
        <f t="shared" si="14"/>
        <v>20</v>
      </c>
      <c r="AE35" s="24">
        <f t="shared" si="14"/>
        <v>31</v>
      </c>
      <c r="AF35" s="24">
        <f t="shared" si="14"/>
        <v>29</v>
      </c>
      <c r="AG35" s="24">
        <f t="shared" si="14"/>
        <v>40</v>
      </c>
      <c r="AH35" s="24">
        <f t="shared" si="14"/>
        <v>42</v>
      </c>
      <c r="AI35" s="24">
        <f t="shared" si="14"/>
        <v>20</v>
      </c>
      <c r="AJ35" s="24">
        <f t="shared" si="14"/>
        <v>9</v>
      </c>
      <c r="AL35" s="38">
        <v>1</v>
      </c>
      <c r="AM35" s="38">
        <v>1</v>
      </c>
    </row>
    <row r="36" spans="2:39" ht="59.25" customHeight="1">
      <c r="B36" t="s">
        <v>22</v>
      </c>
      <c r="C36" s="66" t="s">
        <v>60</v>
      </c>
      <c r="D36" s="4" t="s">
        <v>17</v>
      </c>
      <c r="E36" s="5"/>
      <c r="F36" s="67">
        <f>F24/F20</f>
        <v>0</v>
      </c>
      <c r="G36" s="67">
        <f t="shared" ref="G36:AJ36" si="15">G24/G20</f>
        <v>0</v>
      </c>
      <c r="H36" s="67">
        <f t="shared" si="15"/>
        <v>2.5000000000000001E-2</v>
      </c>
      <c r="I36" s="67">
        <f t="shared" si="15"/>
        <v>4.0540540540540543E-2</v>
      </c>
      <c r="J36" s="67">
        <f t="shared" si="15"/>
        <v>3.4482758620689655E-2</v>
      </c>
      <c r="K36" s="67">
        <f t="shared" si="15"/>
        <v>4.0404040404040407E-2</v>
      </c>
      <c r="L36" s="67">
        <f t="shared" si="15"/>
        <v>4.6296296296296294E-2</v>
      </c>
      <c r="M36" s="67">
        <f t="shared" si="15"/>
        <v>4.5454545454545456E-2</v>
      </c>
      <c r="N36" s="67">
        <f t="shared" si="15"/>
        <v>4.8543689320388349E-2</v>
      </c>
      <c r="O36" s="67">
        <f t="shared" si="15"/>
        <v>6.1728395061728392E-2</v>
      </c>
      <c r="P36" s="67">
        <f t="shared" si="15"/>
        <v>7.6923076923076927E-2</v>
      </c>
      <c r="Q36" s="67">
        <f t="shared" si="15"/>
        <v>0.1276595744680851</v>
      </c>
      <c r="R36" s="67">
        <f t="shared" si="15"/>
        <v>0.15</v>
      </c>
      <c r="S36" s="67">
        <f t="shared" si="15"/>
        <v>0.22222222222222221</v>
      </c>
      <c r="T36" s="67">
        <f t="shared" si="15"/>
        <v>0.22222222222222221</v>
      </c>
      <c r="U36" s="67">
        <f t="shared" si="15"/>
        <v>0.21052631578947367</v>
      </c>
      <c r="V36" s="67">
        <f t="shared" si="15"/>
        <v>0.22580645161290322</v>
      </c>
      <c r="W36" s="67">
        <f t="shared" si="15"/>
        <v>0.25925925925925924</v>
      </c>
      <c r="X36" s="67">
        <f t="shared" si="15"/>
        <v>0.25</v>
      </c>
      <c r="Y36" s="67">
        <f t="shared" si="15"/>
        <v>0.2</v>
      </c>
      <c r="Z36" s="67">
        <f t="shared" si="15"/>
        <v>5.8823529411764705E-2</v>
      </c>
      <c r="AA36" s="67">
        <f t="shared" si="15"/>
        <v>6.25E-2</v>
      </c>
      <c r="AB36" s="67">
        <f t="shared" si="15"/>
        <v>0.14814814814814814</v>
      </c>
      <c r="AC36" s="67">
        <f t="shared" si="15"/>
        <v>0.125</v>
      </c>
      <c r="AD36" s="67">
        <f t="shared" si="15"/>
        <v>8.5106382978723402E-2</v>
      </c>
      <c r="AE36" s="67">
        <f t="shared" si="15"/>
        <v>7.8431372549019607E-2</v>
      </c>
      <c r="AF36" s="67">
        <f t="shared" si="15"/>
        <v>0.10204081632653061</v>
      </c>
      <c r="AG36" s="67">
        <f t="shared" si="15"/>
        <v>0.12280701754385964</v>
      </c>
      <c r="AH36" s="67">
        <f t="shared" si="15"/>
        <v>0.13793103448275862</v>
      </c>
      <c r="AI36" s="67">
        <f t="shared" si="15"/>
        <v>0.10638297872340426</v>
      </c>
      <c r="AJ36" s="67">
        <f t="shared" si="15"/>
        <v>0.10204081632653061</v>
      </c>
      <c r="AL36" s="37">
        <v>0.5</v>
      </c>
      <c r="AM36" s="37">
        <v>0.5</v>
      </c>
    </row>
    <row r="37" spans="2:39" ht="59.25" customHeight="1">
      <c r="B37" s="68" t="s">
        <v>104</v>
      </c>
      <c r="C37" s="17" t="s">
        <v>103</v>
      </c>
      <c r="D37" s="2" t="s">
        <v>17</v>
      </c>
      <c r="E37" s="1"/>
      <c r="F37" s="110">
        <f>F24*100000/1601711</f>
        <v>0</v>
      </c>
      <c r="G37" s="110">
        <f t="shared" ref="G37:AJ37" si="16">G24*100000/1601711</f>
        <v>0</v>
      </c>
      <c r="H37" s="110">
        <f t="shared" si="16"/>
        <v>6.2433235458831213E-2</v>
      </c>
      <c r="I37" s="110">
        <f t="shared" si="16"/>
        <v>0.18729970637649362</v>
      </c>
      <c r="J37" s="110">
        <f t="shared" si="16"/>
        <v>0.18729970637649362</v>
      </c>
      <c r="K37" s="110">
        <f t="shared" si="16"/>
        <v>0.24973294183532485</v>
      </c>
      <c r="L37" s="110">
        <f t="shared" si="16"/>
        <v>0.31216617729415608</v>
      </c>
      <c r="M37" s="110">
        <f t="shared" si="16"/>
        <v>0.31216617729415608</v>
      </c>
      <c r="N37" s="110">
        <f t="shared" si="16"/>
        <v>0.31216617729415608</v>
      </c>
      <c r="O37" s="110">
        <f t="shared" si="16"/>
        <v>0.31216617729415608</v>
      </c>
      <c r="P37" s="110">
        <f t="shared" si="16"/>
        <v>0.24973294183532485</v>
      </c>
      <c r="Q37" s="110">
        <f t="shared" si="16"/>
        <v>0.37459941275298725</v>
      </c>
      <c r="R37" s="110">
        <f t="shared" si="16"/>
        <v>0.37459941275298725</v>
      </c>
      <c r="S37" s="110">
        <f t="shared" si="16"/>
        <v>0.4994658836706497</v>
      </c>
      <c r="T37" s="110">
        <f t="shared" si="16"/>
        <v>0.4994658836706497</v>
      </c>
      <c r="U37" s="110">
        <f t="shared" si="16"/>
        <v>0.4994658836706497</v>
      </c>
      <c r="V37" s="110">
        <f t="shared" si="16"/>
        <v>0.43703264821181848</v>
      </c>
      <c r="W37" s="110">
        <f t="shared" si="16"/>
        <v>0.43703264821181848</v>
      </c>
      <c r="X37" s="110">
        <f t="shared" si="16"/>
        <v>0.31216617729415608</v>
      </c>
      <c r="Y37" s="110">
        <f t="shared" si="16"/>
        <v>0.24973294183532485</v>
      </c>
      <c r="Z37" s="110">
        <f t="shared" si="16"/>
        <v>6.2433235458831213E-2</v>
      </c>
      <c r="AA37" s="110">
        <f t="shared" si="16"/>
        <v>6.2433235458831213E-2</v>
      </c>
      <c r="AB37" s="110">
        <f t="shared" si="16"/>
        <v>0.24973294183532485</v>
      </c>
      <c r="AC37" s="110">
        <f t="shared" si="16"/>
        <v>0.31216617729415608</v>
      </c>
      <c r="AD37" s="110">
        <f t="shared" si="16"/>
        <v>0.24973294183532485</v>
      </c>
      <c r="AE37" s="110">
        <f t="shared" si="16"/>
        <v>0.24973294183532485</v>
      </c>
      <c r="AF37" s="110">
        <f t="shared" si="16"/>
        <v>0.31216617729415608</v>
      </c>
      <c r="AG37" s="110">
        <f t="shared" si="16"/>
        <v>0.43703264821181848</v>
      </c>
      <c r="AH37" s="110">
        <f t="shared" si="16"/>
        <v>0.4994658836706497</v>
      </c>
      <c r="AI37" s="110">
        <f t="shared" si="16"/>
        <v>0.31216617729415608</v>
      </c>
      <c r="AJ37" s="110">
        <f t="shared" si="16"/>
        <v>0.31216617729415608</v>
      </c>
      <c r="AL37" s="37"/>
      <c r="AM37" s="37"/>
    </row>
    <row r="39" spans="2:39" ht="59.25" customHeight="1">
      <c r="B39" s="68" t="s">
        <v>21</v>
      </c>
      <c r="C39" s="18" t="s">
        <v>59</v>
      </c>
      <c r="D39" s="2"/>
      <c r="E39" s="1"/>
      <c r="F39" s="102" t="str">
        <f>IF(F35&gt;0,"増加","減少")</f>
        <v>増加</v>
      </c>
      <c r="G39" s="102" t="str">
        <f t="shared" ref="G39:AJ39" si="17">IF(G35&gt;0,"増加","減少")</f>
        <v>増加</v>
      </c>
      <c r="H39" s="102" t="str">
        <f t="shared" si="17"/>
        <v>増加</v>
      </c>
      <c r="I39" s="102" t="str">
        <f t="shared" si="17"/>
        <v>増加</v>
      </c>
      <c r="J39" s="102" t="str">
        <f t="shared" si="17"/>
        <v>増加</v>
      </c>
      <c r="K39" s="102" t="str">
        <f t="shared" si="17"/>
        <v>増加</v>
      </c>
      <c r="L39" s="102" t="str">
        <f t="shared" si="17"/>
        <v>増加</v>
      </c>
      <c r="M39" s="102" t="str">
        <f t="shared" si="17"/>
        <v>増加</v>
      </c>
      <c r="N39" s="102" t="str">
        <f t="shared" si="17"/>
        <v>増加</v>
      </c>
      <c r="O39" s="102" t="str">
        <f t="shared" si="17"/>
        <v>増加</v>
      </c>
      <c r="P39" s="102" t="str">
        <f t="shared" si="17"/>
        <v>減少</v>
      </c>
      <c r="Q39" s="102" t="str">
        <f t="shared" si="17"/>
        <v>減少</v>
      </c>
      <c r="R39" s="102" t="str">
        <f t="shared" si="17"/>
        <v>減少</v>
      </c>
      <c r="S39" s="102" t="str">
        <f t="shared" si="17"/>
        <v>減少</v>
      </c>
      <c r="T39" s="102" t="str">
        <f t="shared" si="17"/>
        <v>減少</v>
      </c>
      <c r="U39" s="102" t="str">
        <f t="shared" si="17"/>
        <v>減少</v>
      </c>
      <c r="V39" s="102" t="str">
        <f t="shared" si="17"/>
        <v>減少</v>
      </c>
      <c r="W39" s="102" t="str">
        <f t="shared" si="17"/>
        <v>減少</v>
      </c>
      <c r="X39" s="102" t="str">
        <f t="shared" si="17"/>
        <v>減少</v>
      </c>
      <c r="Y39" s="102" t="str">
        <f t="shared" si="17"/>
        <v>減少</v>
      </c>
      <c r="Z39" s="102" t="str">
        <f t="shared" si="17"/>
        <v>減少</v>
      </c>
      <c r="AA39" s="102" t="str">
        <f t="shared" si="17"/>
        <v>減少</v>
      </c>
      <c r="AB39" s="102" t="str">
        <f t="shared" si="17"/>
        <v>減少</v>
      </c>
      <c r="AC39" s="102" t="str">
        <f t="shared" si="17"/>
        <v>増加</v>
      </c>
      <c r="AD39" s="102" t="str">
        <f t="shared" si="17"/>
        <v>増加</v>
      </c>
      <c r="AE39" s="102" t="str">
        <f t="shared" si="17"/>
        <v>増加</v>
      </c>
      <c r="AF39" s="102" t="str">
        <f t="shared" si="17"/>
        <v>増加</v>
      </c>
      <c r="AG39" s="102" t="str">
        <f t="shared" si="17"/>
        <v>増加</v>
      </c>
      <c r="AH39" s="102" t="str">
        <f t="shared" si="17"/>
        <v>増加</v>
      </c>
      <c r="AI39" s="102" t="str">
        <f t="shared" si="17"/>
        <v>増加</v>
      </c>
      <c r="AJ39" s="102" t="str">
        <f t="shared" si="17"/>
        <v>増加</v>
      </c>
      <c r="AL39" s="38">
        <v>1</v>
      </c>
      <c r="AM39" s="38">
        <v>1</v>
      </c>
    </row>
  </sheetData>
  <phoneticPr fontId="1"/>
  <conditionalFormatting sqref="F36:AJ37">
    <cfRule type="cellIs" dxfId="868" priority="1" operator="greaterThanOrEqual">
      <formula>7.5</formula>
    </cfRule>
  </conditionalFormatting>
  <conditionalFormatting sqref="F35:AJ35">
    <cfRule type="cellIs" dxfId="867" priority="13" operator="greaterThanOrEqual">
      <formula>1</formula>
    </cfRule>
  </conditionalFormatting>
  <conditionalFormatting sqref="F34:AJ34">
    <cfRule type="cellIs" dxfId="866" priority="11" operator="greaterThanOrEqual">
      <formula>25</formula>
    </cfRule>
    <cfRule type="cellIs" dxfId="865" priority="12" operator="greaterThanOrEqual">
      <formula>15</formula>
    </cfRule>
  </conditionalFormatting>
  <conditionalFormatting sqref="F33:AJ33">
    <cfRule type="cellIs" dxfId="864" priority="10" operator="greaterThanOrEqual">
      <formula>0.1</formula>
    </cfRule>
  </conditionalFormatting>
  <conditionalFormatting sqref="F32:AJ32">
    <cfRule type="cellIs" dxfId="863" priority="8" operator="greaterThanOrEqual">
      <formula>25</formula>
    </cfRule>
    <cfRule type="cellIs" dxfId="862" priority="9" operator="greaterThanOrEqual">
      <formula>15</formula>
    </cfRule>
  </conditionalFormatting>
  <conditionalFormatting sqref="F31:AJ31">
    <cfRule type="cellIs" dxfId="861" priority="7" operator="greaterThanOrEqual">
      <formula>0.25</formula>
    </cfRule>
  </conditionalFormatting>
  <conditionalFormatting sqref="F30:AJ30">
    <cfRule type="cellIs" dxfId="860" priority="5" operator="greaterThanOrEqual">
      <formula>0.5</formula>
    </cfRule>
    <cfRule type="cellIs" dxfId="859" priority="6" operator="greaterThanOrEqual">
      <formula>0.2</formula>
    </cfRule>
  </conditionalFormatting>
  <conditionalFormatting sqref="F29:AJ29">
    <cfRule type="cellIs" dxfId="858" priority="4" operator="greaterThanOrEqual">
      <formula>0.25</formula>
    </cfRule>
  </conditionalFormatting>
  <conditionalFormatting sqref="F28:AJ28">
    <cfRule type="cellIs" dxfId="857" priority="2" operator="greaterThanOrEqual">
      <formula>0.5</formula>
    </cfRule>
    <cfRule type="cellIs" dxfId="856" priority="3" operator="greaterThanOrEqual">
      <formula>0.2</formula>
    </cfRule>
  </conditionalFormatting>
  <conditionalFormatting sqref="F37:AJ37">
    <cfRule type="cellIs" dxfId="855" priority="14" operator="greaterThanOrEqual">
      <formula>12.5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8" scale="5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8">
    <pageSetUpPr fitToPage="1"/>
  </sheetPr>
  <dimension ref="A2:V25"/>
  <sheetViews>
    <sheetView showGridLines="0" view="pageBreakPreview" topLeftCell="A7" zoomScale="75" zoomScaleNormal="100" zoomScaleSheetLayoutView="75" workbookViewId="0">
      <selection activeCell="N4" sqref="N4"/>
    </sheetView>
  </sheetViews>
  <sheetFormatPr defaultRowHeight="13.2"/>
  <cols>
    <col min="1" max="1" width="3.88671875" customWidth="1"/>
    <col min="2" max="2" width="1.33203125" customWidth="1"/>
    <col min="3" max="3" width="2.88671875" bestFit="1" customWidth="1"/>
    <col min="4" max="4" width="22.88671875" bestFit="1" customWidth="1"/>
    <col min="5" max="10" width="10.6640625" customWidth="1"/>
    <col min="11" max="11" width="1.88671875" customWidth="1"/>
    <col min="12" max="12" width="10.44140625" customWidth="1"/>
    <col min="13" max="13" width="9.44140625" customWidth="1"/>
    <col min="14" max="14" width="3.44140625" bestFit="1" customWidth="1"/>
    <col min="15" max="15" width="12.44140625" customWidth="1"/>
    <col min="16" max="16" width="3.44140625" bestFit="1" customWidth="1"/>
    <col min="17" max="17" width="15" customWidth="1"/>
    <col min="18" max="18" width="1.88671875" customWidth="1"/>
    <col min="19" max="20" width="9.44140625" customWidth="1"/>
    <col min="21" max="21" width="20.33203125" customWidth="1"/>
    <col min="22" max="22" width="9.44140625" customWidth="1"/>
    <col min="23" max="23" width="1.109375" customWidth="1"/>
  </cols>
  <sheetData>
    <row r="2" spans="1:22" ht="19.2">
      <c r="D2" s="112"/>
      <c r="E2" s="112"/>
      <c r="F2" s="112"/>
      <c r="G2" s="112"/>
      <c r="H2" s="112"/>
      <c r="I2" s="112"/>
      <c r="J2" s="157"/>
      <c r="K2" s="157"/>
      <c r="L2" s="79"/>
      <c r="M2" s="79"/>
      <c r="N2" s="79"/>
      <c r="O2" s="79"/>
      <c r="P2" s="79"/>
      <c r="Q2" s="79"/>
    </row>
    <row r="5" spans="1:22" ht="22.5" customHeight="1">
      <c r="D5" s="88" t="s">
        <v>186</v>
      </c>
      <c r="H5" s="31"/>
      <c r="J5" s="85"/>
      <c r="K5" s="85"/>
      <c r="L5" s="86"/>
      <c r="P5" s="389" t="s">
        <v>144</v>
      </c>
      <c r="Q5" s="390"/>
      <c r="R5" s="390"/>
      <c r="S5" s="391"/>
      <c r="T5" s="91" t="e">
        <f>#REF!</f>
        <v>#REF!</v>
      </c>
      <c r="U5" s="392" t="e">
        <f>#REF!</f>
        <v>#REF!</v>
      </c>
      <c r="V5" s="392"/>
    </row>
    <row r="6" spans="1:22" ht="22.5" customHeight="1">
      <c r="D6" s="36"/>
      <c r="J6" s="87"/>
      <c r="K6" s="87"/>
      <c r="L6" s="86"/>
      <c r="P6" s="389" t="s">
        <v>98</v>
      </c>
      <c r="Q6" s="390"/>
      <c r="R6" s="390"/>
      <c r="S6" s="391"/>
      <c r="T6" s="91" t="e">
        <f>#REF!</f>
        <v>#REF!</v>
      </c>
      <c r="U6" s="393" t="s">
        <v>99</v>
      </c>
      <c r="V6" s="394"/>
    </row>
    <row r="7" spans="1:22" ht="13.8" thickBot="1"/>
    <row r="8" spans="1:22" ht="70.349999999999994" customHeight="1" thickTop="1" thickBot="1">
      <c r="C8" s="395"/>
      <c r="D8" s="397"/>
      <c r="E8" s="53" t="e">
        <f>#REF!</f>
        <v>#REF!</v>
      </c>
      <c r="F8" s="53" t="e">
        <f>#REF!</f>
        <v>#REF!</v>
      </c>
      <c r="G8" s="53" t="e">
        <f>#REF!</f>
        <v>#REF!</v>
      </c>
      <c r="H8" s="53" t="e">
        <f>#REF!</f>
        <v>#REF!</v>
      </c>
      <c r="I8" s="53" t="e">
        <f>#REF!</f>
        <v>#REF!</v>
      </c>
      <c r="J8" s="53" t="e">
        <f>#REF!</f>
        <v>#REF!</v>
      </c>
      <c r="K8" s="79"/>
      <c r="L8" s="403" t="e">
        <f>#REF!</f>
        <v>#REF!</v>
      </c>
      <c r="M8" s="404"/>
      <c r="N8" s="404"/>
      <c r="O8" s="404"/>
      <c r="P8" s="404"/>
      <c r="Q8" s="405"/>
      <c r="S8" s="415" t="s">
        <v>182</v>
      </c>
      <c r="T8" s="416"/>
      <c r="U8" s="416"/>
      <c r="V8" s="417"/>
    </row>
    <row r="9" spans="1:22" ht="65.099999999999994" customHeight="1" thickTop="1">
      <c r="A9" s="418" t="s">
        <v>150</v>
      </c>
      <c r="B9" s="30"/>
      <c r="C9" s="432" t="s">
        <v>141</v>
      </c>
      <c r="D9" s="433"/>
      <c r="E9" s="122" t="e">
        <f>#REF!</f>
        <v>#REF!</v>
      </c>
      <c r="F9" s="122" t="e">
        <f>#REF!</f>
        <v>#REF!</v>
      </c>
      <c r="G9" s="122" t="e">
        <f>#REF!</f>
        <v>#REF!</v>
      </c>
      <c r="H9" s="122" t="e">
        <f>#REF!</f>
        <v>#REF!</v>
      </c>
      <c r="I9" s="122" t="e">
        <f>#REF!</f>
        <v>#REF!</v>
      </c>
      <c r="J9" s="122" t="e">
        <f>#REF!</f>
        <v>#REF!</v>
      </c>
      <c r="K9" s="103"/>
      <c r="L9" s="146" t="e">
        <f>#REF!</f>
        <v>#REF!</v>
      </c>
      <c r="M9" s="159" t="e">
        <f>#REF!</f>
        <v>#REF!</v>
      </c>
      <c r="N9" s="148" t="s">
        <v>71</v>
      </c>
      <c r="O9" s="147" t="e">
        <f>#REF!</f>
        <v>#REF!</v>
      </c>
      <c r="P9" s="149" t="s">
        <v>102</v>
      </c>
      <c r="Q9" s="150" t="e">
        <f>#REF!</f>
        <v>#REF!</v>
      </c>
      <c r="S9" s="436" t="s">
        <v>183</v>
      </c>
      <c r="T9" s="437"/>
      <c r="U9" s="437"/>
      <c r="V9" s="438"/>
    </row>
    <row r="10" spans="1:22" ht="65.099999999999994" customHeight="1">
      <c r="A10" s="418"/>
      <c r="B10" s="30"/>
      <c r="C10" s="434"/>
      <c r="D10" s="435"/>
      <c r="E10" s="118" t="e">
        <f>#REF!</f>
        <v>#REF!</v>
      </c>
      <c r="F10" s="118" t="e">
        <f>#REF!</f>
        <v>#REF!</v>
      </c>
      <c r="G10" s="118" t="e">
        <f>#REF!</f>
        <v>#REF!</v>
      </c>
      <c r="H10" s="118" t="e">
        <f>#REF!</f>
        <v>#REF!</v>
      </c>
      <c r="I10" s="118" t="e">
        <f>#REF!</f>
        <v>#REF!</v>
      </c>
      <c r="J10" s="118" t="e">
        <f>#REF!</f>
        <v>#REF!</v>
      </c>
      <c r="K10" s="103"/>
      <c r="L10" s="213" t="e">
        <f>#REF!</f>
        <v>#REF!</v>
      </c>
      <c r="M10" s="208" t="e">
        <f>#REF!</f>
        <v>#REF!</v>
      </c>
      <c r="N10" s="209" t="s">
        <v>106</v>
      </c>
      <c r="O10" s="210" t="e">
        <f>#REF!</f>
        <v>#REF!</v>
      </c>
      <c r="P10" s="211" t="s">
        <v>102</v>
      </c>
      <c r="Q10" s="212" t="e">
        <f>#REF!</f>
        <v>#REF!</v>
      </c>
      <c r="S10" s="439"/>
      <c r="T10" s="440"/>
      <c r="U10" s="440"/>
      <c r="V10" s="441"/>
    </row>
    <row r="11" spans="1:22" ht="65.099999999999994" customHeight="1">
      <c r="A11" s="177" t="s">
        <v>18</v>
      </c>
      <c r="B11" s="30"/>
      <c r="C11" s="419" t="s">
        <v>148</v>
      </c>
      <c r="D11" s="187" t="s">
        <v>147</v>
      </c>
      <c r="E11" s="216" t="e">
        <f>#REF!</f>
        <v>#REF!</v>
      </c>
      <c r="F11" s="216" t="e">
        <f>#REF!</f>
        <v>#REF!</v>
      </c>
      <c r="G11" s="216" t="e">
        <f>#REF!</f>
        <v>#REF!</v>
      </c>
      <c r="H11" s="216" t="e">
        <f>#REF!</f>
        <v>#REF!</v>
      </c>
      <c r="I11" s="216" t="e">
        <f>#REF!</f>
        <v>#REF!</v>
      </c>
      <c r="J11" s="216" t="e">
        <f>#REF!</f>
        <v>#REF!</v>
      </c>
      <c r="K11" s="196"/>
      <c r="L11" s="214" t="e">
        <f>#REF!</f>
        <v>#REF!</v>
      </c>
      <c r="M11" s="206" t="e">
        <f>#REF!</f>
        <v>#REF!</v>
      </c>
      <c r="N11" s="120" t="s">
        <v>106</v>
      </c>
      <c r="O11" s="206" t="e">
        <f>#REF!</f>
        <v>#REF!</v>
      </c>
      <c r="P11" s="121"/>
      <c r="Q11" s="207"/>
      <c r="S11" s="423" t="s">
        <v>192</v>
      </c>
      <c r="T11" s="424"/>
      <c r="U11" s="424"/>
      <c r="V11" s="425"/>
    </row>
    <row r="12" spans="1:22" ht="65.099999999999994" customHeight="1">
      <c r="A12" s="177" t="s">
        <v>19</v>
      </c>
      <c r="B12" s="30"/>
      <c r="C12" s="420"/>
      <c r="D12" s="198" t="s">
        <v>132</v>
      </c>
      <c r="E12" s="184" t="e">
        <f>#REF!</f>
        <v>#REF!</v>
      </c>
      <c r="F12" s="184" t="e">
        <f>#REF!</f>
        <v>#REF!</v>
      </c>
      <c r="G12" s="184" t="e">
        <f>#REF!</f>
        <v>#REF!</v>
      </c>
      <c r="H12" s="184" t="e">
        <f>#REF!</f>
        <v>#REF!</v>
      </c>
      <c r="I12" s="184" t="e">
        <f>#REF!</f>
        <v>#REF!</v>
      </c>
      <c r="J12" s="184" t="e">
        <f>#REF!</f>
        <v>#REF!</v>
      </c>
      <c r="K12" s="63"/>
      <c r="L12" s="185" t="e">
        <f>#REF!</f>
        <v>#REF!</v>
      </c>
      <c r="M12" s="84" t="e">
        <f>#REF!</f>
        <v>#REF!</v>
      </c>
      <c r="N12" s="81" t="s">
        <v>107</v>
      </c>
      <c r="O12" s="84" t="e">
        <f>#REF!</f>
        <v>#REF!</v>
      </c>
      <c r="P12" s="83"/>
      <c r="Q12" s="92"/>
      <c r="S12" s="423" t="s">
        <v>184</v>
      </c>
      <c r="T12" s="424"/>
      <c r="U12" s="424"/>
      <c r="V12" s="425"/>
    </row>
    <row r="13" spans="1:22" ht="65.099999999999994" customHeight="1" thickBot="1">
      <c r="A13" s="58" t="s">
        <v>20</v>
      </c>
      <c r="B13" s="30"/>
      <c r="C13" s="421" t="s">
        <v>181</v>
      </c>
      <c r="D13" s="422"/>
      <c r="E13" s="215">
        <v>2306</v>
      </c>
      <c r="F13" s="232">
        <v>2364</v>
      </c>
      <c r="G13" s="232">
        <v>2401</v>
      </c>
      <c r="H13" s="215">
        <v>2375</v>
      </c>
      <c r="I13" s="215">
        <v>2265</v>
      </c>
      <c r="J13" s="232">
        <v>2359</v>
      </c>
      <c r="K13" s="197"/>
      <c r="L13" s="233">
        <v>2393</v>
      </c>
      <c r="M13" s="426" t="s">
        <v>187</v>
      </c>
      <c r="N13" s="427"/>
      <c r="O13" s="427"/>
      <c r="P13" s="427"/>
      <c r="Q13" s="428"/>
      <c r="S13" s="423" t="s">
        <v>185</v>
      </c>
      <c r="T13" s="424"/>
      <c r="U13" s="424"/>
      <c r="V13" s="425"/>
    </row>
    <row r="14" spans="1:22" ht="52.5" hidden="1" customHeight="1">
      <c r="A14" s="58" t="s">
        <v>20</v>
      </c>
      <c r="B14" s="30"/>
      <c r="C14" s="421" t="s">
        <v>76</v>
      </c>
      <c r="D14" s="422"/>
      <c r="E14" s="189" t="e">
        <f>#REF!</f>
        <v>#REF!</v>
      </c>
      <c r="F14" s="189" t="e">
        <f>#REF!</f>
        <v>#REF!</v>
      </c>
      <c r="G14" s="189" t="e">
        <f>#REF!</f>
        <v>#REF!</v>
      </c>
      <c r="H14" s="189" t="e">
        <f>#REF!</f>
        <v>#REF!</v>
      </c>
      <c r="I14" s="189" t="e">
        <f>#REF!</f>
        <v>#REF!</v>
      </c>
      <c r="J14" s="189" t="e">
        <f>#REF!</f>
        <v>#REF!</v>
      </c>
      <c r="K14" s="190"/>
      <c r="L14" s="203" t="e">
        <f>#REF!</f>
        <v>#REF!</v>
      </c>
      <c r="M14" s="204" t="e">
        <f>#REF!</f>
        <v>#REF!</v>
      </c>
      <c r="N14" s="120" t="s">
        <v>106</v>
      </c>
      <c r="O14" s="119" t="e">
        <f>#REF!</f>
        <v>#REF!</v>
      </c>
      <c r="P14" s="121"/>
      <c r="Q14" s="205"/>
      <c r="S14" s="35"/>
      <c r="T14" s="34"/>
      <c r="U14" s="34"/>
      <c r="V14" s="133"/>
    </row>
    <row r="15" spans="1:22" ht="52.5" hidden="1" customHeight="1">
      <c r="A15" s="58" t="s">
        <v>21</v>
      </c>
      <c r="B15" s="30"/>
      <c r="C15" s="421" t="s">
        <v>171</v>
      </c>
      <c r="D15" s="422"/>
      <c r="E15" s="192" t="e">
        <f>#REF!</f>
        <v>#REF!</v>
      </c>
      <c r="F15" s="192" t="e">
        <f>#REF!</f>
        <v>#REF!</v>
      </c>
      <c r="G15" s="192" t="e">
        <f>#REF!</f>
        <v>#REF!</v>
      </c>
      <c r="H15" s="192" t="e">
        <f>#REF!</f>
        <v>#REF!</v>
      </c>
      <c r="I15" s="192" t="e">
        <f>#REF!</f>
        <v>#REF!</v>
      </c>
      <c r="J15" s="192" t="e">
        <f>#REF!</f>
        <v>#REF!</v>
      </c>
      <c r="K15" s="162"/>
      <c r="L15" s="193" t="e">
        <f>#REF!</f>
        <v>#REF!</v>
      </c>
      <c r="M15" s="158" t="e">
        <f>#REF!</f>
        <v>#REF!</v>
      </c>
      <c r="N15" s="81" t="s">
        <v>96</v>
      </c>
      <c r="O15" s="82" t="e">
        <f>#REF!</f>
        <v>#REF!</v>
      </c>
      <c r="P15" s="81" t="s">
        <v>95</v>
      </c>
      <c r="Q15" s="93" t="e">
        <f>#REF!</f>
        <v>#REF!</v>
      </c>
      <c r="S15" s="34"/>
      <c r="T15" s="34"/>
      <c r="U15" s="34"/>
      <c r="V15" s="133"/>
    </row>
    <row r="16" spans="1:22" ht="52.5" hidden="1" customHeight="1" thickBot="1">
      <c r="A16" s="58" t="s">
        <v>22</v>
      </c>
      <c r="B16" s="30"/>
      <c r="C16" s="421" t="s">
        <v>172</v>
      </c>
      <c r="D16" s="422"/>
      <c r="E16" s="184" t="e">
        <f>#REF!</f>
        <v>#REF!</v>
      </c>
      <c r="F16" s="184" t="e">
        <f>#REF!</f>
        <v>#REF!</v>
      </c>
      <c r="G16" s="184" t="e">
        <f>#REF!</f>
        <v>#REF!</v>
      </c>
      <c r="H16" s="184" t="e">
        <f>#REF!</f>
        <v>#REF!</v>
      </c>
      <c r="I16" s="184" t="e">
        <f>#REF!</f>
        <v>#REF!</v>
      </c>
      <c r="J16" s="184" t="e">
        <f>#REF!</f>
        <v>#REF!</v>
      </c>
      <c r="K16" s="183"/>
      <c r="L16" s="186" t="e">
        <f>#REF!</f>
        <v>#REF!</v>
      </c>
      <c r="M16" s="94" t="e">
        <f>#REF!</f>
        <v>#REF!</v>
      </c>
      <c r="N16" s="95" t="s">
        <v>106</v>
      </c>
      <c r="O16" s="94" t="e">
        <f>#REF!</f>
        <v>#REF!</v>
      </c>
      <c r="P16" s="96"/>
      <c r="Q16" s="97"/>
      <c r="S16" s="35"/>
      <c r="T16" s="34"/>
      <c r="U16" s="34"/>
      <c r="V16" s="133"/>
    </row>
    <row r="17" spans="1:22" ht="11.25" hidden="1" customHeight="1" thickTop="1" thickBot="1">
      <c r="A17" s="58"/>
      <c r="B17" s="30"/>
      <c r="C17" s="199"/>
      <c r="D17" s="20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S17" s="64"/>
      <c r="T17" s="64"/>
      <c r="U17" s="64"/>
      <c r="V17" s="64"/>
    </row>
    <row r="18" spans="1:22" ht="37.5" hidden="1" customHeight="1" thickTop="1">
      <c r="A18" s="58"/>
      <c r="B18" s="30"/>
      <c r="C18" s="419" t="s">
        <v>84</v>
      </c>
      <c r="D18" s="430" t="s">
        <v>141</v>
      </c>
      <c r="E18" s="122" t="e">
        <f>#REF!</f>
        <v>#REF!</v>
      </c>
      <c r="F18" s="122" t="e">
        <f>#REF!</f>
        <v>#REF!</v>
      </c>
      <c r="G18" s="122" t="e">
        <f>#REF!</f>
        <v>#REF!</v>
      </c>
      <c r="H18" s="122" t="e">
        <f>#REF!</f>
        <v>#REF!</v>
      </c>
      <c r="I18" s="122" t="e">
        <f>#REF!</f>
        <v>#REF!</v>
      </c>
      <c r="J18" s="122" t="e">
        <f>#REF!</f>
        <v>#REF!</v>
      </c>
      <c r="K18" s="103"/>
      <c r="L18" s="146" t="e">
        <f>#REF!</f>
        <v>#REF!</v>
      </c>
      <c r="M18" s="159" t="e">
        <f>#REF!</f>
        <v>#REF!</v>
      </c>
      <c r="N18" s="148" t="s">
        <v>71</v>
      </c>
      <c r="O18" s="147" t="e">
        <f>#REF!</f>
        <v>#REF!</v>
      </c>
      <c r="P18" s="149" t="s">
        <v>102</v>
      </c>
      <c r="Q18" s="150" t="e">
        <f>#REF!</f>
        <v>#REF!</v>
      </c>
      <c r="S18" s="151"/>
      <c r="T18" s="151"/>
      <c r="U18" s="151"/>
      <c r="V18" s="151"/>
    </row>
    <row r="19" spans="1:22" ht="37.5" hidden="1" customHeight="1" thickBot="1">
      <c r="A19" s="58"/>
      <c r="B19" s="30"/>
      <c r="C19" s="429"/>
      <c r="D19" s="431"/>
      <c r="E19" s="118" t="e">
        <f>#REF!</f>
        <v>#REF!</v>
      </c>
      <c r="F19" s="118" t="e">
        <f>#REF!</f>
        <v>#REF!</v>
      </c>
      <c r="G19" s="118" t="e">
        <f>#REF!</f>
        <v>#REF!</v>
      </c>
      <c r="H19" s="118" t="e">
        <f>#REF!</f>
        <v>#REF!</v>
      </c>
      <c r="I19" s="118" t="e">
        <f>#REF!</f>
        <v>#REF!</v>
      </c>
      <c r="J19" s="118" t="e">
        <f>#REF!</f>
        <v>#REF!</v>
      </c>
      <c r="K19" s="103"/>
      <c r="L19" s="152" t="e">
        <f>#REF!</f>
        <v>#REF!</v>
      </c>
      <c r="M19" s="160" t="e">
        <f>#REF!</f>
        <v>#REF!</v>
      </c>
      <c r="N19" s="154" t="s">
        <v>106</v>
      </c>
      <c r="O19" s="153" t="e">
        <f>#REF!</f>
        <v>#REF!</v>
      </c>
      <c r="P19" s="155" t="s">
        <v>102</v>
      </c>
      <c r="Q19" s="156" t="e">
        <f>#REF!</f>
        <v>#REF!</v>
      </c>
      <c r="S19" s="151"/>
      <c r="T19" s="151"/>
      <c r="U19" s="151"/>
      <c r="V19" s="151"/>
    </row>
    <row r="20" spans="1:22" ht="11.25" customHeight="1" thickTop="1" thickBot="1">
      <c r="A20" s="58"/>
      <c r="B20" s="30"/>
      <c r="C20" s="199"/>
      <c r="D20" s="200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S20" s="64"/>
      <c r="T20" s="64"/>
      <c r="U20" s="64"/>
      <c r="V20" s="64"/>
    </row>
    <row r="21" spans="1:22" ht="65.099999999999994" customHeight="1" thickTop="1" thickBot="1">
      <c r="A21" s="58"/>
      <c r="B21" s="30"/>
      <c r="C21" s="201" t="s">
        <v>84</v>
      </c>
      <c r="D21" s="202" t="s">
        <v>140</v>
      </c>
      <c r="E21" s="71" t="e">
        <f>#REF!</f>
        <v>#REF!</v>
      </c>
      <c r="F21" s="71" t="e">
        <f>#REF!</f>
        <v>#REF!</v>
      </c>
      <c r="G21" s="71" t="e">
        <f>#REF!</f>
        <v>#REF!</v>
      </c>
      <c r="H21" s="71" t="e">
        <f>#REF!</f>
        <v>#REF!</v>
      </c>
      <c r="I21" s="71" t="e">
        <f>#REF!</f>
        <v>#REF!</v>
      </c>
      <c r="J21" s="71" t="e">
        <f>#REF!</f>
        <v>#REF!</v>
      </c>
      <c r="K21" s="80"/>
      <c r="L21" s="101" t="e">
        <f>#REF!</f>
        <v>#REF!</v>
      </c>
      <c r="M21" s="80"/>
      <c r="N21" s="107"/>
      <c r="O21" s="80"/>
      <c r="P21" s="80"/>
      <c r="Q21" s="80"/>
      <c r="S21" s="64"/>
      <c r="T21" s="64"/>
      <c r="U21" s="64"/>
      <c r="V21" s="64"/>
    </row>
    <row r="22" spans="1:22" ht="36" customHeight="1" thickTop="1"/>
    <row r="25" spans="1:22">
      <c r="A25" s="135"/>
    </row>
  </sheetData>
  <mergeCells count="21">
    <mergeCell ref="S13:V13"/>
    <mergeCell ref="M13:Q13"/>
    <mergeCell ref="C18:C19"/>
    <mergeCell ref="D18:D19"/>
    <mergeCell ref="C9:D10"/>
    <mergeCell ref="C16:D16"/>
    <mergeCell ref="S9:V10"/>
    <mergeCell ref="S11:V11"/>
    <mergeCell ref="S12:V12"/>
    <mergeCell ref="A9:A10"/>
    <mergeCell ref="C11:C12"/>
    <mergeCell ref="C13:D13"/>
    <mergeCell ref="C14:D14"/>
    <mergeCell ref="C15:D15"/>
    <mergeCell ref="P5:S5"/>
    <mergeCell ref="U5:V5"/>
    <mergeCell ref="P6:S6"/>
    <mergeCell ref="U6:V6"/>
    <mergeCell ref="C8:D8"/>
    <mergeCell ref="L8:Q8"/>
    <mergeCell ref="S8:V8"/>
  </mergeCells>
  <phoneticPr fontId="1"/>
  <printOptions horizontalCentered="1" verticalCentered="1"/>
  <pageMargins left="0.70866141732283472" right="0.70866141732283472" top="0.78740157480314965" bottom="0.59055118110236227" header="0.31496062992125984" footer="0.31496062992125984"/>
  <pageSetup paperSize="9" scale="66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66">
    <pageSetUpPr fitToPage="1"/>
  </sheetPr>
  <dimension ref="A2:V24"/>
  <sheetViews>
    <sheetView showGridLines="0" view="pageBreakPreview" topLeftCell="C13" zoomScale="85" zoomScaleNormal="100" zoomScaleSheetLayoutView="85" workbookViewId="0">
      <selection activeCell="C10" sqref="C10:C11"/>
    </sheetView>
  </sheetViews>
  <sheetFormatPr defaultRowHeight="13.2"/>
  <cols>
    <col min="1" max="1" width="3.88671875" customWidth="1"/>
    <col min="2" max="2" width="1.33203125" customWidth="1"/>
    <col min="3" max="3" width="2.88671875" bestFit="1" customWidth="1"/>
    <col min="4" max="4" width="22.88671875" bestFit="1" customWidth="1"/>
    <col min="5" max="10" width="12.88671875" customWidth="1"/>
    <col min="11" max="11" width="1.88671875" customWidth="1"/>
    <col min="12" max="12" width="10.44140625" customWidth="1"/>
    <col min="13" max="13" width="12.88671875" customWidth="1"/>
    <col min="14" max="14" width="3.44140625" bestFit="1" customWidth="1"/>
    <col min="15" max="15" width="12.88671875" customWidth="1"/>
    <col min="16" max="16" width="3.44140625" bestFit="1" customWidth="1"/>
    <col min="17" max="17" width="15" customWidth="1"/>
    <col min="18" max="18" width="1.88671875" customWidth="1"/>
    <col min="19" max="22" width="9.44140625" customWidth="1"/>
    <col min="23" max="23" width="1.109375" customWidth="1"/>
  </cols>
  <sheetData>
    <row r="2" spans="1:22" ht="19.2">
      <c r="D2" s="112"/>
      <c r="E2" s="112"/>
      <c r="F2" s="112"/>
      <c r="G2" s="112"/>
      <c r="H2" s="112"/>
      <c r="I2" s="112"/>
      <c r="J2" s="157"/>
      <c r="K2" s="157"/>
      <c r="L2" s="79"/>
      <c r="M2" s="79"/>
      <c r="N2" s="79"/>
      <c r="O2" s="79"/>
      <c r="P2" s="79"/>
      <c r="Q2" s="79"/>
    </row>
    <row r="5" spans="1:22" ht="22.5" customHeight="1">
      <c r="D5" s="88" t="s">
        <v>100</v>
      </c>
      <c r="H5" s="31"/>
      <c r="J5" s="85"/>
      <c r="K5" s="85"/>
      <c r="L5" s="86"/>
      <c r="P5" s="389" t="s">
        <v>144</v>
      </c>
      <c r="Q5" s="390"/>
      <c r="R5" s="390"/>
      <c r="S5" s="391"/>
      <c r="T5" s="91" t="e">
        <f>#REF!</f>
        <v>#REF!</v>
      </c>
      <c r="U5" s="392" t="e">
        <f>#REF!</f>
        <v>#REF!</v>
      </c>
      <c r="V5" s="392"/>
    </row>
    <row r="6" spans="1:22" ht="22.5" customHeight="1">
      <c r="D6" s="36"/>
      <c r="J6" s="87"/>
      <c r="K6" s="87"/>
      <c r="L6" s="86"/>
      <c r="P6" s="389" t="s">
        <v>98</v>
      </c>
      <c r="Q6" s="390"/>
      <c r="R6" s="390"/>
      <c r="S6" s="391"/>
      <c r="T6" s="91" t="e">
        <f>#REF!</f>
        <v>#REF!</v>
      </c>
      <c r="U6" s="393" t="s">
        <v>99</v>
      </c>
      <c r="V6" s="394"/>
    </row>
    <row r="7" spans="1:22" ht="13.8" thickBot="1"/>
    <row r="8" spans="1:22" ht="45" customHeight="1" thickTop="1" thickBot="1">
      <c r="C8" s="395"/>
      <c r="D8" s="397"/>
      <c r="E8" s="237" t="e">
        <f>#REF!</f>
        <v>#REF!</v>
      </c>
      <c r="F8" s="237" t="e">
        <f>#REF!</f>
        <v>#REF!</v>
      </c>
      <c r="G8" s="237" t="e">
        <f>#REF!</f>
        <v>#REF!</v>
      </c>
      <c r="H8" s="237" t="e">
        <f>#REF!</f>
        <v>#REF!</v>
      </c>
      <c r="I8" s="237" t="e">
        <f>#REF!</f>
        <v>#REF!</v>
      </c>
      <c r="J8" s="237" t="e">
        <f>#REF!</f>
        <v>#REF!</v>
      </c>
      <c r="K8" s="79"/>
      <c r="L8" s="398" t="e">
        <f>#REF!</f>
        <v>#REF!</v>
      </c>
      <c r="M8" s="399"/>
      <c r="N8" s="399"/>
      <c r="O8" s="399"/>
      <c r="P8" s="399"/>
      <c r="Q8" s="400"/>
      <c r="S8" s="34" t="s">
        <v>149</v>
      </c>
      <c r="T8" s="34" t="s">
        <v>145</v>
      </c>
      <c r="U8" s="34" t="s">
        <v>146</v>
      </c>
      <c r="V8" s="34" t="s">
        <v>169</v>
      </c>
    </row>
    <row r="9" spans="1:22" ht="52.5" customHeight="1" thickTop="1">
      <c r="A9" s="58" t="s">
        <v>150</v>
      </c>
      <c r="B9" s="30"/>
      <c r="C9" s="372" t="s">
        <v>166</v>
      </c>
      <c r="D9" s="374"/>
      <c r="E9" s="178" t="s">
        <v>162</v>
      </c>
      <c r="F9" s="178" t="s">
        <v>71</v>
      </c>
      <c r="G9" s="178" t="s">
        <v>71</v>
      </c>
      <c r="H9" s="178" t="s">
        <v>71</v>
      </c>
      <c r="I9" s="178" t="s">
        <v>71</v>
      </c>
      <c r="J9" s="178" t="s">
        <v>71</v>
      </c>
      <c r="K9" s="161"/>
      <c r="L9" s="179" t="s">
        <v>163</v>
      </c>
      <c r="M9" s="84" t="e">
        <f>#REF!</f>
        <v>#REF!</v>
      </c>
      <c r="N9" s="180" t="s">
        <v>170</v>
      </c>
      <c r="O9" s="84"/>
      <c r="P9" s="83"/>
      <c r="Q9" s="92"/>
      <c r="S9" s="35" t="s">
        <v>164</v>
      </c>
      <c r="T9" s="35" t="s">
        <v>164</v>
      </c>
      <c r="U9" s="34" t="s">
        <v>165</v>
      </c>
      <c r="V9" s="375" t="s">
        <v>167</v>
      </c>
    </row>
    <row r="10" spans="1:22" ht="52.5" customHeight="1">
      <c r="A10" s="177" t="s">
        <v>174</v>
      </c>
      <c r="B10" s="30"/>
      <c r="C10" s="363" t="s">
        <v>148</v>
      </c>
      <c r="D10" s="18" t="s">
        <v>147</v>
      </c>
      <c r="E10" s="216" t="e">
        <f>#REF!</f>
        <v>#REF!</v>
      </c>
      <c r="F10" s="216" t="e">
        <f>#REF!</f>
        <v>#REF!</v>
      </c>
      <c r="G10" s="216" t="e">
        <f>#REF!</f>
        <v>#REF!</v>
      </c>
      <c r="H10" s="216" t="e">
        <f>#REF!</f>
        <v>#REF!</v>
      </c>
      <c r="I10" s="216" t="e">
        <f>#REF!</f>
        <v>#REF!</v>
      </c>
      <c r="J10" s="216" t="e">
        <f>#REF!</f>
        <v>#REF!</v>
      </c>
      <c r="K10" s="63"/>
      <c r="L10" s="298" t="e">
        <f>#REF!</f>
        <v>#REF!</v>
      </c>
      <c r="M10" s="176" t="e">
        <f>#REF!</f>
        <v>#REF!</v>
      </c>
      <c r="N10" s="81" t="s">
        <v>106</v>
      </c>
      <c r="O10" s="176" t="e">
        <f>#REF!</f>
        <v>#REF!</v>
      </c>
      <c r="P10" s="83"/>
      <c r="Q10" s="104"/>
      <c r="S10" s="35" t="s">
        <v>164</v>
      </c>
      <c r="T10" s="34" t="s">
        <v>152</v>
      </c>
      <c r="U10" s="34" t="s">
        <v>158</v>
      </c>
      <c r="V10" s="376"/>
    </row>
    <row r="11" spans="1:22" ht="52.5" customHeight="1">
      <c r="A11" s="177" t="s">
        <v>168</v>
      </c>
      <c r="B11" s="30"/>
      <c r="C11" s="364"/>
      <c r="D11" s="123" t="s">
        <v>132</v>
      </c>
      <c r="E11" s="184" t="e">
        <f>#REF!</f>
        <v>#REF!</v>
      </c>
      <c r="F11" s="184" t="e">
        <f>#REF!</f>
        <v>#REF!</v>
      </c>
      <c r="G11" s="184" t="e">
        <f>#REF!</f>
        <v>#REF!</v>
      </c>
      <c r="H11" s="184" t="e">
        <f>#REF!</f>
        <v>#REF!</v>
      </c>
      <c r="I11" s="184" t="e">
        <f>#REF!</f>
        <v>#REF!</v>
      </c>
      <c r="J11" s="184" t="e">
        <f>#REF!</f>
        <v>#REF!</v>
      </c>
      <c r="K11" s="63"/>
      <c r="L11" s="185" t="e">
        <f>#REF!</f>
        <v>#REF!</v>
      </c>
      <c r="M11" s="84" t="e">
        <f>#REF!</f>
        <v>#REF!</v>
      </c>
      <c r="N11" s="81" t="s">
        <v>107</v>
      </c>
      <c r="O11" s="84" t="e">
        <f>#REF!</f>
        <v>#REF!</v>
      </c>
      <c r="P11" s="83"/>
      <c r="Q11" s="92"/>
      <c r="S11" s="35" t="s">
        <v>164</v>
      </c>
      <c r="T11" s="34" t="s">
        <v>153</v>
      </c>
      <c r="U11" s="34" t="s">
        <v>157</v>
      </c>
      <c r="V11" s="376"/>
    </row>
    <row r="12" spans="1:22" ht="52.5" customHeight="1">
      <c r="A12" s="58" t="s">
        <v>19</v>
      </c>
      <c r="B12" s="30"/>
      <c r="C12" s="372" t="s">
        <v>75</v>
      </c>
      <c r="D12" s="374"/>
      <c r="E12" s="188" t="e">
        <f>#REF!</f>
        <v>#REF!</v>
      </c>
      <c r="F12" s="188" t="e">
        <f>#REF!</f>
        <v>#REF!</v>
      </c>
      <c r="G12" s="188" t="e">
        <f>#REF!</f>
        <v>#REF!</v>
      </c>
      <c r="H12" s="188" t="e">
        <f>#REF!</f>
        <v>#REF!</v>
      </c>
      <c r="I12" s="188" t="e">
        <f>#REF!</f>
        <v>#REF!</v>
      </c>
      <c r="J12" s="188" t="e">
        <f>#REF!</f>
        <v>#REF!</v>
      </c>
      <c r="K12" s="162"/>
      <c r="L12" s="297" t="e">
        <f>#REF!</f>
        <v>#REF!</v>
      </c>
      <c r="M12" s="158" t="e">
        <f>#REF!</f>
        <v>#REF!</v>
      </c>
      <c r="N12" s="81" t="s">
        <v>96</v>
      </c>
      <c r="O12" s="82" t="e">
        <f>#REF!</f>
        <v>#REF!</v>
      </c>
      <c r="P12" s="81" t="s">
        <v>95</v>
      </c>
      <c r="Q12" s="93" t="e">
        <f>#REF!</f>
        <v>#REF!</v>
      </c>
      <c r="S12" s="35" t="s">
        <v>164</v>
      </c>
      <c r="T12" s="34" t="s">
        <v>154</v>
      </c>
      <c r="U12" s="34" t="s">
        <v>159</v>
      </c>
      <c r="V12" s="376"/>
    </row>
    <row r="13" spans="1:22" ht="52.5" customHeight="1">
      <c r="A13" s="58" t="s">
        <v>20</v>
      </c>
      <c r="B13" s="30"/>
      <c r="C13" s="372" t="s">
        <v>76</v>
      </c>
      <c r="D13" s="374"/>
      <c r="E13" s="189" t="e">
        <f>#REF!</f>
        <v>#REF!</v>
      </c>
      <c r="F13" s="189" t="e">
        <f>#REF!</f>
        <v>#REF!</v>
      </c>
      <c r="G13" s="189" t="e">
        <f>#REF!</f>
        <v>#REF!</v>
      </c>
      <c r="H13" s="189" t="e">
        <f>#REF!</f>
        <v>#REF!</v>
      </c>
      <c r="I13" s="189" t="e">
        <f>#REF!</f>
        <v>#REF!</v>
      </c>
      <c r="J13" s="189" t="e">
        <f>#REF!</f>
        <v>#REF!</v>
      </c>
      <c r="K13" s="190"/>
      <c r="L13" s="191" t="e">
        <f>#REF!</f>
        <v>#REF!</v>
      </c>
      <c r="M13" s="158" t="e">
        <f>#REF!</f>
        <v>#REF!</v>
      </c>
      <c r="N13" s="81" t="s">
        <v>106</v>
      </c>
      <c r="O13" s="82" t="e">
        <f>#REF!</f>
        <v>#REF!</v>
      </c>
      <c r="P13" s="83"/>
      <c r="Q13" s="92"/>
      <c r="S13" s="35" t="s">
        <v>164</v>
      </c>
      <c r="T13" s="34" t="s">
        <v>155</v>
      </c>
      <c r="U13" s="34" t="s">
        <v>160</v>
      </c>
      <c r="V13" s="376"/>
    </row>
    <row r="14" spans="1:22" ht="52.5" customHeight="1">
      <c r="A14" s="58" t="s">
        <v>21</v>
      </c>
      <c r="B14" s="30"/>
      <c r="C14" s="372" t="s">
        <v>171</v>
      </c>
      <c r="D14" s="374"/>
      <c r="E14" s="300" t="e">
        <f>#REF!</f>
        <v>#REF!</v>
      </c>
      <c r="F14" s="300" t="e">
        <f>#REF!</f>
        <v>#REF!</v>
      </c>
      <c r="G14" s="300" t="e">
        <f>#REF!</f>
        <v>#REF!</v>
      </c>
      <c r="H14" s="300" t="e">
        <f>#REF!</f>
        <v>#REF!</v>
      </c>
      <c r="I14" s="300" t="e">
        <f>#REF!</f>
        <v>#REF!</v>
      </c>
      <c r="J14" s="300" t="e">
        <f>#REF!</f>
        <v>#REF!</v>
      </c>
      <c r="K14" s="301"/>
      <c r="L14" s="193" t="e">
        <f>#REF!</f>
        <v>#REF!</v>
      </c>
      <c r="M14" s="158" t="e">
        <f>#REF!</f>
        <v>#REF!</v>
      </c>
      <c r="N14" s="81" t="s">
        <v>96</v>
      </c>
      <c r="O14" s="82" t="e">
        <f>#REF!</f>
        <v>#REF!</v>
      </c>
      <c r="P14" s="81" t="s">
        <v>95</v>
      </c>
      <c r="Q14" s="93" t="e">
        <f>#REF!</f>
        <v>#REF!</v>
      </c>
      <c r="S14" s="34" t="s">
        <v>151</v>
      </c>
      <c r="T14" s="34" t="s">
        <v>156</v>
      </c>
      <c r="U14" s="34" t="s">
        <v>161</v>
      </c>
      <c r="V14" s="376"/>
    </row>
    <row r="15" spans="1:22" ht="52.5" customHeight="1" thickBot="1">
      <c r="A15" s="58" t="s">
        <v>22</v>
      </c>
      <c r="B15" s="30"/>
      <c r="C15" s="372" t="s">
        <v>172</v>
      </c>
      <c r="D15" s="374"/>
      <c r="E15" s="184" t="e">
        <f>#REF!</f>
        <v>#REF!</v>
      </c>
      <c r="F15" s="184" t="e">
        <f>#REF!</f>
        <v>#REF!</v>
      </c>
      <c r="G15" s="184" t="e">
        <f>#REF!</f>
        <v>#REF!</v>
      </c>
      <c r="H15" s="184" t="e">
        <f>#REF!</f>
        <v>#REF!</v>
      </c>
      <c r="I15" s="184" t="e">
        <f>#REF!</f>
        <v>#REF!</v>
      </c>
      <c r="J15" s="184" t="e">
        <f>#REF!</f>
        <v>#REF!</v>
      </c>
      <c r="K15" s="183"/>
      <c r="L15" s="186" t="e">
        <f>#REF!</f>
        <v>#REF!</v>
      </c>
      <c r="M15" s="94" t="e">
        <f>#REF!</f>
        <v>#REF!</v>
      </c>
      <c r="N15" s="95" t="s">
        <v>106</v>
      </c>
      <c r="O15" s="94" t="e">
        <f>#REF!</f>
        <v>#REF!</v>
      </c>
      <c r="P15" s="96"/>
      <c r="Q15" s="97"/>
      <c r="S15" s="35" t="s">
        <v>164</v>
      </c>
      <c r="T15" s="34" t="s">
        <v>157</v>
      </c>
      <c r="U15" s="34" t="s">
        <v>157</v>
      </c>
      <c r="V15" s="377"/>
    </row>
    <row r="16" spans="1:22" ht="11.25" customHeight="1" thickTop="1" thickBot="1">
      <c r="A16" s="58"/>
      <c r="B16" s="30"/>
      <c r="C16" s="61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S16" s="64"/>
      <c r="T16" s="64"/>
      <c r="U16" s="64"/>
      <c r="V16" s="64"/>
    </row>
    <row r="17" spans="1:22" ht="37.5" customHeight="1" thickTop="1">
      <c r="A17" s="58"/>
      <c r="B17" s="30"/>
      <c r="C17" s="363" t="s">
        <v>84</v>
      </c>
      <c r="D17" s="401" t="s">
        <v>141</v>
      </c>
      <c r="E17" s="122" t="e">
        <f>#REF!</f>
        <v>#REF!</v>
      </c>
      <c r="F17" s="122" t="e">
        <f>#REF!</f>
        <v>#REF!</v>
      </c>
      <c r="G17" s="122" t="e">
        <f>#REF!</f>
        <v>#REF!</v>
      </c>
      <c r="H17" s="122" t="e">
        <f>#REF!</f>
        <v>#REF!</v>
      </c>
      <c r="I17" s="122" t="e">
        <f>#REF!</f>
        <v>#REF!</v>
      </c>
      <c r="J17" s="122" t="e">
        <f>#REF!</f>
        <v>#REF!</v>
      </c>
      <c r="K17" s="103"/>
      <c r="L17" s="146" t="e">
        <f>#REF!</f>
        <v>#REF!</v>
      </c>
      <c r="M17" s="159" t="e">
        <f>#REF!</f>
        <v>#REF!</v>
      </c>
      <c r="N17" s="148" t="s">
        <v>71</v>
      </c>
      <c r="O17" s="147" t="e">
        <f>#REF!</f>
        <v>#REF!</v>
      </c>
      <c r="P17" s="149" t="s">
        <v>102</v>
      </c>
      <c r="Q17" s="150" t="e">
        <f>#REF!</f>
        <v>#REF!</v>
      </c>
      <c r="S17" s="151"/>
      <c r="T17" s="151"/>
      <c r="U17" s="151"/>
      <c r="V17" s="151"/>
    </row>
    <row r="18" spans="1:22" ht="37.5" customHeight="1" thickBot="1">
      <c r="A18" s="58"/>
      <c r="B18" s="30"/>
      <c r="C18" s="365"/>
      <c r="D18" s="402"/>
      <c r="E18" s="118" t="e">
        <f>#REF!</f>
        <v>#REF!</v>
      </c>
      <c r="F18" s="118" t="e">
        <f>#REF!</f>
        <v>#REF!</v>
      </c>
      <c r="G18" s="118" t="e">
        <f>#REF!</f>
        <v>#REF!</v>
      </c>
      <c r="H18" s="118" t="e">
        <f>#REF!</f>
        <v>#REF!</v>
      </c>
      <c r="I18" s="118" t="e">
        <f>#REF!</f>
        <v>#REF!</v>
      </c>
      <c r="J18" s="118" t="e">
        <f>#REF!</f>
        <v>#REF!</v>
      </c>
      <c r="K18" s="103"/>
      <c r="L18" s="152" t="e">
        <f>#REF!</f>
        <v>#REF!</v>
      </c>
      <c r="M18" s="160" t="e">
        <f>#REF!</f>
        <v>#REF!</v>
      </c>
      <c r="N18" s="154" t="s">
        <v>106</v>
      </c>
      <c r="O18" s="153" t="e">
        <f>#REF!</f>
        <v>#REF!</v>
      </c>
      <c r="P18" s="155" t="s">
        <v>102</v>
      </c>
      <c r="Q18" s="156" t="e">
        <f>#REF!</f>
        <v>#REF!</v>
      </c>
      <c r="S18" s="151"/>
      <c r="T18" s="151"/>
      <c r="U18" s="151"/>
      <c r="V18" s="151"/>
    </row>
    <row r="19" spans="1:22" ht="11.25" customHeight="1" thickTop="1" thickBot="1">
      <c r="A19" s="58"/>
      <c r="B19" s="30"/>
      <c r="C19" s="61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S19" s="64"/>
      <c r="T19" s="64"/>
      <c r="U19" s="64"/>
      <c r="V19" s="64"/>
    </row>
    <row r="20" spans="1:22" ht="52.5" customHeight="1" thickTop="1" thickBot="1">
      <c r="A20" s="58"/>
      <c r="B20" s="30"/>
      <c r="C20" s="175" t="s">
        <v>84</v>
      </c>
      <c r="D20" s="65" t="s">
        <v>140</v>
      </c>
      <c r="E20" s="71" t="e">
        <f>#REF!</f>
        <v>#REF!</v>
      </c>
      <c r="F20" s="71" t="e">
        <f>#REF!</f>
        <v>#REF!</v>
      </c>
      <c r="G20" s="71" t="e">
        <f>#REF!</f>
        <v>#REF!</v>
      </c>
      <c r="H20" s="71" t="e">
        <f>#REF!</f>
        <v>#REF!</v>
      </c>
      <c r="I20" s="71" t="e">
        <f>#REF!</f>
        <v>#REF!</v>
      </c>
      <c r="J20" s="71" t="e">
        <f>#REF!</f>
        <v>#REF!</v>
      </c>
      <c r="K20" s="80"/>
      <c r="L20" s="101" t="e">
        <f>#REF!</f>
        <v>#REF!</v>
      </c>
      <c r="M20" s="80"/>
      <c r="N20" s="107"/>
      <c r="O20" s="80"/>
      <c r="P20" s="80"/>
      <c r="Q20" s="80"/>
      <c r="S20" s="64"/>
      <c r="T20" s="64"/>
      <c r="U20" s="64"/>
      <c r="V20" s="64"/>
    </row>
    <row r="21" spans="1:22" ht="78.75" customHeight="1" thickTop="1"/>
    <row r="24" spans="1:22">
      <c r="A24" s="135"/>
    </row>
  </sheetData>
  <mergeCells count="15">
    <mergeCell ref="C17:C18"/>
    <mergeCell ref="D17:D18"/>
    <mergeCell ref="U5:V5"/>
    <mergeCell ref="C9:D9"/>
    <mergeCell ref="L8:Q8"/>
    <mergeCell ref="V9:V15"/>
    <mergeCell ref="P5:S5"/>
    <mergeCell ref="P6:S6"/>
    <mergeCell ref="U6:V6"/>
    <mergeCell ref="C10:C11"/>
    <mergeCell ref="C12:D12"/>
    <mergeCell ref="C13:D13"/>
    <mergeCell ref="C14:D14"/>
    <mergeCell ref="C15:D15"/>
    <mergeCell ref="C8:D8"/>
  </mergeCells>
  <phoneticPr fontId="1"/>
  <conditionalFormatting sqref="L13 E13:J13">
    <cfRule type="cellIs" dxfId="11" priority="14" operator="greaterThanOrEqual">
      <formula>0.05</formula>
    </cfRule>
  </conditionalFormatting>
  <conditionalFormatting sqref="L11 E11:J11">
    <cfRule type="cellIs" dxfId="10" priority="10" operator="greaterThanOrEqual">
      <formula>0.5</formula>
    </cfRule>
    <cfRule type="cellIs" dxfId="9" priority="11" operator="greaterThanOrEqual">
      <formula>0.2</formula>
    </cfRule>
  </conditionalFormatting>
  <conditionalFormatting sqref="L12 E12:J12">
    <cfRule type="cellIs" dxfId="8" priority="8" operator="greaterThanOrEqual">
      <formula>30</formula>
    </cfRule>
    <cfRule type="cellIs" dxfId="7" priority="9" operator="greaterThanOrEqual">
      <formula>20</formula>
    </cfRule>
  </conditionalFormatting>
  <conditionalFormatting sqref="E13:L13">
    <cfRule type="cellIs" dxfId="6" priority="7" operator="greaterThanOrEqual">
      <formula>0.1</formula>
    </cfRule>
  </conditionalFormatting>
  <conditionalFormatting sqref="L14 E14:J14">
    <cfRule type="cellIs" dxfId="5" priority="1" operator="greaterThanOrEqual">
      <formula>25</formula>
    </cfRule>
    <cfRule type="cellIs" dxfId="4" priority="5" operator="greaterThanOrEqual">
      <formula>15</formula>
    </cfRule>
  </conditionalFormatting>
  <conditionalFormatting sqref="L15 E15:J15">
    <cfRule type="cellIs" dxfId="3" priority="4" operator="greaterThanOrEqual">
      <formula>0.5</formula>
    </cfRule>
  </conditionalFormatting>
  <conditionalFormatting sqref="E10:L10">
    <cfRule type="cellIs" dxfId="2" priority="2" operator="greaterThanOrEqual">
      <formula>0.5</formula>
    </cfRule>
    <cfRule type="cellIs" dxfId="1" priority="3" operator="greaterThanOrEqual">
      <formula>0.2</formula>
    </cfRule>
  </conditionalFormatting>
  <conditionalFormatting sqref="E14:L14">
    <cfRule type="cellIs" dxfId="0" priority="6" operator="greaterThanOrEqual">
      <formula>0.4</formula>
    </cfRule>
  </conditionalFormatting>
  <printOptions horizontalCentered="1" verticalCentered="1"/>
  <pageMargins left="0.70866141732283472" right="0.70866141732283472" top="0.78740157480314965" bottom="0.59055118110236227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4:AM39"/>
  <sheetViews>
    <sheetView view="pageBreakPreview" topLeftCell="B4" zoomScale="80" zoomScaleNormal="100" zoomScaleSheetLayoutView="80" workbookViewId="0">
      <pane xSplit="4" ySplit="4" topLeftCell="AG20" activePane="bottomRight" state="frozen"/>
      <selection activeCell="A15" sqref="A15"/>
      <selection pane="topRight" activeCell="A15" sqref="A15"/>
      <selection pane="bottomLeft" activeCell="A15" sqref="A15"/>
      <selection pane="bottomRight" activeCell="C21" sqref="C21"/>
    </sheetView>
  </sheetViews>
  <sheetFormatPr defaultRowHeight="13.2"/>
  <cols>
    <col min="2" max="2" width="7.44140625" bestFit="1" customWidth="1"/>
    <col min="3" max="3" width="41.33203125" customWidth="1"/>
    <col min="4" max="4" width="16.109375" bestFit="1" customWidth="1"/>
    <col min="5" max="5" width="3.44140625" bestFit="1" customWidth="1"/>
    <col min="38" max="39" width="11.6640625" bestFit="1" customWidth="1"/>
  </cols>
  <sheetData>
    <row r="4" spans="3:37" ht="28.2">
      <c r="C4" s="10" t="s">
        <v>35</v>
      </c>
      <c r="AH4" s="11"/>
      <c r="AI4" s="12"/>
      <c r="AJ4" s="13"/>
    </row>
    <row r="5" spans="3:37" ht="41.2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3:37" ht="30" customHeight="1">
      <c r="C6" s="3"/>
      <c r="D6" s="4"/>
      <c r="E6" s="5"/>
      <c r="F6" s="26">
        <v>44044</v>
      </c>
      <c r="G6" s="26">
        <v>44045</v>
      </c>
      <c r="H6" s="26">
        <v>44046</v>
      </c>
      <c r="I6" s="26">
        <v>44047</v>
      </c>
      <c r="J6" s="26">
        <v>44048</v>
      </c>
      <c r="K6" s="26">
        <v>44049</v>
      </c>
      <c r="L6" s="26">
        <v>44050</v>
      </c>
      <c r="M6" s="26">
        <v>44051</v>
      </c>
      <c r="N6" s="26">
        <v>44052</v>
      </c>
      <c r="O6" s="26">
        <v>44053</v>
      </c>
      <c r="P6" s="26">
        <v>44054</v>
      </c>
      <c r="Q6" s="26">
        <v>44055</v>
      </c>
      <c r="R6" s="26">
        <v>44056</v>
      </c>
      <c r="S6" s="26">
        <v>44057</v>
      </c>
      <c r="T6" s="26">
        <v>44058</v>
      </c>
      <c r="U6" s="26">
        <v>44059</v>
      </c>
      <c r="V6" s="26">
        <v>44060</v>
      </c>
      <c r="W6" s="26">
        <v>44061</v>
      </c>
      <c r="X6" s="26">
        <v>44062</v>
      </c>
      <c r="Y6" s="26">
        <v>44063</v>
      </c>
      <c r="Z6" s="26">
        <v>44064</v>
      </c>
      <c r="AA6" s="26">
        <v>44065</v>
      </c>
      <c r="AB6" s="26">
        <v>44066</v>
      </c>
      <c r="AC6" s="26">
        <v>44067</v>
      </c>
      <c r="AD6" s="26">
        <v>44068</v>
      </c>
      <c r="AE6" s="26">
        <v>44069</v>
      </c>
      <c r="AF6" s="26">
        <v>44070</v>
      </c>
      <c r="AG6" s="26">
        <v>44071</v>
      </c>
      <c r="AH6" s="26">
        <v>44072</v>
      </c>
      <c r="AI6" s="26">
        <v>44073</v>
      </c>
      <c r="AJ6" s="26">
        <v>44074</v>
      </c>
    </row>
    <row r="7" spans="3:37" ht="30" customHeight="1">
      <c r="C7" s="6"/>
      <c r="D7" s="7"/>
      <c r="E7" s="8"/>
      <c r="F7" s="27" t="s">
        <v>26</v>
      </c>
      <c r="G7" s="27" t="s">
        <v>27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</row>
    <row r="8" spans="3:37" ht="41.25" customHeight="1">
      <c r="C8" s="28" t="s">
        <v>43</v>
      </c>
      <c r="D8" s="2" t="s">
        <v>15</v>
      </c>
      <c r="E8" s="1" t="s">
        <v>9</v>
      </c>
      <c r="F8" s="19">
        <v>300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19">
        <v>300</v>
      </c>
      <c r="AI8" s="19">
        <v>300</v>
      </c>
      <c r="AJ8" s="19">
        <v>300</v>
      </c>
    </row>
    <row r="9" spans="3:37" ht="41.25" customHeight="1">
      <c r="C9" s="28" t="s">
        <v>44</v>
      </c>
      <c r="D9" s="2" t="s">
        <v>15</v>
      </c>
      <c r="E9" s="1" t="s">
        <v>8</v>
      </c>
      <c r="F9" s="19">
        <v>253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19">
        <v>253</v>
      </c>
      <c r="AI9" s="19">
        <v>253</v>
      </c>
      <c r="AJ9" s="19">
        <v>253</v>
      </c>
    </row>
    <row r="10" spans="3:37" ht="41.25" customHeight="1">
      <c r="C10" s="14" t="s">
        <v>45</v>
      </c>
      <c r="D10" s="2"/>
      <c r="E10" s="1" t="s">
        <v>47</v>
      </c>
      <c r="F10" s="19">
        <v>48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</row>
    <row r="11" spans="3:37" ht="41.25" customHeight="1">
      <c r="C11" s="14" t="s">
        <v>46</v>
      </c>
      <c r="D11" s="2"/>
      <c r="E11" s="1" t="s">
        <v>48</v>
      </c>
      <c r="F11" s="19">
        <v>48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19">
        <v>48</v>
      </c>
      <c r="AI11" s="19">
        <v>48</v>
      </c>
      <c r="AJ11" s="19">
        <v>48</v>
      </c>
    </row>
    <row r="12" spans="3:37" ht="41.25" customHeight="1">
      <c r="C12" s="14" t="s">
        <v>0</v>
      </c>
      <c r="D12" s="25" t="s">
        <v>16</v>
      </c>
      <c r="E12" s="1" t="s">
        <v>24</v>
      </c>
      <c r="F12" s="21">
        <v>60</v>
      </c>
      <c r="G12" s="21">
        <v>52</v>
      </c>
      <c r="H12" s="21">
        <v>48</v>
      </c>
      <c r="I12" s="21">
        <v>47</v>
      </c>
      <c r="J12" s="21">
        <v>47</v>
      </c>
      <c r="K12" s="21">
        <v>52</v>
      </c>
      <c r="L12" s="21">
        <v>46</v>
      </c>
      <c r="M12" s="21">
        <v>40</v>
      </c>
      <c r="N12" s="21">
        <v>37</v>
      </c>
      <c r="O12" s="21">
        <v>33</v>
      </c>
      <c r="P12" s="21">
        <v>30</v>
      </c>
      <c r="Q12" s="21">
        <v>27</v>
      </c>
      <c r="R12" s="21">
        <v>22</v>
      </c>
      <c r="S12" s="21">
        <v>25</v>
      </c>
      <c r="T12" s="21">
        <v>29</v>
      </c>
      <c r="U12" s="21">
        <v>45</v>
      </c>
      <c r="V12" s="21">
        <v>47</v>
      </c>
      <c r="W12" s="21">
        <v>47</v>
      </c>
      <c r="X12" s="21">
        <v>51</v>
      </c>
      <c r="Y12" s="21">
        <v>55</v>
      </c>
      <c r="Z12" s="21">
        <v>54</v>
      </c>
      <c r="AA12" s="21">
        <v>52</v>
      </c>
      <c r="AB12" s="21">
        <v>52</v>
      </c>
      <c r="AC12" s="21">
        <v>52</v>
      </c>
      <c r="AD12" s="21">
        <v>51</v>
      </c>
      <c r="AE12" s="21">
        <v>47</v>
      </c>
      <c r="AF12" s="21">
        <v>46</v>
      </c>
      <c r="AG12" s="21">
        <v>45</v>
      </c>
      <c r="AH12" s="21">
        <v>45</v>
      </c>
      <c r="AI12" s="21">
        <v>45</v>
      </c>
      <c r="AJ12" s="21">
        <v>44</v>
      </c>
    </row>
    <row r="13" spans="3:37" ht="41.25" customHeight="1">
      <c r="C13" s="14" t="s">
        <v>1</v>
      </c>
      <c r="D13" s="25" t="s">
        <v>16</v>
      </c>
      <c r="E13" s="1" t="s">
        <v>10</v>
      </c>
      <c r="F13" s="21">
        <v>3</v>
      </c>
      <c r="G13" s="21">
        <v>2</v>
      </c>
      <c r="H13" s="21">
        <v>2</v>
      </c>
      <c r="I13" s="21">
        <v>2</v>
      </c>
      <c r="J13" s="21">
        <v>2</v>
      </c>
      <c r="K13" s="21">
        <v>2</v>
      </c>
      <c r="L13" s="21">
        <v>2</v>
      </c>
      <c r="M13" s="21">
        <v>2</v>
      </c>
      <c r="N13" s="21">
        <v>2</v>
      </c>
      <c r="O13" s="21">
        <v>2</v>
      </c>
      <c r="P13" s="21">
        <v>2</v>
      </c>
      <c r="Q13" s="21">
        <v>2</v>
      </c>
      <c r="R13" s="21">
        <v>2</v>
      </c>
      <c r="S13" s="21">
        <v>2</v>
      </c>
      <c r="T13" s="21">
        <v>2</v>
      </c>
      <c r="U13" s="21">
        <v>2</v>
      </c>
      <c r="V13" s="21">
        <v>2</v>
      </c>
      <c r="W13" s="21">
        <v>2</v>
      </c>
      <c r="X13" s="21">
        <v>2</v>
      </c>
      <c r="Y13" s="21">
        <v>2</v>
      </c>
      <c r="Z13" s="21">
        <v>2</v>
      </c>
      <c r="AA13" s="21">
        <v>2</v>
      </c>
      <c r="AB13" s="21">
        <v>2</v>
      </c>
      <c r="AC13" s="21">
        <v>2</v>
      </c>
      <c r="AD13" s="21">
        <v>2</v>
      </c>
      <c r="AE13" s="21">
        <v>1</v>
      </c>
      <c r="AF13" s="21">
        <v>1</v>
      </c>
      <c r="AG13" s="21">
        <v>1</v>
      </c>
      <c r="AH13" s="21">
        <v>1</v>
      </c>
      <c r="AI13" s="21">
        <v>1</v>
      </c>
      <c r="AJ13" s="21">
        <v>1</v>
      </c>
    </row>
    <row r="14" spans="3:37" ht="41.25" customHeight="1">
      <c r="C14" s="14" t="s">
        <v>23</v>
      </c>
      <c r="D14" s="25" t="s">
        <v>16</v>
      </c>
      <c r="E14" s="1" t="s">
        <v>11</v>
      </c>
      <c r="F14" s="21">
        <v>79</v>
      </c>
      <c r="G14" s="21">
        <v>69</v>
      </c>
      <c r="H14" s="21">
        <v>60</v>
      </c>
      <c r="I14" s="21">
        <v>61</v>
      </c>
      <c r="J14" s="21">
        <v>59</v>
      </c>
      <c r="K14" s="21">
        <v>62</v>
      </c>
      <c r="L14" s="21">
        <v>55</v>
      </c>
      <c r="M14" s="21">
        <v>48</v>
      </c>
      <c r="N14" s="21">
        <v>44</v>
      </c>
      <c r="O14" s="21">
        <v>37</v>
      </c>
      <c r="P14" s="21">
        <v>33</v>
      </c>
      <c r="Q14" s="21">
        <v>29</v>
      </c>
      <c r="R14" s="21">
        <v>24</v>
      </c>
      <c r="S14" s="21">
        <v>26</v>
      </c>
      <c r="T14" s="21">
        <v>40</v>
      </c>
      <c r="U14" s="21">
        <v>63</v>
      </c>
      <c r="V14" s="21">
        <v>64</v>
      </c>
      <c r="W14" s="21">
        <v>66</v>
      </c>
      <c r="X14" s="21">
        <v>65</v>
      </c>
      <c r="Y14" s="21">
        <v>68</v>
      </c>
      <c r="Z14" s="21">
        <v>67</v>
      </c>
      <c r="AA14" s="21">
        <v>66</v>
      </c>
      <c r="AB14" s="21">
        <v>66</v>
      </c>
      <c r="AC14" s="21">
        <v>61</v>
      </c>
      <c r="AD14" s="21">
        <v>55</v>
      </c>
      <c r="AE14" s="21">
        <v>51</v>
      </c>
      <c r="AF14" s="21">
        <v>50</v>
      </c>
      <c r="AG14" s="21">
        <v>52</v>
      </c>
      <c r="AH14" s="21">
        <v>52</v>
      </c>
      <c r="AI14" s="21">
        <v>53</v>
      </c>
      <c r="AJ14" s="21">
        <v>52</v>
      </c>
    </row>
    <row r="15" spans="3:37" ht="41.25" customHeight="1">
      <c r="C15" s="14" t="s">
        <v>2</v>
      </c>
      <c r="D15" s="25" t="s">
        <v>16</v>
      </c>
      <c r="E15" s="29"/>
      <c r="F15" s="21">
        <v>159</v>
      </c>
      <c r="G15" s="21">
        <v>50</v>
      </c>
      <c r="H15" s="21">
        <v>129</v>
      </c>
      <c r="I15" s="21">
        <v>178</v>
      </c>
      <c r="J15" s="21">
        <v>244</v>
      </c>
      <c r="K15" s="21">
        <v>179</v>
      </c>
      <c r="L15" s="21">
        <v>418</v>
      </c>
      <c r="M15" s="21">
        <v>88</v>
      </c>
      <c r="N15" s="21">
        <v>31</v>
      </c>
      <c r="O15" s="21">
        <v>73</v>
      </c>
      <c r="P15" s="21">
        <v>93</v>
      </c>
      <c r="Q15" s="21">
        <v>153</v>
      </c>
      <c r="R15" s="21">
        <v>78</v>
      </c>
      <c r="S15" s="21">
        <v>338</v>
      </c>
      <c r="T15" s="21">
        <v>217</v>
      </c>
      <c r="U15" s="21">
        <v>119</v>
      </c>
      <c r="V15" s="21">
        <v>176</v>
      </c>
      <c r="W15" s="21">
        <v>158</v>
      </c>
      <c r="X15" s="21">
        <v>287</v>
      </c>
      <c r="Y15" s="21">
        <v>124</v>
      </c>
      <c r="Z15" s="21">
        <v>117</v>
      </c>
      <c r="AA15" s="21">
        <v>83</v>
      </c>
      <c r="AB15" s="21">
        <v>78</v>
      </c>
      <c r="AC15" s="21">
        <v>215</v>
      </c>
      <c r="AD15" s="21">
        <v>139</v>
      </c>
      <c r="AE15" s="21">
        <v>166</v>
      </c>
      <c r="AF15" s="21">
        <v>72</v>
      </c>
      <c r="AG15" s="21">
        <v>164</v>
      </c>
      <c r="AH15" s="21">
        <v>208</v>
      </c>
      <c r="AI15" s="21">
        <v>329</v>
      </c>
      <c r="AJ15" s="21">
        <v>237</v>
      </c>
      <c r="AK15" s="109">
        <f>SUM(F15:AJ15)</f>
        <v>5100</v>
      </c>
    </row>
    <row r="16" spans="3:37" ht="41.25" customHeight="1">
      <c r="C16" s="14" t="s">
        <v>2</v>
      </c>
      <c r="D16" s="2" t="s">
        <v>17</v>
      </c>
      <c r="E16" s="1" t="s">
        <v>12</v>
      </c>
      <c r="F16" s="19">
        <v>1436</v>
      </c>
      <c r="G16" s="19">
        <v>1380</v>
      </c>
      <c r="H16" s="19">
        <v>1360</v>
      </c>
      <c r="I16" s="19">
        <v>1280</v>
      </c>
      <c r="J16" s="19">
        <v>1276</v>
      </c>
      <c r="K16" s="19">
        <v>1265</v>
      </c>
      <c r="L16" s="19">
        <f>SUM(F15:L15)</f>
        <v>1357</v>
      </c>
      <c r="M16" s="19">
        <f t="shared" ref="M16:AJ16" si="0">SUM(G15:M15)</f>
        <v>1286</v>
      </c>
      <c r="N16" s="19">
        <f t="shared" si="0"/>
        <v>1267</v>
      </c>
      <c r="O16" s="19">
        <f t="shared" si="0"/>
        <v>1211</v>
      </c>
      <c r="P16" s="19">
        <f t="shared" si="0"/>
        <v>1126</v>
      </c>
      <c r="Q16" s="19">
        <f t="shared" si="0"/>
        <v>1035</v>
      </c>
      <c r="R16" s="19">
        <f t="shared" si="0"/>
        <v>934</v>
      </c>
      <c r="S16" s="19">
        <f t="shared" si="0"/>
        <v>854</v>
      </c>
      <c r="T16" s="19">
        <f t="shared" si="0"/>
        <v>983</v>
      </c>
      <c r="U16" s="19">
        <f t="shared" si="0"/>
        <v>1071</v>
      </c>
      <c r="V16" s="19">
        <f t="shared" si="0"/>
        <v>1174</v>
      </c>
      <c r="W16" s="19">
        <f t="shared" si="0"/>
        <v>1239</v>
      </c>
      <c r="X16" s="19">
        <f t="shared" si="0"/>
        <v>1373</v>
      </c>
      <c r="Y16" s="19">
        <f t="shared" si="0"/>
        <v>1419</v>
      </c>
      <c r="Z16" s="19">
        <f t="shared" si="0"/>
        <v>1198</v>
      </c>
      <c r="AA16" s="19">
        <f t="shared" si="0"/>
        <v>1064</v>
      </c>
      <c r="AB16" s="19">
        <f t="shared" si="0"/>
        <v>1023</v>
      </c>
      <c r="AC16" s="19">
        <f t="shared" si="0"/>
        <v>1062</v>
      </c>
      <c r="AD16" s="19">
        <f t="shared" si="0"/>
        <v>1043</v>
      </c>
      <c r="AE16" s="19">
        <f t="shared" si="0"/>
        <v>922</v>
      </c>
      <c r="AF16" s="19">
        <f t="shared" si="0"/>
        <v>870</v>
      </c>
      <c r="AG16" s="19">
        <f t="shared" si="0"/>
        <v>917</v>
      </c>
      <c r="AH16" s="19">
        <f t="shared" si="0"/>
        <v>1042</v>
      </c>
      <c r="AI16" s="19">
        <f t="shared" si="0"/>
        <v>1293</v>
      </c>
      <c r="AJ16" s="19">
        <f t="shared" si="0"/>
        <v>1315</v>
      </c>
    </row>
    <row r="17" spans="2:39" ht="41.25" customHeight="1">
      <c r="C17" s="14" t="s">
        <v>3</v>
      </c>
      <c r="D17" s="25" t="s">
        <v>16</v>
      </c>
      <c r="E17" s="29"/>
      <c r="F17" s="21">
        <v>0</v>
      </c>
      <c r="G17" s="21">
        <v>0</v>
      </c>
      <c r="H17" s="21">
        <v>5</v>
      </c>
      <c r="I17" s="21">
        <v>3</v>
      </c>
      <c r="J17" s="21">
        <v>4</v>
      </c>
      <c r="K17" s="21">
        <v>4</v>
      </c>
      <c r="L17" s="21">
        <v>3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2</v>
      </c>
      <c r="S17" s="21">
        <v>15</v>
      </c>
      <c r="T17" s="21">
        <v>27</v>
      </c>
      <c r="U17" s="21">
        <v>1</v>
      </c>
      <c r="V17" s="21">
        <v>3</v>
      </c>
      <c r="W17" s="21">
        <v>2</v>
      </c>
      <c r="X17" s="21">
        <v>3</v>
      </c>
      <c r="Y17" s="21">
        <v>0</v>
      </c>
      <c r="Z17" s="21">
        <v>0</v>
      </c>
      <c r="AA17" s="21">
        <v>1</v>
      </c>
      <c r="AB17" s="21">
        <v>3</v>
      </c>
      <c r="AC17" s="21">
        <v>3</v>
      </c>
      <c r="AD17" s="21">
        <v>1</v>
      </c>
      <c r="AE17" s="21">
        <v>2</v>
      </c>
      <c r="AF17" s="21">
        <v>1</v>
      </c>
      <c r="AG17" s="21">
        <v>7</v>
      </c>
      <c r="AH17" s="21">
        <v>2</v>
      </c>
      <c r="AI17" s="21">
        <v>0</v>
      </c>
      <c r="AJ17" s="21">
        <v>0</v>
      </c>
      <c r="AK17" s="109">
        <f>SUM(F17:AJ17)</f>
        <v>92</v>
      </c>
    </row>
    <row r="18" spans="2:39" ht="41.25" customHeight="1">
      <c r="C18" s="14" t="s">
        <v>3</v>
      </c>
      <c r="D18" s="2" t="s">
        <v>17</v>
      </c>
      <c r="E18" s="1" t="s">
        <v>13</v>
      </c>
      <c r="F18" s="19">
        <v>32</v>
      </c>
      <c r="G18" s="19">
        <v>32</v>
      </c>
      <c r="H18" s="19">
        <v>29</v>
      </c>
      <c r="I18" s="19">
        <v>30</v>
      </c>
      <c r="J18" s="19">
        <v>31</v>
      </c>
      <c r="K18" s="19">
        <v>19</v>
      </c>
      <c r="L18" s="19">
        <f>SUM(F17:L17)</f>
        <v>19</v>
      </c>
      <c r="M18" s="19">
        <f t="shared" ref="M18:AJ18" si="1">SUM(G17:M17)</f>
        <v>19</v>
      </c>
      <c r="N18" s="19">
        <f t="shared" si="1"/>
        <v>19</v>
      </c>
      <c r="O18" s="19">
        <f t="shared" si="1"/>
        <v>14</v>
      </c>
      <c r="P18" s="19">
        <f t="shared" si="1"/>
        <v>11</v>
      </c>
      <c r="Q18" s="19">
        <f t="shared" si="1"/>
        <v>7</v>
      </c>
      <c r="R18" s="19">
        <f t="shared" si="1"/>
        <v>5</v>
      </c>
      <c r="S18" s="19">
        <f t="shared" si="1"/>
        <v>17</v>
      </c>
      <c r="T18" s="19">
        <f t="shared" si="1"/>
        <v>44</v>
      </c>
      <c r="U18" s="19">
        <f t="shared" si="1"/>
        <v>45</v>
      </c>
      <c r="V18" s="19">
        <f t="shared" si="1"/>
        <v>48</v>
      </c>
      <c r="W18" s="19">
        <f t="shared" si="1"/>
        <v>50</v>
      </c>
      <c r="X18" s="19">
        <f t="shared" si="1"/>
        <v>53</v>
      </c>
      <c r="Y18" s="19">
        <f t="shared" si="1"/>
        <v>51</v>
      </c>
      <c r="Z18" s="19">
        <f t="shared" si="1"/>
        <v>36</v>
      </c>
      <c r="AA18" s="19">
        <f t="shared" si="1"/>
        <v>10</v>
      </c>
      <c r="AB18" s="19">
        <f t="shared" si="1"/>
        <v>12</v>
      </c>
      <c r="AC18" s="19">
        <f t="shared" si="1"/>
        <v>12</v>
      </c>
      <c r="AD18" s="19">
        <f t="shared" si="1"/>
        <v>11</v>
      </c>
      <c r="AE18" s="19">
        <f t="shared" si="1"/>
        <v>10</v>
      </c>
      <c r="AF18" s="19">
        <f t="shared" si="1"/>
        <v>11</v>
      </c>
      <c r="AG18" s="19">
        <f t="shared" si="1"/>
        <v>18</v>
      </c>
      <c r="AH18" s="19">
        <f t="shared" si="1"/>
        <v>19</v>
      </c>
      <c r="AI18" s="19">
        <f t="shared" si="1"/>
        <v>16</v>
      </c>
      <c r="AJ18" s="19">
        <f t="shared" si="1"/>
        <v>13</v>
      </c>
    </row>
    <row r="19" spans="2:39" ht="41.25" customHeight="1">
      <c r="C19" s="15" t="s">
        <v>4</v>
      </c>
      <c r="D19" s="25" t="s">
        <v>16</v>
      </c>
      <c r="E19" s="29"/>
      <c r="F19" s="21">
        <v>4</v>
      </c>
      <c r="G19" s="21">
        <v>0</v>
      </c>
      <c r="H19" s="21">
        <v>0</v>
      </c>
      <c r="I19" s="21">
        <v>6</v>
      </c>
      <c r="J19" s="21">
        <v>4</v>
      </c>
      <c r="K19" s="21">
        <v>7</v>
      </c>
      <c r="L19" s="21">
        <v>2</v>
      </c>
      <c r="M19" s="21">
        <v>2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4</v>
      </c>
      <c r="T19" s="21">
        <v>15</v>
      </c>
      <c r="U19" s="21">
        <v>27</v>
      </c>
      <c r="V19" s="21">
        <v>5</v>
      </c>
      <c r="W19" s="21">
        <v>7</v>
      </c>
      <c r="X19" s="21">
        <v>2</v>
      </c>
      <c r="Y19" s="21">
        <v>3</v>
      </c>
      <c r="Z19" s="21">
        <v>0</v>
      </c>
      <c r="AA19" s="21">
        <v>1</v>
      </c>
      <c r="AB19" s="21">
        <v>1</v>
      </c>
      <c r="AC19" s="21">
        <v>4</v>
      </c>
      <c r="AD19" s="21">
        <v>2</v>
      </c>
      <c r="AE19" s="21">
        <v>1</v>
      </c>
      <c r="AF19" s="21">
        <v>2</v>
      </c>
      <c r="AG19" s="21">
        <v>5</v>
      </c>
      <c r="AH19" s="21">
        <v>3</v>
      </c>
      <c r="AI19" s="21">
        <v>2</v>
      </c>
      <c r="AJ19" s="21">
        <v>1</v>
      </c>
    </row>
    <row r="20" spans="2:39" ht="41.25" customHeight="1">
      <c r="C20" s="15" t="s">
        <v>4</v>
      </c>
      <c r="D20" s="2" t="s">
        <v>17</v>
      </c>
      <c r="E20" s="1" t="s">
        <v>14</v>
      </c>
      <c r="F20" s="20">
        <v>45</v>
      </c>
      <c r="G20" s="20">
        <v>40</v>
      </c>
      <c r="H20" s="20">
        <v>37</v>
      </c>
      <c r="I20" s="20">
        <v>33</v>
      </c>
      <c r="J20" s="20">
        <v>34</v>
      </c>
      <c r="K20" s="20">
        <v>37</v>
      </c>
      <c r="L20" s="20">
        <f>SUM(F19:L19)</f>
        <v>23</v>
      </c>
      <c r="M20" s="20">
        <f t="shared" ref="M20:AJ20" si="2">SUM(G19:M19)</f>
        <v>21</v>
      </c>
      <c r="N20" s="20">
        <f t="shared" si="2"/>
        <v>21</v>
      </c>
      <c r="O20" s="20">
        <f t="shared" si="2"/>
        <v>21</v>
      </c>
      <c r="P20" s="20">
        <f t="shared" si="2"/>
        <v>15</v>
      </c>
      <c r="Q20" s="20">
        <f t="shared" si="2"/>
        <v>11</v>
      </c>
      <c r="R20" s="20">
        <f t="shared" si="2"/>
        <v>4</v>
      </c>
      <c r="S20" s="20">
        <f t="shared" si="2"/>
        <v>6</v>
      </c>
      <c r="T20" s="20">
        <f t="shared" si="2"/>
        <v>19</v>
      </c>
      <c r="U20" s="20">
        <f t="shared" si="2"/>
        <v>46</v>
      </c>
      <c r="V20" s="20">
        <f t="shared" si="2"/>
        <v>51</v>
      </c>
      <c r="W20" s="20">
        <f t="shared" si="2"/>
        <v>58</v>
      </c>
      <c r="X20" s="20">
        <f t="shared" si="2"/>
        <v>60</v>
      </c>
      <c r="Y20" s="20">
        <f t="shared" si="2"/>
        <v>63</v>
      </c>
      <c r="Z20" s="20">
        <f t="shared" si="2"/>
        <v>59</v>
      </c>
      <c r="AA20" s="20">
        <f t="shared" si="2"/>
        <v>45</v>
      </c>
      <c r="AB20" s="20">
        <f t="shared" si="2"/>
        <v>19</v>
      </c>
      <c r="AC20" s="20">
        <f t="shared" si="2"/>
        <v>18</v>
      </c>
      <c r="AD20" s="20">
        <f t="shared" si="2"/>
        <v>13</v>
      </c>
      <c r="AE20" s="20">
        <f t="shared" si="2"/>
        <v>12</v>
      </c>
      <c r="AF20" s="20">
        <f t="shared" si="2"/>
        <v>11</v>
      </c>
      <c r="AG20" s="20">
        <f t="shared" si="2"/>
        <v>16</v>
      </c>
      <c r="AH20" s="20">
        <f t="shared" si="2"/>
        <v>18</v>
      </c>
      <c r="AI20" s="20">
        <f t="shared" si="2"/>
        <v>19</v>
      </c>
      <c r="AJ20" s="20">
        <f t="shared" si="2"/>
        <v>16</v>
      </c>
    </row>
    <row r="21" spans="2:39" ht="41.25" customHeight="1">
      <c r="C21" s="14" t="s">
        <v>5</v>
      </c>
      <c r="D21" s="2" t="s">
        <v>17</v>
      </c>
      <c r="E21" s="1" t="s">
        <v>50</v>
      </c>
      <c r="F21" s="20">
        <f>F20</f>
        <v>45</v>
      </c>
      <c r="G21" s="20">
        <f t="shared" ref="G21:AJ21" si="3">G20</f>
        <v>40</v>
      </c>
      <c r="H21" s="20">
        <f t="shared" si="3"/>
        <v>37</v>
      </c>
      <c r="I21" s="20">
        <f t="shared" si="3"/>
        <v>33</v>
      </c>
      <c r="J21" s="20">
        <f t="shared" si="3"/>
        <v>34</v>
      </c>
      <c r="K21" s="20">
        <f t="shared" si="3"/>
        <v>37</v>
      </c>
      <c r="L21" s="20">
        <f t="shared" si="3"/>
        <v>23</v>
      </c>
      <c r="M21" s="20">
        <f t="shared" si="3"/>
        <v>21</v>
      </c>
      <c r="N21" s="20">
        <f t="shared" si="3"/>
        <v>21</v>
      </c>
      <c r="O21" s="20">
        <f t="shared" si="3"/>
        <v>21</v>
      </c>
      <c r="P21" s="20">
        <f t="shared" si="3"/>
        <v>15</v>
      </c>
      <c r="Q21" s="20">
        <f t="shared" si="3"/>
        <v>11</v>
      </c>
      <c r="R21" s="20">
        <f t="shared" si="3"/>
        <v>4</v>
      </c>
      <c r="S21" s="20">
        <f t="shared" si="3"/>
        <v>6</v>
      </c>
      <c r="T21" s="20">
        <f t="shared" si="3"/>
        <v>19</v>
      </c>
      <c r="U21" s="20">
        <f t="shared" si="3"/>
        <v>46</v>
      </c>
      <c r="V21" s="20">
        <f t="shared" si="3"/>
        <v>51</v>
      </c>
      <c r="W21" s="20">
        <f t="shared" si="3"/>
        <v>58</v>
      </c>
      <c r="X21" s="20">
        <f t="shared" si="3"/>
        <v>60</v>
      </c>
      <c r="Y21" s="20">
        <f t="shared" si="3"/>
        <v>63</v>
      </c>
      <c r="Z21" s="20">
        <f t="shared" si="3"/>
        <v>59</v>
      </c>
      <c r="AA21" s="20">
        <f t="shared" si="3"/>
        <v>45</v>
      </c>
      <c r="AB21" s="20">
        <f t="shared" si="3"/>
        <v>19</v>
      </c>
      <c r="AC21" s="20">
        <f t="shared" si="3"/>
        <v>18</v>
      </c>
      <c r="AD21" s="20">
        <f t="shared" si="3"/>
        <v>13</v>
      </c>
      <c r="AE21" s="20">
        <f t="shared" si="3"/>
        <v>12</v>
      </c>
      <c r="AF21" s="20">
        <f t="shared" si="3"/>
        <v>11</v>
      </c>
      <c r="AG21" s="20">
        <f t="shared" si="3"/>
        <v>16</v>
      </c>
      <c r="AH21" s="20">
        <f t="shared" si="3"/>
        <v>18</v>
      </c>
      <c r="AI21" s="20">
        <f t="shared" si="3"/>
        <v>19</v>
      </c>
      <c r="AJ21" s="20">
        <f t="shared" si="3"/>
        <v>16</v>
      </c>
    </row>
    <row r="22" spans="2:39" ht="41.25" customHeight="1">
      <c r="C22" s="14" t="s">
        <v>6</v>
      </c>
      <c r="D22" s="2"/>
      <c r="E22" s="1" t="s">
        <v>49</v>
      </c>
      <c r="F22" s="20">
        <v>47</v>
      </c>
      <c r="G22" s="20">
        <v>51</v>
      </c>
      <c r="H22" s="20">
        <v>49</v>
      </c>
      <c r="I22" s="20">
        <v>57</v>
      </c>
      <c r="J22" s="20">
        <v>58</v>
      </c>
      <c r="K22" s="20">
        <v>47</v>
      </c>
      <c r="L22" s="20">
        <v>49</v>
      </c>
      <c r="M22" s="20">
        <v>45</v>
      </c>
      <c r="N22" s="20">
        <v>40</v>
      </c>
      <c r="O22" s="20">
        <v>37</v>
      </c>
      <c r="P22" s="20">
        <v>33</v>
      </c>
      <c r="Q22" s="20">
        <v>34</v>
      </c>
      <c r="R22" s="20">
        <v>37</v>
      </c>
      <c r="S22" s="20">
        <f>SUM(F19:L19)</f>
        <v>23</v>
      </c>
      <c r="T22" s="20">
        <f>SUM(G19:M19)</f>
        <v>21</v>
      </c>
      <c r="U22" s="20">
        <f t="shared" ref="U22:AJ22" si="4">SUM(H19:N19)</f>
        <v>21</v>
      </c>
      <c r="V22" s="20">
        <f t="shared" si="4"/>
        <v>21</v>
      </c>
      <c r="W22" s="20">
        <f t="shared" si="4"/>
        <v>15</v>
      </c>
      <c r="X22" s="20">
        <f t="shared" si="4"/>
        <v>11</v>
      </c>
      <c r="Y22" s="20">
        <f t="shared" si="4"/>
        <v>4</v>
      </c>
      <c r="Z22" s="20">
        <f t="shared" si="4"/>
        <v>6</v>
      </c>
      <c r="AA22" s="20">
        <f t="shared" si="4"/>
        <v>19</v>
      </c>
      <c r="AB22" s="20">
        <f t="shared" si="4"/>
        <v>46</v>
      </c>
      <c r="AC22" s="20">
        <f t="shared" si="4"/>
        <v>51</v>
      </c>
      <c r="AD22" s="20">
        <f t="shared" si="4"/>
        <v>58</v>
      </c>
      <c r="AE22" s="20">
        <f t="shared" si="4"/>
        <v>60</v>
      </c>
      <c r="AF22" s="20">
        <f t="shared" si="4"/>
        <v>63</v>
      </c>
      <c r="AG22" s="20">
        <f t="shared" si="4"/>
        <v>59</v>
      </c>
      <c r="AH22" s="20">
        <f t="shared" si="4"/>
        <v>45</v>
      </c>
      <c r="AI22" s="20">
        <f t="shared" si="4"/>
        <v>19</v>
      </c>
      <c r="AJ22" s="20">
        <f t="shared" si="4"/>
        <v>18</v>
      </c>
    </row>
    <row r="23" spans="2:39" ht="41.25" customHeight="1">
      <c r="C23" s="14" t="s">
        <v>7</v>
      </c>
      <c r="D23" s="25" t="s">
        <v>16</v>
      </c>
      <c r="E23" s="29"/>
      <c r="F23" s="21">
        <v>1</v>
      </c>
      <c r="G23" s="21">
        <v>0</v>
      </c>
      <c r="H23" s="21">
        <v>0</v>
      </c>
      <c r="I23" s="21">
        <v>5</v>
      </c>
      <c r="J23" s="21">
        <v>2</v>
      </c>
      <c r="K23" s="21">
        <v>2</v>
      </c>
      <c r="L23" s="21">
        <v>0</v>
      </c>
      <c r="M23" s="21">
        <v>1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2</v>
      </c>
      <c r="T23" s="21">
        <v>0</v>
      </c>
      <c r="U23" s="21">
        <v>0</v>
      </c>
      <c r="V23" s="21">
        <v>1</v>
      </c>
      <c r="W23" s="21">
        <v>1</v>
      </c>
      <c r="X23" s="21">
        <v>0</v>
      </c>
      <c r="Y23" s="21">
        <v>1</v>
      </c>
      <c r="Z23" s="21">
        <v>0</v>
      </c>
      <c r="AA23" s="21">
        <v>0</v>
      </c>
      <c r="AB23" s="21">
        <v>1</v>
      </c>
      <c r="AC23" s="21">
        <v>0</v>
      </c>
      <c r="AD23" s="21">
        <v>2</v>
      </c>
      <c r="AE23" s="21">
        <v>1</v>
      </c>
      <c r="AF23" s="21">
        <v>1</v>
      </c>
      <c r="AG23" s="21">
        <v>4</v>
      </c>
      <c r="AH23" s="21">
        <v>0</v>
      </c>
      <c r="AI23" s="21">
        <v>0</v>
      </c>
      <c r="AJ23" s="21">
        <v>1</v>
      </c>
    </row>
    <row r="24" spans="2:39" ht="41.25" customHeight="1">
      <c r="C24" s="14" t="s">
        <v>7</v>
      </c>
      <c r="D24" s="2" t="s">
        <v>17</v>
      </c>
      <c r="E24" s="1" t="s">
        <v>51</v>
      </c>
      <c r="F24" s="21">
        <v>6</v>
      </c>
      <c r="G24" s="21">
        <v>6</v>
      </c>
      <c r="H24" s="21">
        <v>5</v>
      </c>
      <c r="I24" s="21">
        <v>8</v>
      </c>
      <c r="J24" s="21">
        <v>9</v>
      </c>
      <c r="K24" s="21">
        <v>11</v>
      </c>
      <c r="L24" s="21">
        <f>SUM(F23:L23)</f>
        <v>10</v>
      </c>
      <c r="M24" s="21">
        <f t="shared" ref="M24:AJ24" si="5">SUM(G23:M23)</f>
        <v>10</v>
      </c>
      <c r="N24" s="21">
        <f t="shared" si="5"/>
        <v>10</v>
      </c>
      <c r="O24" s="21">
        <f t="shared" si="5"/>
        <v>10</v>
      </c>
      <c r="P24" s="21">
        <f t="shared" si="5"/>
        <v>5</v>
      </c>
      <c r="Q24" s="21">
        <f t="shared" si="5"/>
        <v>3</v>
      </c>
      <c r="R24" s="21">
        <f t="shared" si="5"/>
        <v>1</v>
      </c>
      <c r="S24" s="21">
        <f t="shared" si="5"/>
        <v>3</v>
      </c>
      <c r="T24" s="21">
        <f t="shared" si="5"/>
        <v>2</v>
      </c>
      <c r="U24" s="21">
        <f t="shared" si="5"/>
        <v>2</v>
      </c>
      <c r="V24" s="21">
        <f t="shared" si="5"/>
        <v>3</v>
      </c>
      <c r="W24" s="21">
        <f t="shared" si="5"/>
        <v>4</v>
      </c>
      <c r="X24" s="21">
        <f t="shared" si="5"/>
        <v>4</v>
      </c>
      <c r="Y24" s="21">
        <f t="shared" si="5"/>
        <v>5</v>
      </c>
      <c r="Z24" s="21">
        <f t="shared" si="5"/>
        <v>3</v>
      </c>
      <c r="AA24" s="21">
        <f t="shared" si="5"/>
        <v>3</v>
      </c>
      <c r="AB24" s="21">
        <f t="shared" si="5"/>
        <v>4</v>
      </c>
      <c r="AC24" s="21">
        <f t="shared" si="5"/>
        <v>3</v>
      </c>
      <c r="AD24" s="21">
        <f t="shared" si="5"/>
        <v>4</v>
      </c>
      <c r="AE24" s="21">
        <f t="shared" si="5"/>
        <v>5</v>
      </c>
      <c r="AF24" s="21">
        <f t="shared" si="5"/>
        <v>5</v>
      </c>
      <c r="AG24" s="21">
        <f t="shared" si="5"/>
        <v>9</v>
      </c>
      <c r="AH24" s="21">
        <f t="shared" si="5"/>
        <v>9</v>
      </c>
      <c r="AI24" s="21">
        <f t="shared" si="5"/>
        <v>8</v>
      </c>
      <c r="AJ24" s="21">
        <f t="shared" si="5"/>
        <v>9</v>
      </c>
    </row>
    <row r="25" spans="2:39" ht="30" customHeight="1"/>
    <row r="26" spans="2:39" ht="30" customHeight="1">
      <c r="C26" s="3"/>
      <c r="D26" s="4"/>
      <c r="E26" s="5"/>
      <c r="F26" s="26">
        <f>F6</f>
        <v>44044</v>
      </c>
      <c r="G26" s="26">
        <v>44045</v>
      </c>
      <c r="H26" s="26">
        <v>44046</v>
      </c>
      <c r="I26" s="26">
        <v>44047</v>
      </c>
      <c r="J26" s="26">
        <v>44048</v>
      </c>
      <c r="K26" s="26">
        <v>44049</v>
      </c>
      <c r="L26" s="26">
        <v>44050</v>
      </c>
      <c r="M26" s="26">
        <v>44051</v>
      </c>
      <c r="N26" s="26">
        <v>44052</v>
      </c>
      <c r="O26" s="26">
        <v>44053</v>
      </c>
      <c r="P26" s="26">
        <v>44054</v>
      </c>
      <c r="Q26" s="26">
        <v>44055</v>
      </c>
      <c r="R26" s="26">
        <v>44056</v>
      </c>
      <c r="S26" s="26">
        <v>44057</v>
      </c>
      <c r="T26" s="26">
        <v>44058</v>
      </c>
      <c r="U26" s="26">
        <v>44059</v>
      </c>
      <c r="V26" s="26">
        <v>44060</v>
      </c>
      <c r="W26" s="26">
        <v>44061</v>
      </c>
      <c r="X26" s="26">
        <v>44062</v>
      </c>
      <c r="Y26" s="26">
        <v>44063</v>
      </c>
      <c r="Z26" s="26">
        <v>44064</v>
      </c>
      <c r="AA26" s="26">
        <v>44065</v>
      </c>
      <c r="AB26" s="26">
        <v>44066</v>
      </c>
      <c r="AC26" s="26">
        <v>44067</v>
      </c>
      <c r="AD26" s="26">
        <v>44068</v>
      </c>
      <c r="AE26" s="26">
        <v>44069</v>
      </c>
      <c r="AF26" s="26">
        <v>44070</v>
      </c>
      <c r="AG26" s="26">
        <v>44071</v>
      </c>
      <c r="AH26" s="26">
        <v>44072</v>
      </c>
      <c r="AI26" s="26">
        <v>44073</v>
      </c>
      <c r="AJ26" s="26">
        <v>44074</v>
      </c>
      <c r="AL26" t="s">
        <v>73</v>
      </c>
      <c r="AM26" t="s">
        <v>74</v>
      </c>
    </row>
    <row r="27" spans="2:39" ht="30" customHeight="1">
      <c r="C27" s="6"/>
      <c r="D27" s="7"/>
      <c r="E27" s="8"/>
      <c r="F27" s="27" t="str">
        <f>F7</f>
        <v>土</v>
      </c>
      <c r="G27" s="27" t="str">
        <f t="shared" ref="G27:AJ27" si="6">G7</f>
        <v>日</v>
      </c>
      <c r="H27" s="27" t="str">
        <f t="shared" si="6"/>
        <v>月</v>
      </c>
      <c r="I27" s="27" t="str">
        <f t="shared" si="6"/>
        <v>火</v>
      </c>
      <c r="J27" s="27" t="str">
        <f t="shared" si="6"/>
        <v>水</v>
      </c>
      <c r="K27" s="27" t="str">
        <f t="shared" si="6"/>
        <v>木</v>
      </c>
      <c r="L27" s="27" t="str">
        <f t="shared" si="6"/>
        <v>金</v>
      </c>
      <c r="M27" s="27" t="str">
        <f t="shared" si="6"/>
        <v>土</v>
      </c>
      <c r="N27" s="27" t="str">
        <f t="shared" si="6"/>
        <v>日</v>
      </c>
      <c r="O27" s="27" t="str">
        <f t="shared" si="6"/>
        <v>月</v>
      </c>
      <c r="P27" s="27" t="str">
        <f t="shared" si="6"/>
        <v>火</v>
      </c>
      <c r="Q27" s="27" t="str">
        <f t="shared" si="6"/>
        <v>水</v>
      </c>
      <c r="R27" s="27" t="str">
        <f t="shared" si="6"/>
        <v>木</v>
      </c>
      <c r="S27" s="27" t="str">
        <f t="shared" si="6"/>
        <v>金</v>
      </c>
      <c r="T27" s="27" t="str">
        <f t="shared" si="6"/>
        <v>土</v>
      </c>
      <c r="U27" s="27" t="str">
        <f t="shared" si="6"/>
        <v>日</v>
      </c>
      <c r="V27" s="27" t="str">
        <f t="shared" si="6"/>
        <v>月</v>
      </c>
      <c r="W27" s="27" t="str">
        <f t="shared" si="6"/>
        <v>火</v>
      </c>
      <c r="X27" s="27" t="str">
        <f t="shared" si="6"/>
        <v>水</v>
      </c>
      <c r="Y27" s="27" t="str">
        <f t="shared" si="6"/>
        <v>木</v>
      </c>
      <c r="Z27" s="27" t="str">
        <f t="shared" si="6"/>
        <v>金</v>
      </c>
      <c r="AA27" s="27" t="str">
        <f t="shared" si="6"/>
        <v>土</v>
      </c>
      <c r="AB27" s="27" t="str">
        <f t="shared" si="6"/>
        <v>日</v>
      </c>
      <c r="AC27" s="27" t="str">
        <f t="shared" si="6"/>
        <v>月</v>
      </c>
      <c r="AD27" s="27" t="str">
        <f t="shared" si="6"/>
        <v>火</v>
      </c>
      <c r="AE27" s="27" t="str">
        <f t="shared" si="6"/>
        <v>水</v>
      </c>
      <c r="AF27" s="27" t="str">
        <f t="shared" si="6"/>
        <v>木</v>
      </c>
      <c r="AG27" s="27" t="str">
        <f t="shared" si="6"/>
        <v>金</v>
      </c>
      <c r="AH27" s="27" t="str">
        <f t="shared" si="6"/>
        <v>土</v>
      </c>
      <c r="AI27" s="27" t="str">
        <f t="shared" si="6"/>
        <v>日</v>
      </c>
      <c r="AJ27" s="27" t="str">
        <f t="shared" si="6"/>
        <v>月</v>
      </c>
    </row>
    <row r="28" spans="2:39" ht="59.25" customHeight="1">
      <c r="B28" t="s">
        <v>61</v>
      </c>
      <c r="C28" s="16" t="s">
        <v>52</v>
      </c>
      <c r="D28" s="2"/>
      <c r="E28" s="1"/>
      <c r="F28" s="22">
        <f>F12/F8</f>
        <v>0.2</v>
      </c>
      <c r="G28" s="22">
        <f t="shared" ref="G28:AJ28" si="7">G12/G8</f>
        <v>0.17333333333333334</v>
      </c>
      <c r="H28" s="22">
        <f t="shared" si="7"/>
        <v>0.16</v>
      </c>
      <c r="I28" s="22">
        <f t="shared" si="7"/>
        <v>0.15666666666666668</v>
      </c>
      <c r="J28" s="22">
        <f t="shared" si="7"/>
        <v>0.15666666666666668</v>
      </c>
      <c r="K28" s="22">
        <f t="shared" si="7"/>
        <v>0.17333333333333334</v>
      </c>
      <c r="L28" s="22">
        <f t="shared" si="7"/>
        <v>0.15333333333333332</v>
      </c>
      <c r="M28" s="22">
        <f t="shared" si="7"/>
        <v>0.13333333333333333</v>
      </c>
      <c r="N28" s="22">
        <f t="shared" si="7"/>
        <v>0.12333333333333334</v>
      </c>
      <c r="O28" s="22">
        <f t="shared" si="7"/>
        <v>0.11</v>
      </c>
      <c r="P28" s="22">
        <f t="shared" si="7"/>
        <v>0.1</v>
      </c>
      <c r="Q28" s="22">
        <f t="shared" si="7"/>
        <v>0.09</v>
      </c>
      <c r="R28" s="22">
        <f t="shared" si="7"/>
        <v>7.3333333333333334E-2</v>
      </c>
      <c r="S28" s="22">
        <f t="shared" si="7"/>
        <v>8.3333333333333329E-2</v>
      </c>
      <c r="T28" s="22">
        <f t="shared" si="7"/>
        <v>9.6666666666666665E-2</v>
      </c>
      <c r="U28" s="22">
        <f t="shared" si="7"/>
        <v>0.15</v>
      </c>
      <c r="V28" s="22">
        <f t="shared" si="7"/>
        <v>0.15666666666666668</v>
      </c>
      <c r="W28" s="22">
        <f t="shared" si="7"/>
        <v>0.15666666666666668</v>
      </c>
      <c r="X28" s="22">
        <f t="shared" si="7"/>
        <v>0.17</v>
      </c>
      <c r="Y28" s="22">
        <f t="shared" si="7"/>
        <v>0.18333333333333332</v>
      </c>
      <c r="Z28" s="22">
        <f t="shared" si="7"/>
        <v>0.18</v>
      </c>
      <c r="AA28" s="22">
        <f t="shared" si="7"/>
        <v>0.17333333333333334</v>
      </c>
      <c r="AB28" s="22">
        <f t="shared" si="7"/>
        <v>0.17333333333333334</v>
      </c>
      <c r="AC28" s="22">
        <f t="shared" si="7"/>
        <v>0.17333333333333334</v>
      </c>
      <c r="AD28" s="22">
        <f t="shared" si="7"/>
        <v>0.17</v>
      </c>
      <c r="AE28" s="22">
        <f t="shared" si="7"/>
        <v>0.15666666666666668</v>
      </c>
      <c r="AF28" s="22">
        <f t="shared" si="7"/>
        <v>0.15333333333333332</v>
      </c>
      <c r="AG28" s="22">
        <f t="shared" si="7"/>
        <v>0.15</v>
      </c>
      <c r="AH28" s="22">
        <f t="shared" si="7"/>
        <v>0.15</v>
      </c>
      <c r="AI28" s="22">
        <f t="shared" si="7"/>
        <v>0.15</v>
      </c>
      <c r="AJ28" s="22">
        <f t="shared" si="7"/>
        <v>0.14666666666666667</v>
      </c>
      <c r="AL28" s="37">
        <v>0.2</v>
      </c>
      <c r="AM28" s="37">
        <v>0.5</v>
      </c>
    </row>
    <row r="29" spans="2:39" ht="59.25" customHeight="1">
      <c r="B29" t="s">
        <v>62</v>
      </c>
      <c r="C29" s="17" t="s">
        <v>53</v>
      </c>
      <c r="D29" s="2"/>
      <c r="E29" s="1"/>
      <c r="F29" s="22">
        <f>F12/F9</f>
        <v>0.23715415019762845</v>
      </c>
      <c r="G29" s="22">
        <f t="shared" ref="G29:AJ29" si="8">G12/G9</f>
        <v>0.20553359683794467</v>
      </c>
      <c r="H29" s="22">
        <f t="shared" si="8"/>
        <v>0.18972332015810275</v>
      </c>
      <c r="I29" s="22">
        <f t="shared" si="8"/>
        <v>0.1857707509881423</v>
      </c>
      <c r="J29" s="22">
        <f t="shared" si="8"/>
        <v>0.1857707509881423</v>
      </c>
      <c r="K29" s="22">
        <f t="shared" si="8"/>
        <v>0.20553359683794467</v>
      </c>
      <c r="L29" s="22">
        <f t="shared" si="8"/>
        <v>0.18181818181818182</v>
      </c>
      <c r="M29" s="22">
        <f t="shared" si="8"/>
        <v>0.15810276679841898</v>
      </c>
      <c r="N29" s="22">
        <f t="shared" si="8"/>
        <v>0.14624505928853754</v>
      </c>
      <c r="O29" s="22">
        <f t="shared" si="8"/>
        <v>0.13043478260869565</v>
      </c>
      <c r="P29" s="22">
        <f t="shared" si="8"/>
        <v>0.11857707509881422</v>
      </c>
      <c r="Q29" s="22">
        <f t="shared" si="8"/>
        <v>0.1067193675889328</v>
      </c>
      <c r="R29" s="22">
        <f t="shared" si="8"/>
        <v>8.6956521739130432E-2</v>
      </c>
      <c r="S29" s="22">
        <f t="shared" si="8"/>
        <v>9.8814229249011856E-2</v>
      </c>
      <c r="T29" s="22">
        <f t="shared" si="8"/>
        <v>0.11462450592885376</v>
      </c>
      <c r="U29" s="22">
        <f t="shared" si="8"/>
        <v>0.17786561264822134</v>
      </c>
      <c r="V29" s="22">
        <f t="shared" si="8"/>
        <v>0.1857707509881423</v>
      </c>
      <c r="W29" s="22">
        <f t="shared" si="8"/>
        <v>0.1857707509881423</v>
      </c>
      <c r="X29" s="22">
        <f t="shared" si="8"/>
        <v>0.20158102766798419</v>
      </c>
      <c r="Y29" s="22">
        <f t="shared" si="8"/>
        <v>0.21739130434782608</v>
      </c>
      <c r="Z29" s="22">
        <f t="shared" si="8"/>
        <v>0.2134387351778656</v>
      </c>
      <c r="AA29" s="22">
        <f t="shared" si="8"/>
        <v>0.20553359683794467</v>
      </c>
      <c r="AB29" s="22">
        <f t="shared" si="8"/>
        <v>0.20553359683794467</v>
      </c>
      <c r="AC29" s="22">
        <f t="shared" si="8"/>
        <v>0.20553359683794467</v>
      </c>
      <c r="AD29" s="22">
        <f t="shared" si="8"/>
        <v>0.20158102766798419</v>
      </c>
      <c r="AE29" s="22">
        <f t="shared" si="8"/>
        <v>0.1857707509881423</v>
      </c>
      <c r="AF29" s="22">
        <f t="shared" si="8"/>
        <v>0.18181818181818182</v>
      </c>
      <c r="AG29" s="22">
        <f t="shared" si="8"/>
        <v>0.17786561264822134</v>
      </c>
      <c r="AH29" s="22">
        <f t="shared" si="8"/>
        <v>0.17786561264822134</v>
      </c>
      <c r="AI29" s="22">
        <f t="shared" si="8"/>
        <v>0.17786561264822134</v>
      </c>
      <c r="AJ29" s="22">
        <f t="shared" si="8"/>
        <v>0.17391304347826086</v>
      </c>
      <c r="AL29" s="37">
        <v>0.25</v>
      </c>
      <c r="AM29" s="37">
        <v>0.25</v>
      </c>
    </row>
    <row r="30" spans="2:39" ht="59.25" customHeight="1">
      <c r="B30" t="s">
        <v>63</v>
      </c>
      <c r="C30" s="17" t="s">
        <v>54</v>
      </c>
      <c r="D30" s="2"/>
      <c r="E30" s="1"/>
      <c r="F30" s="22">
        <f>F13/F10</f>
        <v>6.25E-2</v>
      </c>
      <c r="G30" s="22">
        <f t="shared" ref="G30:AJ30" si="9">G13/G10</f>
        <v>4.1666666666666664E-2</v>
      </c>
      <c r="H30" s="22">
        <f t="shared" si="9"/>
        <v>4.1666666666666664E-2</v>
      </c>
      <c r="I30" s="22">
        <f t="shared" si="9"/>
        <v>4.1666666666666664E-2</v>
      </c>
      <c r="J30" s="22">
        <f t="shared" si="9"/>
        <v>4.1666666666666664E-2</v>
      </c>
      <c r="K30" s="22">
        <f t="shared" si="9"/>
        <v>4.1666666666666664E-2</v>
      </c>
      <c r="L30" s="22">
        <f t="shared" si="9"/>
        <v>4.1666666666666664E-2</v>
      </c>
      <c r="M30" s="22">
        <f t="shared" si="9"/>
        <v>4.1666666666666664E-2</v>
      </c>
      <c r="N30" s="22">
        <f t="shared" si="9"/>
        <v>4.1666666666666664E-2</v>
      </c>
      <c r="O30" s="22">
        <f t="shared" si="9"/>
        <v>4.1666666666666664E-2</v>
      </c>
      <c r="P30" s="22">
        <f t="shared" si="9"/>
        <v>4.1666666666666664E-2</v>
      </c>
      <c r="Q30" s="22">
        <f t="shared" si="9"/>
        <v>4.1666666666666664E-2</v>
      </c>
      <c r="R30" s="22">
        <f t="shared" si="9"/>
        <v>4.1666666666666664E-2</v>
      </c>
      <c r="S30" s="22">
        <f t="shared" si="9"/>
        <v>4.1666666666666664E-2</v>
      </c>
      <c r="T30" s="22">
        <f t="shared" si="9"/>
        <v>4.1666666666666664E-2</v>
      </c>
      <c r="U30" s="22">
        <f t="shared" si="9"/>
        <v>4.1666666666666664E-2</v>
      </c>
      <c r="V30" s="22">
        <f t="shared" si="9"/>
        <v>4.1666666666666664E-2</v>
      </c>
      <c r="W30" s="22">
        <f t="shared" si="9"/>
        <v>4.1666666666666664E-2</v>
      </c>
      <c r="X30" s="22">
        <f t="shared" si="9"/>
        <v>4.1666666666666664E-2</v>
      </c>
      <c r="Y30" s="22">
        <f t="shared" si="9"/>
        <v>4.1666666666666664E-2</v>
      </c>
      <c r="Z30" s="22">
        <f t="shared" si="9"/>
        <v>4.1666666666666664E-2</v>
      </c>
      <c r="AA30" s="22">
        <f t="shared" si="9"/>
        <v>4.1666666666666664E-2</v>
      </c>
      <c r="AB30" s="22">
        <f t="shared" si="9"/>
        <v>4.1666666666666664E-2</v>
      </c>
      <c r="AC30" s="22">
        <f t="shared" si="9"/>
        <v>4.1666666666666664E-2</v>
      </c>
      <c r="AD30" s="22">
        <f t="shared" si="9"/>
        <v>4.1666666666666664E-2</v>
      </c>
      <c r="AE30" s="22">
        <f t="shared" si="9"/>
        <v>2.0833333333333332E-2</v>
      </c>
      <c r="AF30" s="22">
        <f t="shared" si="9"/>
        <v>2.0833333333333332E-2</v>
      </c>
      <c r="AG30" s="22">
        <f t="shared" si="9"/>
        <v>2.0833333333333332E-2</v>
      </c>
      <c r="AH30" s="22">
        <f t="shared" si="9"/>
        <v>2.0833333333333332E-2</v>
      </c>
      <c r="AI30" s="22">
        <f t="shared" si="9"/>
        <v>2.0833333333333332E-2</v>
      </c>
      <c r="AJ30" s="22">
        <f t="shared" si="9"/>
        <v>2.0833333333333332E-2</v>
      </c>
      <c r="AL30" s="37">
        <v>0.2</v>
      </c>
      <c r="AM30" s="37">
        <v>0.5</v>
      </c>
    </row>
    <row r="31" spans="2:39" ht="59.25" customHeight="1">
      <c r="B31" t="s">
        <v>64</v>
      </c>
      <c r="C31" s="17" t="s">
        <v>55</v>
      </c>
      <c r="D31" s="2"/>
      <c r="E31" s="1"/>
      <c r="F31" s="22">
        <f>F13/F11</f>
        <v>6.25E-2</v>
      </c>
      <c r="G31" s="22">
        <f t="shared" ref="G31:AJ31" si="10">G13/G11</f>
        <v>4.1666666666666664E-2</v>
      </c>
      <c r="H31" s="22">
        <f t="shared" si="10"/>
        <v>4.1666666666666664E-2</v>
      </c>
      <c r="I31" s="22">
        <f t="shared" si="10"/>
        <v>4.1666666666666664E-2</v>
      </c>
      <c r="J31" s="22">
        <f t="shared" si="10"/>
        <v>4.1666666666666664E-2</v>
      </c>
      <c r="K31" s="22">
        <f t="shared" si="10"/>
        <v>4.1666666666666664E-2</v>
      </c>
      <c r="L31" s="22">
        <f t="shared" si="10"/>
        <v>4.1666666666666664E-2</v>
      </c>
      <c r="M31" s="22">
        <f t="shared" si="10"/>
        <v>4.1666666666666664E-2</v>
      </c>
      <c r="N31" s="22">
        <f t="shared" si="10"/>
        <v>4.1666666666666664E-2</v>
      </c>
      <c r="O31" s="22">
        <f t="shared" si="10"/>
        <v>4.1666666666666664E-2</v>
      </c>
      <c r="P31" s="22">
        <f t="shared" si="10"/>
        <v>4.1666666666666664E-2</v>
      </c>
      <c r="Q31" s="22">
        <f t="shared" si="10"/>
        <v>4.1666666666666664E-2</v>
      </c>
      <c r="R31" s="22">
        <f t="shared" si="10"/>
        <v>4.1666666666666664E-2</v>
      </c>
      <c r="S31" s="22">
        <f t="shared" si="10"/>
        <v>4.1666666666666664E-2</v>
      </c>
      <c r="T31" s="22">
        <f t="shared" si="10"/>
        <v>4.1666666666666664E-2</v>
      </c>
      <c r="U31" s="22">
        <f t="shared" si="10"/>
        <v>4.1666666666666664E-2</v>
      </c>
      <c r="V31" s="22">
        <f t="shared" si="10"/>
        <v>4.1666666666666664E-2</v>
      </c>
      <c r="W31" s="22">
        <f t="shared" si="10"/>
        <v>4.1666666666666664E-2</v>
      </c>
      <c r="X31" s="22">
        <f t="shared" si="10"/>
        <v>4.1666666666666664E-2</v>
      </c>
      <c r="Y31" s="22">
        <f t="shared" si="10"/>
        <v>4.1666666666666664E-2</v>
      </c>
      <c r="Z31" s="22">
        <f t="shared" si="10"/>
        <v>4.1666666666666664E-2</v>
      </c>
      <c r="AA31" s="22">
        <f t="shared" si="10"/>
        <v>4.1666666666666664E-2</v>
      </c>
      <c r="AB31" s="22">
        <f t="shared" si="10"/>
        <v>4.1666666666666664E-2</v>
      </c>
      <c r="AC31" s="22">
        <f t="shared" si="10"/>
        <v>4.1666666666666664E-2</v>
      </c>
      <c r="AD31" s="22">
        <f t="shared" si="10"/>
        <v>4.1666666666666664E-2</v>
      </c>
      <c r="AE31" s="22">
        <f t="shared" si="10"/>
        <v>2.0833333333333332E-2</v>
      </c>
      <c r="AF31" s="22">
        <f t="shared" si="10"/>
        <v>2.0833333333333332E-2</v>
      </c>
      <c r="AG31" s="22">
        <f t="shared" si="10"/>
        <v>2.0833333333333332E-2</v>
      </c>
      <c r="AH31" s="22">
        <f t="shared" si="10"/>
        <v>2.0833333333333332E-2</v>
      </c>
      <c r="AI31" s="22">
        <f t="shared" si="10"/>
        <v>2.0833333333333332E-2</v>
      </c>
      <c r="AJ31" s="22">
        <f t="shared" si="10"/>
        <v>2.0833333333333332E-2</v>
      </c>
      <c r="AL31" s="37">
        <v>0.25</v>
      </c>
      <c r="AM31" s="37">
        <v>0.25</v>
      </c>
    </row>
    <row r="32" spans="2:39" ht="59.25" customHeight="1">
      <c r="B32" t="s">
        <v>18</v>
      </c>
      <c r="C32" s="17" t="s">
        <v>56</v>
      </c>
      <c r="D32" s="2"/>
      <c r="E32" s="1"/>
      <c r="F32" s="23">
        <f>F14*100000/1601711</f>
        <v>4.9322256012476657</v>
      </c>
      <c r="G32" s="23">
        <f>G14*100000/1601711</f>
        <v>4.3078932466593534</v>
      </c>
      <c r="H32" s="23">
        <f t="shared" ref="H32:AJ32" si="11">H14*100000/1601711</f>
        <v>3.7459941275298729</v>
      </c>
      <c r="I32" s="23">
        <f t="shared" si="11"/>
        <v>3.808427362988704</v>
      </c>
      <c r="J32" s="23">
        <f t="shared" si="11"/>
        <v>3.6835608920710414</v>
      </c>
      <c r="K32" s="23">
        <f t="shared" si="11"/>
        <v>3.8708605984475351</v>
      </c>
      <c r="L32" s="23">
        <f t="shared" si="11"/>
        <v>3.4338279502357167</v>
      </c>
      <c r="M32" s="23">
        <f t="shared" si="11"/>
        <v>2.996795302023898</v>
      </c>
      <c r="N32" s="23">
        <f t="shared" si="11"/>
        <v>2.7470623601885733</v>
      </c>
      <c r="O32" s="23">
        <f t="shared" si="11"/>
        <v>2.310029711976755</v>
      </c>
      <c r="P32" s="23">
        <f t="shared" si="11"/>
        <v>2.0602967701414299</v>
      </c>
      <c r="Q32" s="23">
        <f t="shared" si="11"/>
        <v>1.8105638283061052</v>
      </c>
      <c r="R32" s="23">
        <f t="shared" si="11"/>
        <v>1.498397651011949</v>
      </c>
      <c r="S32" s="23">
        <f t="shared" si="11"/>
        <v>1.6232641219296116</v>
      </c>
      <c r="T32" s="23">
        <f t="shared" si="11"/>
        <v>2.4973294183532486</v>
      </c>
      <c r="U32" s="23">
        <f t="shared" si="11"/>
        <v>3.9332938339063666</v>
      </c>
      <c r="V32" s="23">
        <f t="shared" si="11"/>
        <v>3.9957270693651976</v>
      </c>
      <c r="W32" s="23">
        <f t="shared" si="11"/>
        <v>4.1205935402828597</v>
      </c>
      <c r="X32" s="23">
        <f t="shared" si="11"/>
        <v>4.0581603048240291</v>
      </c>
      <c r="Y32" s="23">
        <f t="shared" si="11"/>
        <v>4.2454600112005227</v>
      </c>
      <c r="Z32" s="23">
        <f t="shared" si="11"/>
        <v>4.1830267757416912</v>
      </c>
      <c r="AA32" s="23">
        <f t="shared" si="11"/>
        <v>4.1205935402828597</v>
      </c>
      <c r="AB32" s="23">
        <f t="shared" si="11"/>
        <v>4.1205935402828597</v>
      </c>
      <c r="AC32" s="23">
        <f t="shared" si="11"/>
        <v>3.808427362988704</v>
      </c>
      <c r="AD32" s="23">
        <f t="shared" si="11"/>
        <v>3.4338279502357167</v>
      </c>
      <c r="AE32" s="23">
        <f t="shared" si="11"/>
        <v>3.1840950084003916</v>
      </c>
      <c r="AF32" s="23">
        <f t="shared" si="11"/>
        <v>3.1216617729415606</v>
      </c>
      <c r="AG32" s="23">
        <f t="shared" si="11"/>
        <v>3.2465282438592231</v>
      </c>
      <c r="AH32" s="23">
        <f t="shared" si="11"/>
        <v>3.2465282438592231</v>
      </c>
      <c r="AI32" s="23">
        <f t="shared" si="11"/>
        <v>3.3089614793180542</v>
      </c>
      <c r="AJ32" s="23">
        <f t="shared" si="11"/>
        <v>3.2465282438592231</v>
      </c>
      <c r="AL32" s="38">
        <v>15</v>
      </c>
      <c r="AM32" s="38">
        <v>25</v>
      </c>
    </row>
    <row r="33" spans="2:39" ht="59.25" customHeight="1">
      <c r="B33" t="s">
        <v>19</v>
      </c>
      <c r="C33" s="17" t="s">
        <v>57</v>
      </c>
      <c r="D33" s="2" t="s">
        <v>17</v>
      </c>
      <c r="E33" s="1"/>
      <c r="F33" s="22">
        <f>F18/F16</f>
        <v>2.2284122562674095E-2</v>
      </c>
      <c r="G33" s="22">
        <f t="shared" ref="G33:AJ33" si="12">G18/G16</f>
        <v>2.318840579710145E-2</v>
      </c>
      <c r="H33" s="22">
        <f t="shared" si="12"/>
        <v>2.1323529411764706E-2</v>
      </c>
      <c r="I33" s="22">
        <f t="shared" si="12"/>
        <v>2.34375E-2</v>
      </c>
      <c r="J33" s="22">
        <f t="shared" si="12"/>
        <v>2.4294670846394983E-2</v>
      </c>
      <c r="K33" s="22">
        <f t="shared" si="12"/>
        <v>1.5019762845849802E-2</v>
      </c>
      <c r="L33" s="22">
        <f t="shared" si="12"/>
        <v>1.4001473839351511E-2</v>
      </c>
      <c r="M33" s="22">
        <f t="shared" si="12"/>
        <v>1.4774494556765163E-2</v>
      </c>
      <c r="N33" s="22">
        <f t="shared" si="12"/>
        <v>1.499605367008682E-2</v>
      </c>
      <c r="O33" s="22">
        <f t="shared" si="12"/>
        <v>1.1560693641618497E-2</v>
      </c>
      <c r="P33" s="22">
        <f t="shared" si="12"/>
        <v>9.7690941385435177E-3</v>
      </c>
      <c r="Q33" s="22">
        <f t="shared" si="12"/>
        <v>6.7632850241545897E-3</v>
      </c>
      <c r="R33" s="22">
        <f t="shared" si="12"/>
        <v>5.3533190578158455E-3</v>
      </c>
      <c r="S33" s="22">
        <f t="shared" si="12"/>
        <v>1.9906323185011711E-2</v>
      </c>
      <c r="T33" s="22">
        <f t="shared" si="12"/>
        <v>4.4760935910478125E-2</v>
      </c>
      <c r="U33" s="22">
        <f t="shared" si="12"/>
        <v>4.2016806722689079E-2</v>
      </c>
      <c r="V33" s="22">
        <f t="shared" si="12"/>
        <v>4.0885860306643949E-2</v>
      </c>
      <c r="W33" s="22">
        <f t="shared" si="12"/>
        <v>4.0355125100887811E-2</v>
      </c>
      <c r="X33" s="22">
        <f t="shared" si="12"/>
        <v>3.8601602330662781E-2</v>
      </c>
      <c r="Y33" s="22">
        <f t="shared" si="12"/>
        <v>3.5940803382663845E-2</v>
      </c>
      <c r="Z33" s="22">
        <f t="shared" si="12"/>
        <v>3.0050083472454091E-2</v>
      </c>
      <c r="AA33" s="22">
        <f t="shared" si="12"/>
        <v>9.3984962406015032E-3</v>
      </c>
      <c r="AB33" s="22">
        <f t="shared" si="12"/>
        <v>1.1730205278592375E-2</v>
      </c>
      <c r="AC33" s="22">
        <f t="shared" si="12"/>
        <v>1.1299435028248588E-2</v>
      </c>
      <c r="AD33" s="22">
        <f t="shared" si="12"/>
        <v>1.0546500479386385E-2</v>
      </c>
      <c r="AE33" s="22">
        <f t="shared" si="12"/>
        <v>1.0845986984815618E-2</v>
      </c>
      <c r="AF33" s="22">
        <f t="shared" si="12"/>
        <v>1.264367816091954E-2</v>
      </c>
      <c r="AG33" s="22">
        <f t="shared" si="12"/>
        <v>1.9629225736095966E-2</v>
      </c>
      <c r="AH33" s="22">
        <f t="shared" si="12"/>
        <v>1.8234165067178502E-2</v>
      </c>
      <c r="AI33" s="22">
        <f t="shared" si="12"/>
        <v>1.237432327919567E-2</v>
      </c>
      <c r="AJ33" s="22">
        <f t="shared" si="12"/>
        <v>9.8859315589353604E-3</v>
      </c>
      <c r="AL33" s="37">
        <v>0.1</v>
      </c>
      <c r="AM33" s="37">
        <v>0.1</v>
      </c>
    </row>
    <row r="34" spans="2:39" ht="59.25" customHeight="1">
      <c r="B34" t="s">
        <v>20</v>
      </c>
      <c r="C34" s="17" t="s">
        <v>58</v>
      </c>
      <c r="D34" s="2" t="s">
        <v>17</v>
      </c>
      <c r="E34" s="1"/>
      <c r="F34" s="105">
        <f>F20*100000/1601711</f>
        <v>2.8094955956474044</v>
      </c>
      <c r="G34" s="105">
        <f t="shared" ref="G34:AJ34" si="13">G20*100000/1601711</f>
        <v>2.4973294183532486</v>
      </c>
      <c r="H34" s="105">
        <f t="shared" si="13"/>
        <v>2.310029711976755</v>
      </c>
      <c r="I34" s="105">
        <f t="shared" si="13"/>
        <v>2.0602967701414299</v>
      </c>
      <c r="J34" s="105">
        <f t="shared" si="13"/>
        <v>2.1227300056002614</v>
      </c>
      <c r="K34" s="105">
        <f t="shared" si="13"/>
        <v>2.310029711976755</v>
      </c>
      <c r="L34" s="105">
        <f t="shared" si="13"/>
        <v>1.4359644155531179</v>
      </c>
      <c r="M34" s="105">
        <f t="shared" si="13"/>
        <v>1.3110979446354554</v>
      </c>
      <c r="N34" s="105">
        <f t="shared" si="13"/>
        <v>1.3110979446354554</v>
      </c>
      <c r="O34" s="105">
        <f t="shared" si="13"/>
        <v>1.3110979446354554</v>
      </c>
      <c r="P34" s="105">
        <f t="shared" si="13"/>
        <v>0.93649853188246823</v>
      </c>
      <c r="Q34" s="105">
        <f t="shared" si="13"/>
        <v>0.68676559004714333</v>
      </c>
      <c r="R34" s="105">
        <f t="shared" si="13"/>
        <v>0.24973294183532485</v>
      </c>
      <c r="S34" s="105">
        <f t="shared" si="13"/>
        <v>0.37459941275298725</v>
      </c>
      <c r="T34" s="105">
        <f t="shared" si="13"/>
        <v>1.186231473717793</v>
      </c>
      <c r="U34" s="105">
        <f t="shared" si="13"/>
        <v>2.8719288311062359</v>
      </c>
      <c r="V34" s="105">
        <f t="shared" si="13"/>
        <v>3.1840950084003916</v>
      </c>
      <c r="W34" s="105">
        <f t="shared" si="13"/>
        <v>3.6211276566122104</v>
      </c>
      <c r="X34" s="105">
        <f t="shared" si="13"/>
        <v>3.7459941275298729</v>
      </c>
      <c r="Y34" s="105">
        <f t="shared" si="13"/>
        <v>3.9332938339063666</v>
      </c>
      <c r="Z34" s="105">
        <f t="shared" si="13"/>
        <v>3.6835608920710414</v>
      </c>
      <c r="AA34" s="105">
        <f t="shared" si="13"/>
        <v>2.8094955956474044</v>
      </c>
      <c r="AB34" s="105">
        <f t="shared" si="13"/>
        <v>1.186231473717793</v>
      </c>
      <c r="AC34" s="105">
        <f t="shared" si="13"/>
        <v>1.1237982382589617</v>
      </c>
      <c r="AD34" s="105">
        <f t="shared" si="13"/>
        <v>0.81163206096480578</v>
      </c>
      <c r="AE34" s="105">
        <f t="shared" si="13"/>
        <v>0.7491988255059745</v>
      </c>
      <c r="AF34" s="105">
        <f t="shared" si="13"/>
        <v>0.68676559004714333</v>
      </c>
      <c r="AG34" s="105">
        <f t="shared" si="13"/>
        <v>0.9989317673412994</v>
      </c>
      <c r="AH34" s="105">
        <f t="shared" si="13"/>
        <v>1.1237982382589617</v>
      </c>
      <c r="AI34" s="105">
        <f t="shared" si="13"/>
        <v>1.186231473717793</v>
      </c>
      <c r="AJ34" s="105">
        <f t="shared" si="13"/>
        <v>0.9989317673412994</v>
      </c>
      <c r="AL34" s="38">
        <v>15</v>
      </c>
      <c r="AM34" s="38">
        <v>25</v>
      </c>
    </row>
    <row r="35" spans="2:39" ht="59.25" customHeight="1">
      <c r="B35" t="s">
        <v>21</v>
      </c>
      <c r="C35" s="18" t="s">
        <v>59</v>
      </c>
      <c r="D35" s="2"/>
      <c r="E35" s="1"/>
      <c r="F35" s="24">
        <f>F21-F22</f>
        <v>-2</v>
      </c>
      <c r="G35" s="24">
        <f t="shared" ref="G35:AJ35" si="14">G21-G22</f>
        <v>-11</v>
      </c>
      <c r="H35" s="24">
        <f t="shared" si="14"/>
        <v>-12</v>
      </c>
      <c r="I35" s="24">
        <f t="shared" si="14"/>
        <v>-24</v>
      </c>
      <c r="J35" s="24">
        <f t="shared" si="14"/>
        <v>-24</v>
      </c>
      <c r="K35" s="24">
        <f t="shared" si="14"/>
        <v>-10</v>
      </c>
      <c r="L35" s="24">
        <f t="shared" si="14"/>
        <v>-26</v>
      </c>
      <c r="M35" s="24">
        <f t="shared" si="14"/>
        <v>-24</v>
      </c>
      <c r="N35" s="24">
        <f t="shared" si="14"/>
        <v>-19</v>
      </c>
      <c r="O35" s="24">
        <f t="shared" si="14"/>
        <v>-16</v>
      </c>
      <c r="P35" s="24">
        <f t="shared" si="14"/>
        <v>-18</v>
      </c>
      <c r="Q35" s="24">
        <f t="shared" si="14"/>
        <v>-23</v>
      </c>
      <c r="R35" s="24">
        <f t="shared" si="14"/>
        <v>-33</v>
      </c>
      <c r="S35" s="24">
        <f t="shared" si="14"/>
        <v>-17</v>
      </c>
      <c r="T35" s="24">
        <f t="shared" si="14"/>
        <v>-2</v>
      </c>
      <c r="U35" s="24">
        <f t="shared" si="14"/>
        <v>25</v>
      </c>
      <c r="V35" s="24">
        <f t="shared" si="14"/>
        <v>30</v>
      </c>
      <c r="W35" s="24">
        <f t="shared" si="14"/>
        <v>43</v>
      </c>
      <c r="X35" s="24">
        <f t="shared" si="14"/>
        <v>49</v>
      </c>
      <c r="Y35" s="24">
        <f t="shared" si="14"/>
        <v>59</v>
      </c>
      <c r="Z35" s="24">
        <f t="shared" si="14"/>
        <v>53</v>
      </c>
      <c r="AA35" s="24">
        <f t="shared" si="14"/>
        <v>26</v>
      </c>
      <c r="AB35" s="24">
        <f t="shared" si="14"/>
        <v>-27</v>
      </c>
      <c r="AC35" s="24">
        <f t="shared" si="14"/>
        <v>-33</v>
      </c>
      <c r="AD35" s="24">
        <f t="shared" si="14"/>
        <v>-45</v>
      </c>
      <c r="AE35" s="24">
        <f t="shared" si="14"/>
        <v>-48</v>
      </c>
      <c r="AF35" s="24">
        <f t="shared" si="14"/>
        <v>-52</v>
      </c>
      <c r="AG35" s="24">
        <f t="shared" si="14"/>
        <v>-43</v>
      </c>
      <c r="AH35" s="24">
        <f t="shared" si="14"/>
        <v>-27</v>
      </c>
      <c r="AI35" s="24">
        <f t="shared" si="14"/>
        <v>0</v>
      </c>
      <c r="AJ35" s="24">
        <f t="shared" si="14"/>
        <v>-2</v>
      </c>
      <c r="AL35" s="38">
        <v>1</v>
      </c>
      <c r="AM35" s="38">
        <v>1</v>
      </c>
    </row>
    <row r="36" spans="2:39" ht="59.25" customHeight="1">
      <c r="B36" t="s">
        <v>22</v>
      </c>
      <c r="C36" s="17" t="s">
        <v>60</v>
      </c>
      <c r="D36" s="2" t="s">
        <v>17</v>
      </c>
      <c r="E36" s="1"/>
      <c r="F36" s="22">
        <f>F24/F20</f>
        <v>0.13333333333333333</v>
      </c>
      <c r="G36" s="22">
        <f t="shared" ref="G36:AJ36" si="15">G24/G20</f>
        <v>0.15</v>
      </c>
      <c r="H36" s="22">
        <f t="shared" si="15"/>
        <v>0.13513513513513514</v>
      </c>
      <c r="I36" s="22">
        <f t="shared" si="15"/>
        <v>0.24242424242424243</v>
      </c>
      <c r="J36" s="22">
        <f t="shared" si="15"/>
        <v>0.26470588235294118</v>
      </c>
      <c r="K36" s="22">
        <f t="shared" si="15"/>
        <v>0.29729729729729731</v>
      </c>
      <c r="L36" s="22">
        <f t="shared" si="15"/>
        <v>0.43478260869565216</v>
      </c>
      <c r="M36" s="22">
        <f t="shared" si="15"/>
        <v>0.47619047619047616</v>
      </c>
      <c r="N36" s="22">
        <f t="shared" si="15"/>
        <v>0.47619047619047616</v>
      </c>
      <c r="O36" s="22">
        <f t="shared" si="15"/>
        <v>0.47619047619047616</v>
      </c>
      <c r="P36" s="22">
        <f t="shared" si="15"/>
        <v>0.33333333333333331</v>
      </c>
      <c r="Q36" s="22">
        <f t="shared" si="15"/>
        <v>0.27272727272727271</v>
      </c>
      <c r="R36" s="22">
        <f t="shared" si="15"/>
        <v>0.25</v>
      </c>
      <c r="S36" s="22">
        <f t="shared" si="15"/>
        <v>0.5</v>
      </c>
      <c r="T36" s="22">
        <f t="shared" si="15"/>
        <v>0.10526315789473684</v>
      </c>
      <c r="U36" s="22">
        <f t="shared" si="15"/>
        <v>4.3478260869565216E-2</v>
      </c>
      <c r="V36" s="22">
        <f t="shared" si="15"/>
        <v>5.8823529411764705E-2</v>
      </c>
      <c r="W36" s="22">
        <f t="shared" si="15"/>
        <v>6.8965517241379309E-2</v>
      </c>
      <c r="X36" s="22">
        <f t="shared" si="15"/>
        <v>6.6666666666666666E-2</v>
      </c>
      <c r="Y36" s="22">
        <f t="shared" si="15"/>
        <v>7.9365079365079361E-2</v>
      </c>
      <c r="Z36" s="22">
        <f t="shared" si="15"/>
        <v>5.0847457627118647E-2</v>
      </c>
      <c r="AA36" s="22">
        <f t="shared" si="15"/>
        <v>6.6666666666666666E-2</v>
      </c>
      <c r="AB36" s="22">
        <f t="shared" si="15"/>
        <v>0.21052631578947367</v>
      </c>
      <c r="AC36" s="22">
        <f t="shared" si="15"/>
        <v>0.16666666666666666</v>
      </c>
      <c r="AD36" s="22">
        <f t="shared" si="15"/>
        <v>0.30769230769230771</v>
      </c>
      <c r="AE36" s="22">
        <f t="shared" si="15"/>
        <v>0.41666666666666669</v>
      </c>
      <c r="AF36" s="22">
        <f t="shared" si="15"/>
        <v>0.45454545454545453</v>
      </c>
      <c r="AG36" s="22">
        <f t="shared" si="15"/>
        <v>0.5625</v>
      </c>
      <c r="AH36" s="22">
        <f t="shared" si="15"/>
        <v>0.5</v>
      </c>
      <c r="AI36" s="22">
        <f t="shared" si="15"/>
        <v>0.42105263157894735</v>
      </c>
      <c r="AJ36" s="22">
        <f t="shared" si="15"/>
        <v>0.5625</v>
      </c>
      <c r="AL36" s="37">
        <v>0.5</v>
      </c>
      <c r="AM36" s="37">
        <v>0.5</v>
      </c>
    </row>
    <row r="37" spans="2:39" ht="59.25" customHeight="1">
      <c r="B37" s="68" t="s">
        <v>104</v>
      </c>
      <c r="C37" s="17" t="s">
        <v>103</v>
      </c>
      <c r="D37" s="2" t="s">
        <v>17</v>
      </c>
      <c r="E37" s="1"/>
      <c r="F37" s="110">
        <f>F24*100000/1601711</f>
        <v>0.37459941275298725</v>
      </c>
      <c r="G37" s="110">
        <f t="shared" ref="G37:AJ37" si="16">G24*100000/1601711</f>
        <v>0.37459941275298725</v>
      </c>
      <c r="H37" s="110">
        <f t="shared" si="16"/>
        <v>0.31216617729415608</v>
      </c>
      <c r="I37" s="110">
        <f t="shared" si="16"/>
        <v>0.4994658836706497</v>
      </c>
      <c r="J37" s="110">
        <f t="shared" si="16"/>
        <v>0.56189911912948087</v>
      </c>
      <c r="K37" s="110">
        <f t="shared" si="16"/>
        <v>0.68676559004714333</v>
      </c>
      <c r="L37" s="110">
        <f t="shared" si="16"/>
        <v>0.62433235458831216</v>
      </c>
      <c r="M37" s="110">
        <f t="shared" si="16"/>
        <v>0.62433235458831216</v>
      </c>
      <c r="N37" s="110">
        <f t="shared" si="16"/>
        <v>0.62433235458831216</v>
      </c>
      <c r="O37" s="110">
        <f t="shared" si="16"/>
        <v>0.62433235458831216</v>
      </c>
      <c r="P37" s="110">
        <f t="shared" si="16"/>
        <v>0.31216617729415608</v>
      </c>
      <c r="Q37" s="110">
        <f t="shared" si="16"/>
        <v>0.18729970637649362</v>
      </c>
      <c r="R37" s="110">
        <f t="shared" si="16"/>
        <v>6.2433235458831213E-2</v>
      </c>
      <c r="S37" s="110">
        <f t="shared" si="16"/>
        <v>0.18729970637649362</v>
      </c>
      <c r="T37" s="110">
        <f t="shared" si="16"/>
        <v>0.12486647091766243</v>
      </c>
      <c r="U37" s="110">
        <f t="shared" si="16"/>
        <v>0.12486647091766243</v>
      </c>
      <c r="V37" s="110">
        <f t="shared" si="16"/>
        <v>0.18729970637649362</v>
      </c>
      <c r="W37" s="110">
        <f t="shared" si="16"/>
        <v>0.24973294183532485</v>
      </c>
      <c r="X37" s="110">
        <f t="shared" si="16"/>
        <v>0.24973294183532485</v>
      </c>
      <c r="Y37" s="110">
        <f t="shared" si="16"/>
        <v>0.31216617729415608</v>
      </c>
      <c r="Z37" s="110">
        <f t="shared" si="16"/>
        <v>0.18729970637649362</v>
      </c>
      <c r="AA37" s="110">
        <f t="shared" si="16"/>
        <v>0.18729970637649362</v>
      </c>
      <c r="AB37" s="110">
        <f t="shared" si="16"/>
        <v>0.24973294183532485</v>
      </c>
      <c r="AC37" s="110">
        <f t="shared" si="16"/>
        <v>0.18729970637649362</v>
      </c>
      <c r="AD37" s="110">
        <f t="shared" si="16"/>
        <v>0.24973294183532485</v>
      </c>
      <c r="AE37" s="110">
        <f t="shared" si="16"/>
        <v>0.31216617729415608</v>
      </c>
      <c r="AF37" s="110">
        <f t="shared" si="16"/>
        <v>0.31216617729415608</v>
      </c>
      <c r="AG37" s="110">
        <f t="shared" si="16"/>
        <v>0.56189911912948087</v>
      </c>
      <c r="AH37" s="110">
        <f t="shared" si="16"/>
        <v>0.56189911912948087</v>
      </c>
      <c r="AI37" s="110">
        <f t="shared" si="16"/>
        <v>0.4994658836706497</v>
      </c>
      <c r="AJ37" s="110">
        <f t="shared" si="16"/>
        <v>0.56189911912948087</v>
      </c>
      <c r="AL37" s="37"/>
      <c r="AM37" s="37"/>
    </row>
    <row r="39" spans="2:39" ht="59.25" customHeight="1">
      <c r="B39" s="68" t="s">
        <v>21</v>
      </c>
      <c r="C39" s="18" t="s">
        <v>59</v>
      </c>
      <c r="D39" s="2"/>
      <c r="E39" s="1"/>
      <c r="F39" s="102" t="str">
        <f>IF(F35&gt;0,"増加","減少")</f>
        <v>減少</v>
      </c>
      <c r="G39" s="102" t="str">
        <f t="shared" ref="G39:AJ39" si="17">IF(G35&gt;0,"増加","減少")</f>
        <v>減少</v>
      </c>
      <c r="H39" s="102" t="str">
        <f t="shared" si="17"/>
        <v>減少</v>
      </c>
      <c r="I39" s="102" t="str">
        <f t="shared" si="17"/>
        <v>減少</v>
      </c>
      <c r="J39" s="102" t="str">
        <f t="shared" si="17"/>
        <v>減少</v>
      </c>
      <c r="K39" s="102" t="str">
        <f t="shared" si="17"/>
        <v>減少</v>
      </c>
      <c r="L39" s="102" t="str">
        <f t="shared" si="17"/>
        <v>減少</v>
      </c>
      <c r="M39" s="102" t="str">
        <f t="shared" si="17"/>
        <v>減少</v>
      </c>
      <c r="N39" s="102" t="str">
        <f t="shared" si="17"/>
        <v>減少</v>
      </c>
      <c r="O39" s="102" t="str">
        <f t="shared" si="17"/>
        <v>減少</v>
      </c>
      <c r="P39" s="102" t="str">
        <f t="shared" si="17"/>
        <v>減少</v>
      </c>
      <c r="Q39" s="102" t="str">
        <f t="shared" si="17"/>
        <v>減少</v>
      </c>
      <c r="R39" s="102" t="str">
        <f t="shared" si="17"/>
        <v>減少</v>
      </c>
      <c r="S39" s="102" t="str">
        <f t="shared" si="17"/>
        <v>減少</v>
      </c>
      <c r="T39" s="102" t="str">
        <f t="shared" si="17"/>
        <v>減少</v>
      </c>
      <c r="U39" s="102" t="str">
        <f t="shared" si="17"/>
        <v>増加</v>
      </c>
      <c r="V39" s="102" t="str">
        <f t="shared" si="17"/>
        <v>増加</v>
      </c>
      <c r="W39" s="102" t="str">
        <f t="shared" si="17"/>
        <v>増加</v>
      </c>
      <c r="X39" s="102" t="str">
        <f t="shared" si="17"/>
        <v>増加</v>
      </c>
      <c r="Y39" s="102" t="str">
        <f t="shared" si="17"/>
        <v>増加</v>
      </c>
      <c r="Z39" s="102" t="str">
        <f t="shared" si="17"/>
        <v>増加</v>
      </c>
      <c r="AA39" s="102" t="str">
        <f t="shared" si="17"/>
        <v>増加</v>
      </c>
      <c r="AB39" s="102" t="str">
        <f t="shared" si="17"/>
        <v>減少</v>
      </c>
      <c r="AC39" s="102" t="str">
        <f t="shared" si="17"/>
        <v>減少</v>
      </c>
      <c r="AD39" s="102" t="str">
        <f t="shared" si="17"/>
        <v>減少</v>
      </c>
      <c r="AE39" s="102" t="str">
        <f t="shared" si="17"/>
        <v>減少</v>
      </c>
      <c r="AF39" s="102" t="str">
        <f t="shared" si="17"/>
        <v>減少</v>
      </c>
      <c r="AG39" s="102" t="str">
        <f t="shared" si="17"/>
        <v>減少</v>
      </c>
      <c r="AH39" s="102" t="str">
        <f t="shared" si="17"/>
        <v>減少</v>
      </c>
      <c r="AI39" s="102" t="str">
        <f t="shared" si="17"/>
        <v>減少</v>
      </c>
      <c r="AJ39" s="102" t="str">
        <f t="shared" si="17"/>
        <v>減少</v>
      </c>
      <c r="AL39" s="38">
        <v>1</v>
      </c>
      <c r="AM39" s="38">
        <v>1</v>
      </c>
    </row>
  </sheetData>
  <phoneticPr fontId="1"/>
  <conditionalFormatting sqref="F39:AJ39">
    <cfRule type="expression" dxfId="854" priority="16">
      <formula>F39&gt;=$AL$35</formula>
    </cfRule>
  </conditionalFormatting>
  <conditionalFormatting sqref="F36:AJ36">
    <cfRule type="cellIs" dxfId="853" priority="15" operator="greaterThanOrEqual">
      <formula>0.5</formula>
    </cfRule>
  </conditionalFormatting>
  <conditionalFormatting sqref="F35:AJ35">
    <cfRule type="cellIs" dxfId="852" priority="14" operator="greaterThanOrEqual">
      <formula>1</formula>
    </cfRule>
  </conditionalFormatting>
  <conditionalFormatting sqref="F34:AJ34">
    <cfRule type="cellIs" dxfId="851" priority="12" operator="greaterThanOrEqual">
      <formula>25</formula>
    </cfRule>
    <cfRule type="cellIs" dxfId="850" priority="13" operator="greaterThanOrEqual">
      <formula>15</formula>
    </cfRule>
  </conditionalFormatting>
  <conditionalFormatting sqref="F33:AJ33">
    <cfRule type="cellIs" dxfId="849" priority="11" operator="greaterThanOrEqual">
      <formula>0.1</formula>
    </cfRule>
  </conditionalFormatting>
  <conditionalFormatting sqref="F32:AJ32">
    <cfRule type="cellIs" dxfId="848" priority="9" operator="greaterThanOrEqual">
      <formula>25</formula>
    </cfRule>
    <cfRule type="cellIs" dxfId="847" priority="10" operator="greaterThanOrEqual">
      <formula>15</formula>
    </cfRule>
  </conditionalFormatting>
  <conditionalFormatting sqref="F31:AJ31">
    <cfRule type="cellIs" dxfId="846" priority="8" operator="greaterThanOrEqual">
      <formula>0.25</formula>
    </cfRule>
  </conditionalFormatting>
  <conditionalFormatting sqref="F30:AJ30">
    <cfRule type="cellIs" dxfId="845" priority="6" operator="greaterThanOrEqual">
      <formula>0.5</formula>
    </cfRule>
    <cfRule type="cellIs" dxfId="844" priority="7" operator="greaterThanOrEqual">
      <formula>0.2</formula>
    </cfRule>
  </conditionalFormatting>
  <conditionalFormatting sqref="F29:AJ29">
    <cfRule type="cellIs" dxfId="843" priority="5" operator="greaterThanOrEqual">
      <formula>0.25</formula>
    </cfRule>
  </conditionalFormatting>
  <conditionalFormatting sqref="F28:AJ28">
    <cfRule type="cellIs" dxfId="842" priority="3" operator="greaterThanOrEqual">
      <formula>0.5</formula>
    </cfRule>
    <cfRule type="cellIs" dxfId="841" priority="4" operator="greaterThanOrEqual">
      <formula>0.2</formula>
    </cfRule>
  </conditionalFormatting>
  <conditionalFormatting sqref="F37:AJ37">
    <cfRule type="cellIs" dxfId="840" priority="1" operator="greaterThanOrEqual">
      <formula>7.5</formula>
    </cfRule>
    <cfRule type="cellIs" dxfId="839" priority="2" operator="greaterThanOrEqual">
      <formula>12.5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8" scale="57" orientation="landscape" r:id="rId1"/>
  <ignoredErrors>
    <ignoredError sqref="L16:AF16 L18:AJ18 L20:AJ20 S22:AJ22 L24:AJ24 AG16:AJ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4:AN39"/>
  <sheetViews>
    <sheetView view="pageBreakPreview" topLeftCell="B4" zoomScale="80" zoomScaleNormal="100" zoomScaleSheetLayoutView="80" workbookViewId="0">
      <pane xSplit="5" ySplit="4" topLeftCell="G29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42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44075</v>
      </c>
      <c r="H6" s="26">
        <v>44076</v>
      </c>
      <c r="I6" s="26">
        <v>44077</v>
      </c>
      <c r="J6" s="26">
        <v>44078</v>
      </c>
      <c r="K6" s="26">
        <v>44079</v>
      </c>
      <c r="L6" s="26">
        <v>44080</v>
      </c>
      <c r="M6" s="26">
        <v>44081</v>
      </c>
      <c r="N6" s="26">
        <v>44082</v>
      </c>
      <c r="O6" s="26">
        <v>44083</v>
      </c>
      <c r="P6" s="26">
        <v>44084</v>
      </c>
      <c r="Q6" s="26">
        <v>44085</v>
      </c>
      <c r="R6" s="26">
        <v>44086</v>
      </c>
      <c r="S6" s="26">
        <v>44087</v>
      </c>
      <c r="T6" s="26">
        <v>44088</v>
      </c>
      <c r="U6" s="26">
        <v>44089</v>
      </c>
      <c r="V6" s="26">
        <v>44090</v>
      </c>
      <c r="W6" s="26">
        <v>44091</v>
      </c>
      <c r="X6" s="26">
        <v>44092</v>
      </c>
      <c r="Y6" s="26">
        <v>44093</v>
      </c>
      <c r="Z6" s="26">
        <v>44094</v>
      </c>
      <c r="AA6" s="26">
        <v>44095</v>
      </c>
      <c r="AB6" s="26">
        <v>44096</v>
      </c>
      <c r="AC6" s="26">
        <v>44097</v>
      </c>
      <c r="AD6" s="26">
        <v>44098</v>
      </c>
      <c r="AE6" s="26">
        <v>44099</v>
      </c>
      <c r="AF6" s="26">
        <v>44100</v>
      </c>
      <c r="AG6" s="26">
        <v>44101</v>
      </c>
      <c r="AH6" s="26">
        <v>44102</v>
      </c>
      <c r="AI6" s="26">
        <v>44103</v>
      </c>
      <c r="AJ6" s="26">
        <v>44104</v>
      </c>
      <c r="AK6" s="26"/>
    </row>
    <row r="7" spans="4:38" ht="30" customHeight="1">
      <c r="D7" s="6"/>
      <c r="E7" s="7"/>
      <c r="F7" s="8"/>
      <c r="G7" s="27" t="s">
        <v>41</v>
      </c>
      <c r="H7" s="27" t="s">
        <v>30</v>
      </c>
      <c r="I7" s="27" t="s">
        <v>31</v>
      </c>
      <c r="J7" s="27" t="s">
        <v>32</v>
      </c>
      <c r="K7" s="27" t="s">
        <v>25</v>
      </c>
      <c r="L7" s="27" t="s">
        <v>27</v>
      </c>
      <c r="M7" s="27" t="s">
        <v>28</v>
      </c>
      <c r="N7" s="27" t="s">
        <v>29</v>
      </c>
      <c r="O7" s="27" t="s">
        <v>30</v>
      </c>
      <c r="P7" s="27" t="s">
        <v>31</v>
      </c>
      <c r="Q7" s="27" t="s">
        <v>32</v>
      </c>
      <c r="R7" s="27" t="s">
        <v>25</v>
      </c>
      <c r="S7" s="27" t="s">
        <v>27</v>
      </c>
      <c r="T7" s="27" t="s">
        <v>28</v>
      </c>
      <c r="U7" s="27" t="s">
        <v>29</v>
      </c>
      <c r="V7" s="27" t="s">
        <v>30</v>
      </c>
      <c r="W7" s="27" t="s">
        <v>31</v>
      </c>
      <c r="X7" s="27" t="s">
        <v>32</v>
      </c>
      <c r="Y7" s="27" t="s">
        <v>25</v>
      </c>
      <c r="Z7" s="27" t="s">
        <v>27</v>
      </c>
      <c r="AA7" s="27" t="s">
        <v>28</v>
      </c>
      <c r="AB7" s="27" t="s">
        <v>29</v>
      </c>
      <c r="AC7" s="27" t="s">
        <v>30</v>
      </c>
      <c r="AD7" s="27" t="s">
        <v>31</v>
      </c>
      <c r="AE7" s="27" t="s">
        <v>32</v>
      </c>
      <c r="AF7" s="27" t="s">
        <v>25</v>
      </c>
      <c r="AG7" s="27" t="s">
        <v>27</v>
      </c>
      <c r="AH7" s="27" t="s">
        <v>28</v>
      </c>
      <c r="AI7" s="27" t="s">
        <v>29</v>
      </c>
      <c r="AJ7" s="27" t="s">
        <v>30</v>
      </c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19">
        <v>300</v>
      </c>
      <c r="AI8" s="19">
        <v>300</v>
      </c>
      <c r="AJ8" s="19">
        <v>300</v>
      </c>
      <c r="AK8" s="19">
        <v>300</v>
      </c>
    </row>
    <row r="9" spans="4:38" ht="41.25" customHeight="1">
      <c r="D9" s="28" t="s">
        <v>44</v>
      </c>
      <c r="E9" s="2" t="s">
        <v>15</v>
      </c>
      <c r="F9" s="1" t="s">
        <v>8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19">
        <v>253</v>
      </c>
      <c r="AI9" s="19">
        <v>253</v>
      </c>
      <c r="AJ9" s="19">
        <v>253</v>
      </c>
      <c r="AK9" s="19">
        <v>253</v>
      </c>
    </row>
    <row r="10" spans="4:38" ht="41.25" customHeight="1">
      <c r="D10" s="14" t="s">
        <v>45</v>
      </c>
      <c r="E10" s="2"/>
      <c r="F10" s="1" t="s">
        <v>47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  <c r="AK10" s="19">
        <v>48</v>
      </c>
    </row>
    <row r="11" spans="4:38" ht="41.25" customHeight="1">
      <c r="D11" s="14" t="s">
        <v>46</v>
      </c>
      <c r="E11" s="2"/>
      <c r="F11" s="1" t="s">
        <v>48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19">
        <v>48</v>
      </c>
      <c r="AI11" s="19">
        <v>48</v>
      </c>
      <c r="AJ11" s="19">
        <v>48</v>
      </c>
      <c r="AK11" s="19">
        <v>48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44</v>
      </c>
      <c r="H12" s="21">
        <v>41</v>
      </c>
      <c r="I12" s="21">
        <v>42</v>
      </c>
      <c r="J12" s="21">
        <v>32</v>
      </c>
      <c r="K12" s="21">
        <v>32</v>
      </c>
      <c r="L12" s="21">
        <v>31</v>
      </c>
      <c r="M12" s="21">
        <v>29</v>
      </c>
      <c r="N12" s="56">
        <v>22</v>
      </c>
      <c r="O12" s="56">
        <v>15</v>
      </c>
      <c r="P12" s="21">
        <v>12</v>
      </c>
      <c r="Q12" s="21">
        <v>11</v>
      </c>
      <c r="R12" s="21">
        <v>10</v>
      </c>
      <c r="S12" s="21">
        <v>10</v>
      </c>
      <c r="T12" s="56">
        <v>7</v>
      </c>
      <c r="U12" s="21">
        <v>6</v>
      </c>
      <c r="V12" s="21">
        <v>8</v>
      </c>
      <c r="W12" s="56">
        <v>6</v>
      </c>
      <c r="X12" s="56">
        <v>5</v>
      </c>
      <c r="Y12" s="56">
        <v>5</v>
      </c>
      <c r="Z12" s="56">
        <v>4</v>
      </c>
      <c r="AA12" s="56">
        <v>3</v>
      </c>
      <c r="AB12" s="21">
        <v>7</v>
      </c>
      <c r="AC12" s="21">
        <v>5</v>
      </c>
      <c r="AD12" s="21">
        <v>5</v>
      </c>
      <c r="AE12" s="21">
        <v>5</v>
      </c>
      <c r="AF12" s="21">
        <v>8</v>
      </c>
      <c r="AG12" s="21">
        <v>9</v>
      </c>
      <c r="AH12" s="21">
        <v>9</v>
      </c>
      <c r="AI12" s="21">
        <v>10</v>
      </c>
      <c r="AJ12" s="21">
        <v>12</v>
      </c>
      <c r="AK12" s="40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56">
        <v>1</v>
      </c>
      <c r="O13" s="56">
        <v>1</v>
      </c>
      <c r="P13" s="21">
        <v>1</v>
      </c>
      <c r="Q13" s="21">
        <v>1</v>
      </c>
      <c r="R13" s="21">
        <v>1</v>
      </c>
      <c r="S13" s="21">
        <v>1</v>
      </c>
      <c r="T13" s="56">
        <v>1</v>
      </c>
      <c r="U13" s="21">
        <v>1</v>
      </c>
      <c r="V13" s="21">
        <v>1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40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53</v>
      </c>
      <c r="H14" s="21">
        <v>50</v>
      </c>
      <c r="I14" s="21">
        <v>49</v>
      </c>
      <c r="J14" s="21">
        <v>40</v>
      </c>
      <c r="K14" s="21">
        <v>41</v>
      </c>
      <c r="L14" s="21">
        <v>39</v>
      </c>
      <c r="M14" s="21">
        <v>36</v>
      </c>
      <c r="N14" s="56">
        <v>25</v>
      </c>
      <c r="O14" s="56">
        <v>17</v>
      </c>
      <c r="P14" s="21">
        <v>13</v>
      </c>
      <c r="Q14" s="21">
        <v>12</v>
      </c>
      <c r="R14" s="21">
        <v>11</v>
      </c>
      <c r="S14" s="21">
        <v>11</v>
      </c>
      <c r="T14" s="56">
        <v>7</v>
      </c>
      <c r="U14" s="21">
        <v>7</v>
      </c>
      <c r="V14" s="21">
        <v>10</v>
      </c>
      <c r="W14" s="56">
        <v>8</v>
      </c>
      <c r="X14" s="56">
        <v>6</v>
      </c>
      <c r="Y14" s="56">
        <v>7</v>
      </c>
      <c r="Z14" s="56">
        <v>6</v>
      </c>
      <c r="AA14" s="56">
        <v>6</v>
      </c>
      <c r="AB14" s="21">
        <v>16</v>
      </c>
      <c r="AC14" s="21">
        <v>14</v>
      </c>
      <c r="AD14" s="21">
        <v>17</v>
      </c>
      <c r="AE14" s="21">
        <v>24</v>
      </c>
      <c r="AF14" s="21">
        <v>29</v>
      </c>
      <c r="AG14" s="21">
        <v>35</v>
      </c>
      <c r="AH14" s="21">
        <v>34</v>
      </c>
      <c r="AI14" s="21">
        <v>36</v>
      </c>
      <c r="AJ14" s="21">
        <v>38</v>
      </c>
      <c r="AK14" s="40"/>
    </row>
    <row r="15" spans="4:38" ht="41.25" customHeight="1">
      <c r="D15" s="14" t="s">
        <v>2</v>
      </c>
      <c r="E15" s="39" t="s">
        <v>16</v>
      </c>
      <c r="F15" s="29"/>
      <c r="G15" s="21">
        <v>134</v>
      </c>
      <c r="H15" s="21">
        <v>105</v>
      </c>
      <c r="I15" s="21">
        <v>193</v>
      </c>
      <c r="J15" s="21">
        <v>280</v>
      </c>
      <c r="K15" s="21">
        <v>95</v>
      </c>
      <c r="L15" s="21">
        <v>0</v>
      </c>
      <c r="M15" s="21">
        <v>72</v>
      </c>
      <c r="N15" s="56">
        <v>103</v>
      </c>
      <c r="O15" s="21">
        <v>139</v>
      </c>
      <c r="P15" s="21">
        <v>64</v>
      </c>
      <c r="Q15" s="21">
        <v>90</v>
      </c>
      <c r="R15" s="21">
        <v>51</v>
      </c>
      <c r="S15" s="21">
        <v>5</v>
      </c>
      <c r="T15" s="56">
        <v>93</v>
      </c>
      <c r="U15" s="21">
        <v>107</v>
      </c>
      <c r="V15" s="21">
        <v>68</v>
      </c>
      <c r="W15" s="56">
        <v>73</v>
      </c>
      <c r="X15" s="21">
        <v>103</v>
      </c>
      <c r="Y15" s="21">
        <v>81</v>
      </c>
      <c r="Z15" s="21">
        <v>7</v>
      </c>
      <c r="AA15" s="21">
        <v>79</v>
      </c>
      <c r="AB15" s="21">
        <v>78</v>
      </c>
      <c r="AC15" s="21">
        <v>205</v>
      </c>
      <c r="AD15" s="21">
        <v>134</v>
      </c>
      <c r="AE15" s="21">
        <v>308</v>
      </c>
      <c r="AF15" s="21">
        <v>109</v>
      </c>
      <c r="AG15" s="21">
        <v>86</v>
      </c>
      <c r="AH15" s="21">
        <v>119</v>
      </c>
      <c r="AI15" s="21">
        <v>115</v>
      </c>
      <c r="AJ15" s="21">
        <v>141</v>
      </c>
      <c r="AK15" s="40"/>
      <c r="AL15" s="109">
        <f>SUM(G15:AJ15)</f>
        <v>3237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G15+SUM('8月（入力用）'!AE15:AJ15)</f>
        <v>1310</v>
      </c>
      <c r="H16" s="19">
        <f>SUM(G15:H15)+SUM('8月（入力用）'!AF15:AJ15)</f>
        <v>1249</v>
      </c>
      <c r="I16" s="19">
        <f>SUM(G15:I15)+SUM('8月（入力用）'!AG15:AJ15)</f>
        <v>1370</v>
      </c>
      <c r="J16" s="19">
        <f>SUM(G15:J15)+SUM('8月（入力用）'!AH15:AJ15)</f>
        <v>1486</v>
      </c>
      <c r="K16" s="19">
        <f>SUM(G15:K15)+SUM('8月（入力用）'!AI15:AJ15)</f>
        <v>1373</v>
      </c>
      <c r="L16" s="19">
        <f>SUM(G15:L15)+'8月（入力用）'!AJ15</f>
        <v>1044</v>
      </c>
      <c r="M16" s="19">
        <f>SUM(G15:M15)</f>
        <v>879</v>
      </c>
      <c r="N16" s="19">
        <f t="shared" ref="N16:AK16" si="0">SUM(H15:N15)</f>
        <v>848</v>
      </c>
      <c r="O16" s="19">
        <f t="shared" si="0"/>
        <v>882</v>
      </c>
      <c r="P16" s="19">
        <f t="shared" si="0"/>
        <v>753</v>
      </c>
      <c r="Q16" s="19">
        <f t="shared" si="0"/>
        <v>563</v>
      </c>
      <c r="R16" s="19">
        <f t="shared" si="0"/>
        <v>519</v>
      </c>
      <c r="S16" s="19">
        <f t="shared" si="0"/>
        <v>524</v>
      </c>
      <c r="T16" s="19">
        <f t="shared" si="0"/>
        <v>545</v>
      </c>
      <c r="U16" s="19">
        <f t="shared" si="0"/>
        <v>549</v>
      </c>
      <c r="V16" s="19">
        <f t="shared" si="0"/>
        <v>478</v>
      </c>
      <c r="W16" s="19">
        <f t="shared" si="0"/>
        <v>487</v>
      </c>
      <c r="X16" s="19">
        <f t="shared" si="0"/>
        <v>500</v>
      </c>
      <c r="Y16" s="19">
        <f t="shared" si="0"/>
        <v>530</v>
      </c>
      <c r="Z16" s="19">
        <f t="shared" si="0"/>
        <v>532</v>
      </c>
      <c r="AA16" s="19">
        <f t="shared" si="0"/>
        <v>518</v>
      </c>
      <c r="AB16" s="19">
        <f t="shared" si="0"/>
        <v>489</v>
      </c>
      <c r="AC16" s="19">
        <f t="shared" si="0"/>
        <v>626</v>
      </c>
      <c r="AD16" s="19">
        <f t="shared" si="0"/>
        <v>687</v>
      </c>
      <c r="AE16" s="19">
        <f t="shared" si="0"/>
        <v>892</v>
      </c>
      <c r="AF16" s="19">
        <f t="shared" si="0"/>
        <v>920</v>
      </c>
      <c r="AG16" s="19">
        <f t="shared" si="0"/>
        <v>999</v>
      </c>
      <c r="AH16" s="19">
        <f t="shared" si="0"/>
        <v>1039</v>
      </c>
      <c r="AI16" s="19">
        <f t="shared" si="0"/>
        <v>1076</v>
      </c>
      <c r="AJ16" s="19">
        <f t="shared" si="0"/>
        <v>1012</v>
      </c>
      <c r="AK16" s="19">
        <f t="shared" si="0"/>
        <v>878</v>
      </c>
    </row>
    <row r="17" spans="2:40" ht="41.25" customHeight="1">
      <c r="D17" s="14" t="s">
        <v>3</v>
      </c>
      <c r="E17" s="39" t="s">
        <v>16</v>
      </c>
      <c r="F17" s="29"/>
      <c r="G17" s="21">
        <v>0</v>
      </c>
      <c r="H17" s="21">
        <v>1</v>
      </c>
      <c r="I17" s="21">
        <v>3</v>
      </c>
      <c r="J17" s="21">
        <v>0</v>
      </c>
      <c r="K17" s="21">
        <v>0</v>
      </c>
      <c r="L17" s="21">
        <v>0</v>
      </c>
      <c r="M17" s="21">
        <v>0</v>
      </c>
      <c r="N17" s="56">
        <v>1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56">
        <v>1</v>
      </c>
      <c r="U17" s="21">
        <v>2</v>
      </c>
      <c r="V17" s="21">
        <v>0</v>
      </c>
      <c r="W17" s="56">
        <v>0</v>
      </c>
      <c r="X17" s="21">
        <v>1</v>
      </c>
      <c r="Y17" s="21">
        <v>0</v>
      </c>
      <c r="Z17" s="21">
        <v>1</v>
      </c>
      <c r="AA17" s="21">
        <v>9</v>
      </c>
      <c r="AB17" s="21">
        <v>2</v>
      </c>
      <c r="AC17" s="21">
        <v>2</v>
      </c>
      <c r="AD17" s="21">
        <v>8</v>
      </c>
      <c r="AE17" s="21">
        <v>5</v>
      </c>
      <c r="AF17" s="21">
        <v>5</v>
      </c>
      <c r="AG17" s="21">
        <v>2</v>
      </c>
      <c r="AH17" s="21">
        <v>3</v>
      </c>
      <c r="AI17" s="21">
        <v>2</v>
      </c>
      <c r="AJ17" s="21">
        <v>4</v>
      </c>
      <c r="AK17" s="40"/>
      <c r="AL17" s="109">
        <f>SUM(G17:AJ17)</f>
        <v>52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G17+SUM('8月（入力用）'!AE17:AJ17)</f>
        <v>12</v>
      </c>
      <c r="H18" s="19">
        <f>SUM(G17:H17)+SUM('8月（入力用）'!AF17:AJ17)</f>
        <v>11</v>
      </c>
      <c r="I18" s="19">
        <f>SUM(G17:I17)+SUM('8月（入力用）'!AG17:AJ17)</f>
        <v>13</v>
      </c>
      <c r="J18" s="19">
        <f>SUM(G17:J17)+SUM('8月（入力用）'!AH17:AJ17)</f>
        <v>6</v>
      </c>
      <c r="K18" s="19">
        <f>SUM(G17:K17)+SUM('8月（入力用）'!AI17:AJ17)</f>
        <v>4</v>
      </c>
      <c r="L18" s="19">
        <f>SUM(G17:L17)+'8月（入力用）'!AJ17</f>
        <v>4</v>
      </c>
      <c r="M18" s="19">
        <f>SUM(G17:M17)</f>
        <v>4</v>
      </c>
      <c r="N18" s="19">
        <f t="shared" ref="N18:AK18" si="1">SUM(H17:N17)</f>
        <v>5</v>
      </c>
      <c r="O18" s="19">
        <f t="shared" si="1"/>
        <v>4</v>
      </c>
      <c r="P18" s="19">
        <f t="shared" si="1"/>
        <v>1</v>
      </c>
      <c r="Q18" s="19">
        <f t="shared" si="1"/>
        <v>1</v>
      </c>
      <c r="R18" s="19">
        <f t="shared" si="1"/>
        <v>1</v>
      </c>
      <c r="S18" s="19">
        <f t="shared" si="1"/>
        <v>1</v>
      </c>
      <c r="T18" s="19">
        <f t="shared" si="1"/>
        <v>2</v>
      </c>
      <c r="U18" s="19">
        <f t="shared" si="1"/>
        <v>3</v>
      </c>
      <c r="V18" s="19">
        <f t="shared" si="1"/>
        <v>3</v>
      </c>
      <c r="W18" s="19">
        <f t="shared" si="1"/>
        <v>3</v>
      </c>
      <c r="X18" s="19">
        <f t="shared" si="1"/>
        <v>4</v>
      </c>
      <c r="Y18" s="19">
        <f t="shared" si="1"/>
        <v>4</v>
      </c>
      <c r="Z18" s="19">
        <f t="shared" si="1"/>
        <v>5</v>
      </c>
      <c r="AA18" s="19">
        <f t="shared" si="1"/>
        <v>13</v>
      </c>
      <c r="AB18" s="19">
        <f t="shared" si="1"/>
        <v>13</v>
      </c>
      <c r="AC18" s="19">
        <f t="shared" si="1"/>
        <v>15</v>
      </c>
      <c r="AD18" s="19">
        <f t="shared" si="1"/>
        <v>23</v>
      </c>
      <c r="AE18" s="19">
        <f t="shared" si="1"/>
        <v>27</v>
      </c>
      <c r="AF18" s="19">
        <f t="shared" si="1"/>
        <v>32</v>
      </c>
      <c r="AG18" s="19">
        <f t="shared" si="1"/>
        <v>33</v>
      </c>
      <c r="AH18" s="19">
        <f t="shared" si="1"/>
        <v>27</v>
      </c>
      <c r="AI18" s="19">
        <f t="shared" si="1"/>
        <v>27</v>
      </c>
      <c r="AJ18" s="19">
        <f t="shared" si="1"/>
        <v>29</v>
      </c>
      <c r="AK18" s="19">
        <f t="shared" si="1"/>
        <v>21</v>
      </c>
    </row>
    <row r="19" spans="2:40" ht="41.25" customHeight="1">
      <c r="D19" s="15" t="s">
        <v>4</v>
      </c>
      <c r="E19" s="39" t="s">
        <v>16</v>
      </c>
      <c r="F19" s="29"/>
      <c r="G19" s="21">
        <v>1</v>
      </c>
      <c r="H19" s="21">
        <v>0</v>
      </c>
      <c r="I19" s="21">
        <v>5</v>
      </c>
      <c r="J19" s="21">
        <v>2</v>
      </c>
      <c r="K19" s="21">
        <v>1</v>
      </c>
      <c r="L19" s="21">
        <v>0</v>
      </c>
      <c r="M19" s="21">
        <v>0</v>
      </c>
      <c r="N19" s="56">
        <v>0</v>
      </c>
      <c r="O19" s="21">
        <v>1</v>
      </c>
      <c r="P19" s="21">
        <v>0</v>
      </c>
      <c r="Q19" s="21">
        <v>0</v>
      </c>
      <c r="R19" s="21">
        <v>0</v>
      </c>
      <c r="S19" s="21">
        <v>0</v>
      </c>
      <c r="T19" s="56">
        <v>0</v>
      </c>
      <c r="U19" s="21">
        <v>1</v>
      </c>
      <c r="V19" s="21">
        <v>3</v>
      </c>
      <c r="W19" s="56">
        <v>0</v>
      </c>
      <c r="X19" s="21">
        <v>0</v>
      </c>
      <c r="Y19" s="21">
        <v>1</v>
      </c>
      <c r="Z19" s="21">
        <v>0</v>
      </c>
      <c r="AA19" s="21">
        <v>1</v>
      </c>
      <c r="AB19" s="21">
        <v>11</v>
      </c>
      <c r="AC19" s="21">
        <v>0</v>
      </c>
      <c r="AD19" s="21">
        <v>4</v>
      </c>
      <c r="AE19" s="21">
        <v>7</v>
      </c>
      <c r="AF19" s="21">
        <v>5</v>
      </c>
      <c r="AG19" s="21">
        <v>6</v>
      </c>
      <c r="AH19" s="21">
        <v>1</v>
      </c>
      <c r="AI19" s="21">
        <v>3</v>
      </c>
      <c r="AJ19" s="21">
        <v>2</v>
      </c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G19+SUM('8月（入力用）'!AE19:AJ19)</f>
        <v>15</v>
      </c>
      <c r="H20" s="20">
        <f>SUM(G19:H19)+SUM('8月（入力用）'!AF19:AJ19)</f>
        <v>14</v>
      </c>
      <c r="I20" s="20">
        <f>SUM(G19:I19)+SUM('8月（入力用）'!AG19:AJ19)</f>
        <v>17</v>
      </c>
      <c r="J20" s="20">
        <f>SUM(G19:J19)+SUM('8月（入力用）'!AH19:AJ19)</f>
        <v>14</v>
      </c>
      <c r="K20" s="20">
        <f>SUM(G19:K19)+SUM('8月（入力用）'!AI19:AJ19)</f>
        <v>12</v>
      </c>
      <c r="L20" s="20">
        <f>SUM(G19:L19)+'8月（入力用）'!AJ19</f>
        <v>10</v>
      </c>
      <c r="M20" s="20">
        <f>SUM(G19:M19)</f>
        <v>9</v>
      </c>
      <c r="N20" s="20">
        <f t="shared" ref="N20:AK20" si="2">SUM(H19:N19)</f>
        <v>8</v>
      </c>
      <c r="O20" s="20">
        <f t="shared" si="2"/>
        <v>9</v>
      </c>
      <c r="P20" s="20">
        <f t="shared" si="2"/>
        <v>4</v>
      </c>
      <c r="Q20" s="20">
        <f t="shared" si="2"/>
        <v>2</v>
      </c>
      <c r="R20" s="20">
        <f t="shared" si="2"/>
        <v>1</v>
      </c>
      <c r="S20" s="20">
        <f t="shared" si="2"/>
        <v>1</v>
      </c>
      <c r="T20" s="20">
        <f t="shared" si="2"/>
        <v>1</v>
      </c>
      <c r="U20" s="20">
        <f t="shared" si="2"/>
        <v>2</v>
      </c>
      <c r="V20" s="20">
        <f t="shared" si="2"/>
        <v>4</v>
      </c>
      <c r="W20" s="20">
        <f t="shared" si="2"/>
        <v>4</v>
      </c>
      <c r="X20" s="20">
        <f t="shared" si="2"/>
        <v>4</v>
      </c>
      <c r="Y20" s="20">
        <f t="shared" si="2"/>
        <v>5</v>
      </c>
      <c r="Z20" s="20">
        <f t="shared" si="2"/>
        <v>5</v>
      </c>
      <c r="AA20" s="20">
        <f t="shared" si="2"/>
        <v>6</v>
      </c>
      <c r="AB20" s="20">
        <f t="shared" si="2"/>
        <v>16</v>
      </c>
      <c r="AC20" s="20">
        <f t="shared" si="2"/>
        <v>13</v>
      </c>
      <c r="AD20" s="20">
        <f t="shared" si="2"/>
        <v>17</v>
      </c>
      <c r="AE20" s="20">
        <f t="shared" si="2"/>
        <v>24</v>
      </c>
      <c r="AF20" s="20">
        <f t="shared" si="2"/>
        <v>28</v>
      </c>
      <c r="AG20" s="20">
        <f t="shared" si="2"/>
        <v>34</v>
      </c>
      <c r="AH20" s="20">
        <f t="shared" si="2"/>
        <v>34</v>
      </c>
      <c r="AI20" s="20">
        <f t="shared" si="2"/>
        <v>26</v>
      </c>
      <c r="AJ20" s="20">
        <f t="shared" si="2"/>
        <v>28</v>
      </c>
      <c r="AK20" s="20">
        <f t="shared" si="2"/>
        <v>24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15</v>
      </c>
      <c r="H21" s="20">
        <f t="shared" ref="H21:M21" si="3">H20</f>
        <v>14</v>
      </c>
      <c r="I21" s="20">
        <f t="shared" si="3"/>
        <v>17</v>
      </c>
      <c r="J21" s="20">
        <f t="shared" si="3"/>
        <v>14</v>
      </c>
      <c r="K21" s="20">
        <f t="shared" si="3"/>
        <v>12</v>
      </c>
      <c r="L21" s="20">
        <f t="shared" si="3"/>
        <v>10</v>
      </c>
      <c r="M21" s="20">
        <f t="shared" si="3"/>
        <v>9</v>
      </c>
      <c r="N21" s="20">
        <f t="shared" ref="N21:AJ21" si="4">N20</f>
        <v>8</v>
      </c>
      <c r="O21" s="20">
        <f t="shared" si="4"/>
        <v>9</v>
      </c>
      <c r="P21" s="20">
        <f t="shared" si="4"/>
        <v>4</v>
      </c>
      <c r="Q21" s="20">
        <f t="shared" si="4"/>
        <v>2</v>
      </c>
      <c r="R21" s="20">
        <f t="shared" si="4"/>
        <v>1</v>
      </c>
      <c r="S21" s="20">
        <f t="shared" si="4"/>
        <v>1</v>
      </c>
      <c r="T21" s="20">
        <f t="shared" si="4"/>
        <v>1</v>
      </c>
      <c r="U21" s="20">
        <f t="shared" si="4"/>
        <v>2</v>
      </c>
      <c r="V21" s="20">
        <f t="shared" si="4"/>
        <v>4</v>
      </c>
      <c r="W21" s="20">
        <f t="shared" si="4"/>
        <v>4</v>
      </c>
      <c r="X21" s="20">
        <f t="shared" si="4"/>
        <v>4</v>
      </c>
      <c r="Y21" s="20">
        <f t="shared" si="4"/>
        <v>5</v>
      </c>
      <c r="Z21" s="20">
        <f t="shared" si="4"/>
        <v>5</v>
      </c>
      <c r="AA21" s="20">
        <f t="shared" si="4"/>
        <v>6</v>
      </c>
      <c r="AB21" s="20">
        <f t="shared" si="4"/>
        <v>16</v>
      </c>
      <c r="AC21" s="20">
        <f t="shared" si="4"/>
        <v>13</v>
      </c>
      <c r="AD21" s="20">
        <f t="shared" si="4"/>
        <v>17</v>
      </c>
      <c r="AE21" s="20">
        <f t="shared" si="4"/>
        <v>24</v>
      </c>
      <c r="AF21" s="20">
        <f t="shared" si="4"/>
        <v>28</v>
      </c>
      <c r="AG21" s="20">
        <f t="shared" si="4"/>
        <v>34</v>
      </c>
      <c r="AH21" s="20">
        <f t="shared" si="4"/>
        <v>34</v>
      </c>
      <c r="AI21" s="20">
        <f t="shared" si="4"/>
        <v>26</v>
      </c>
      <c r="AJ21" s="20">
        <f t="shared" si="4"/>
        <v>28</v>
      </c>
      <c r="AK21" s="20">
        <f>AK20</f>
        <v>24</v>
      </c>
    </row>
    <row r="22" spans="2:40" ht="41.25" customHeight="1">
      <c r="D22" s="14" t="s">
        <v>6</v>
      </c>
      <c r="E22" s="2"/>
      <c r="F22" s="1" t="s">
        <v>49</v>
      </c>
      <c r="G22" s="20">
        <f>'8月（入力用）'!AD20</f>
        <v>13</v>
      </c>
      <c r="H22" s="20">
        <f>'8月（入力用）'!AE20</f>
        <v>12</v>
      </c>
      <c r="I22" s="20">
        <f>'8月（入力用）'!AF20</f>
        <v>11</v>
      </c>
      <c r="J22" s="20">
        <f>'8月（入力用）'!AG20</f>
        <v>16</v>
      </c>
      <c r="K22" s="20">
        <f>'8月（入力用）'!AH20</f>
        <v>18</v>
      </c>
      <c r="L22" s="20">
        <f>'8月（入力用）'!AI20</f>
        <v>19</v>
      </c>
      <c r="M22" s="20">
        <f>'8月（入力用）'!AJ20</f>
        <v>16</v>
      </c>
      <c r="N22" s="20">
        <f>G21</f>
        <v>15</v>
      </c>
      <c r="O22" s="20">
        <f t="shared" ref="O22:AK22" si="5">H21</f>
        <v>14</v>
      </c>
      <c r="P22" s="20">
        <f t="shared" si="5"/>
        <v>17</v>
      </c>
      <c r="Q22" s="20">
        <f t="shared" si="5"/>
        <v>14</v>
      </c>
      <c r="R22" s="20">
        <f t="shared" si="5"/>
        <v>12</v>
      </c>
      <c r="S22" s="20">
        <f t="shared" si="5"/>
        <v>10</v>
      </c>
      <c r="T22" s="20">
        <f t="shared" si="5"/>
        <v>9</v>
      </c>
      <c r="U22" s="20">
        <f t="shared" si="5"/>
        <v>8</v>
      </c>
      <c r="V22" s="20">
        <f t="shared" si="5"/>
        <v>9</v>
      </c>
      <c r="W22" s="20">
        <f t="shared" si="5"/>
        <v>4</v>
      </c>
      <c r="X22" s="20">
        <f t="shared" si="5"/>
        <v>2</v>
      </c>
      <c r="Y22" s="20">
        <f t="shared" si="5"/>
        <v>1</v>
      </c>
      <c r="Z22" s="20">
        <f t="shared" si="5"/>
        <v>1</v>
      </c>
      <c r="AA22" s="20">
        <f t="shared" si="5"/>
        <v>1</v>
      </c>
      <c r="AB22" s="20">
        <f t="shared" si="5"/>
        <v>2</v>
      </c>
      <c r="AC22" s="20">
        <f t="shared" si="5"/>
        <v>4</v>
      </c>
      <c r="AD22" s="20">
        <f t="shared" si="5"/>
        <v>4</v>
      </c>
      <c r="AE22" s="20">
        <f t="shared" si="5"/>
        <v>4</v>
      </c>
      <c r="AF22" s="20">
        <f t="shared" si="5"/>
        <v>5</v>
      </c>
      <c r="AG22" s="20">
        <f t="shared" si="5"/>
        <v>5</v>
      </c>
      <c r="AH22" s="20">
        <f t="shared" si="5"/>
        <v>6</v>
      </c>
      <c r="AI22" s="20">
        <f t="shared" si="5"/>
        <v>16</v>
      </c>
      <c r="AJ22" s="20">
        <f t="shared" si="5"/>
        <v>13</v>
      </c>
      <c r="AK22" s="20">
        <f t="shared" si="5"/>
        <v>17</v>
      </c>
    </row>
    <row r="23" spans="2:40" ht="41.25" customHeight="1">
      <c r="D23" s="14" t="s">
        <v>7</v>
      </c>
      <c r="E23" s="39" t="s">
        <v>16</v>
      </c>
      <c r="F23" s="29"/>
      <c r="G23" s="21">
        <v>1</v>
      </c>
      <c r="H23" s="21">
        <v>0</v>
      </c>
      <c r="I23" s="21">
        <v>4</v>
      </c>
      <c r="J23" s="21">
        <v>2</v>
      </c>
      <c r="K23" s="21">
        <v>1</v>
      </c>
      <c r="L23" s="21">
        <v>0</v>
      </c>
      <c r="M23" s="21">
        <v>0</v>
      </c>
      <c r="N23" s="56">
        <v>0</v>
      </c>
      <c r="O23" s="21">
        <v>1</v>
      </c>
      <c r="P23" s="21">
        <v>0</v>
      </c>
      <c r="Q23" s="21">
        <v>0</v>
      </c>
      <c r="R23" s="21">
        <v>0</v>
      </c>
      <c r="S23" s="21">
        <v>0</v>
      </c>
      <c r="T23" s="56">
        <v>0</v>
      </c>
      <c r="U23" s="21">
        <v>1</v>
      </c>
      <c r="V23" s="21">
        <v>2</v>
      </c>
      <c r="W23" s="56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1</v>
      </c>
      <c r="AF23" s="21">
        <v>2</v>
      </c>
      <c r="AG23" s="21">
        <v>0</v>
      </c>
      <c r="AH23" s="21">
        <v>0</v>
      </c>
      <c r="AI23" s="21">
        <v>1</v>
      </c>
      <c r="AJ23" s="21">
        <v>2</v>
      </c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G23+SUM('8月（入力用）'!AE23:AJ23)</f>
        <v>8</v>
      </c>
      <c r="H24" s="21">
        <f>SUM(G23:H23)+SUM('8月（入力用）'!AF23:AJ23)</f>
        <v>7</v>
      </c>
      <c r="I24" s="21">
        <f>SUM(G23:I23)+SUM('8月（入力用）'!AG23:AJ23)</f>
        <v>10</v>
      </c>
      <c r="J24" s="21">
        <f>SUM(G23:J23)+SUM('8月（入力用）'!AH23:AJ23)</f>
        <v>8</v>
      </c>
      <c r="K24" s="21">
        <f>SUM(G23:K23)+SUM('8月（入力用）'!AI23:AJ23)</f>
        <v>9</v>
      </c>
      <c r="L24" s="21">
        <f>SUM(G23:L23)+'8月（入力用）'!AJ23</f>
        <v>9</v>
      </c>
      <c r="M24" s="21">
        <f>SUM(G23:M23)</f>
        <v>8</v>
      </c>
      <c r="N24" s="21">
        <f t="shared" ref="N24:AK24" si="6">SUM(H23:N23)</f>
        <v>7</v>
      </c>
      <c r="O24" s="21">
        <f t="shared" si="6"/>
        <v>8</v>
      </c>
      <c r="P24" s="21">
        <f t="shared" si="6"/>
        <v>4</v>
      </c>
      <c r="Q24" s="21">
        <f t="shared" si="6"/>
        <v>2</v>
      </c>
      <c r="R24" s="21">
        <f t="shared" si="6"/>
        <v>1</v>
      </c>
      <c r="S24" s="21">
        <f t="shared" si="6"/>
        <v>1</v>
      </c>
      <c r="T24" s="21">
        <f t="shared" si="6"/>
        <v>1</v>
      </c>
      <c r="U24" s="21">
        <f t="shared" si="6"/>
        <v>2</v>
      </c>
      <c r="V24" s="21">
        <f t="shared" si="6"/>
        <v>3</v>
      </c>
      <c r="W24" s="21">
        <f t="shared" si="6"/>
        <v>3</v>
      </c>
      <c r="X24" s="21">
        <f t="shared" si="6"/>
        <v>3</v>
      </c>
      <c r="Y24" s="21">
        <f t="shared" si="6"/>
        <v>3</v>
      </c>
      <c r="Z24" s="21">
        <f t="shared" si="6"/>
        <v>3</v>
      </c>
      <c r="AA24" s="21">
        <f t="shared" si="6"/>
        <v>3</v>
      </c>
      <c r="AB24" s="21">
        <f t="shared" si="6"/>
        <v>2</v>
      </c>
      <c r="AC24" s="21">
        <f t="shared" si="6"/>
        <v>0</v>
      </c>
      <c r="AD24" s="21">
        <f t="shared" si="6"/>
        <v>0</v>
      </c>
      <c r="AE24" s="21">
        <f t="shared" si="6"/>
        <v>1</v>
      </c>
      <c r="AF24" s="21">
        <f t="shared" si="6"/>
        <v>3</v>
      </c>
      <c r="AG24" s="21">
        <f t="shared" si="6"/>
        <v>3</v>
      </c>
      <c r="AH24" s="21">
        <f t="shared" si="6"/>
        <v>3</v>
      </c>
      <c r="AI24" s="21">
        <f t="shared" si="6"/>
        <v>4</v>
      </c>
      <c r="AJ24" s="21">
        <f t="shared" si="6"/>
        <v>6</v>
      </c>
      <c r="AK24" s="21">
        <f t="shared" si="6"/>
        <v>6</v>
      </c>
    </row>
    <row r="25" spans="2:40" ht="30" customHeight="1">
      <c r="L25" s="55" t="s">
        <v>78</v>
      </c>
    </row>
    <row r="26" spans="2:40" ht="30" customHeight="1">
      <c r="D26" s="3"/>
      <c r="E26" s="4"/>
      <c r="F26" s="5"/>
      <c r="G26" s="26">
        <f>G6</f>
        <v>44075</v>
      </c>
      <c r="H26" s="26">
        <f t="shared" ref="H26:AJ26" si="7">H6</f>
        <v>44076</v>
      </c>
      <c r="I26" s="26">
        <f t="shared" si="7"/>
        <v>44077</v>
      </c>
      <c r="J26" s="26">
        <f t="shared" si="7"/>
        <v>44078</v>
      </c>
      <c r="K26" s="26">
        <f t="shared" si="7"/>
        <v>44079</v>
      </c>
      <c r="L26" s="26">
        <f t="shared" si="7"/>
        <v>44080</v>
      </c>
      <c r="M26" s="26">
        <f t="shared" si="7"/>
        <v>44081</v>
      </c>
      <c r="N26" s="26">
        <f t="shared" si="7"/>
        <v>44082</v>
      </c>
      <c r="O26" s="26">
        <f t="shared" si="7"/>
        <v>44083</v>
      </c>
      <c r="P26" s="26">
        <f t="shared" si="7"/>
        <v>44084</v>
      </c>
      <c r="Q26" s="26">
        <f t="shared" si="7"/>
        <v>44085</v>
      </c>
      <c r="R26" s="26">
        <f t="shared" si="7"/>
        <v>44086</v>
      </c>
      <c r="S26" s="26">
        <f t="shared" si="7"/>
        <v>44087</v>
      </c>
      <c r="T26" s="26">
        <f t="shared" si="7"/>
        <v>44088</v>
      </c>
      <c r="U26" s="26">
        <f t="shared" si="7"/>
        <v>44089</v>
      </c>
      <c r="V26" s="26">
        <f t="shared" si="7"/>
        <v>44090</v>
      </c>
      <c r="W26" s="26">
        <f t="shared" si="7"/>
        <v>44091</v>
      </c>
      <c r="X26" s="26">
        <f t="shared" si="7"/>
        <v>44092</v>
      </c>
      <c r="Y26" s="26">
        <f t="shared" si="7"/>
        <v>44093</v>
      </c>
      <c r="Z26" s="26">
        <f t="shared" si="7"/>
        <v>44094</v>
      </c>
      <c r="AA26" s="26">
        <f t="shared" si="7"/>
        <v>44095</v>
      </c>
      <c r="AB26" s="26">
        <f t="shared" si="7"/>
        <v>44096</v>
      </c>
      <c r="AC26" s="26">
        <f t="shared" si="7"/>
        <v>44097</v>
      </c>
      <c r="AD26" s="26">
        <f t="shared" si="7"/>
        <v>44098</v>
      </c>
      <c r="AE26" s="26">
        <f t="shared" si="7"/>
        <v>44099</v>
      </c>
      <c r="AF26" s="26">
        <f t="shared" si="7"/>
        <v>44100</v>
      </c>
      <c r="AG26" s="26">
        <f t="shared" si="7"/>
        <v>44101</v>
      </c>
      <c r="AH26" s="26">
        <f t="shared" si="7"/>
        <v>44102</v>
      </c>
      <c r="AI26" s="26">
        <f t="shared" si="7"/>
        <v>44103</v>
      </c>
      <c r="AJ26" s="26">
        <f t="shared" si="7"/>
        <v>44104</v>
      </c>
      <c r="AK26" s="26"/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火</v>
      </c>
      <c r="H27" s="27" t="str">
        <f t="shared" ref="H27:AJ27" si="8">H7</f>
        <v>水</v>
      </c>
      <c r="I27" s="27" t="str">
        <f t="shared" si="8"/>
        <v>木</v>
      </c>
      <c r="J27" s="27" t="str">
        <f t="shared" si="8"/>
        <v>金</v>
      </c>
      <c r="K27" s="27" t="str">
        <f t="shared" si="8"/>
        <v>土</v>
      </c>
      <c r="L27" s="27" t="str">
        <f t="shared" si="8"/>
        <v>日</v>
      </c>
      <c r="M27" s="27" t="str">
        <f t="shared" si="8"/>
        <v>月</v>
      </c>
      <c r="N27" s="27" t="str">
        <f t="shared" si="8"/>
        <v>火</v>
      </c>
      <c r="O27" s="27" t="str">
        <f t="shared" si="8"/>
        <v>水</v>
      </c>
      <c r="P27" s="27" t="str">
        <f t="shared" si="8"/>
        <v>木</v>
      </c>
      <c r="Q27" s="27" t="str">
        <f t="shared" si="8"/>
        <v>金</v>
      </c>
      <c r="R27" s="27" t="str">
        <f t="shared" si="8"/>
        <v>土</v>
      </c>
      <c r="S27" s="27" t="str">
        <f t="shared" si="8"/>
        <v>日</v>
      </c>
      <c r="T27" s="27" t="str">
        <f t="shared" si="8"/>
        <v>月</v>
      </c>
      <c r="U27" s="27" t="str">
        <f t="shared" si="8"/>
        <v>火</v>
      </c>
      <c r="V27" s="27" t="str">
        <f t="shared" si="8"/>
        <v>水</v>
      </c>
      <c r="W27" s="27" t="str">
        <f t="shared" si="8"/>
        <v>木</v>
      </c>
      <c r="X27" s="27" t="str">
        <f t="shared" si="8"/>
        <v>金</v>
      </c>
      <c r="Y27" s="27" t="str">
        <f t="shared" si="8"/>
        <v>土</v>
      </c>
      <c r="Z27" s="27" t="str">
        <f t="shared" si="8"/>
        <v>日</v>
      </c>
      <c r="AA27" s="27" t="str">
        <f t="shared" si="8"/>
        <v>月</v>
      </c>
      <c r="AB27" s="27" t="str">
        <f t="shared" si="8"/>
        <v>火</v>
      </c>
      <c r="AC27" s="27" t="str">
        <f t="shared" si="8"/>
        <v>水</v>
      </c>
      <c r="AD27" s="27" t="str">
        <f t="shared" si="8"/>
        <v>木</v>
      </c>
      <c r="AE27" s="27" t="str">
        <f t="shared" si="8"/>
        <v>金</v>
      </c>
      <c r="AF27" s="27" t="str">
        <f t="shared" si="8"/>
        <v>土</v>
      </c>
      <c r="AG27" s="27" t="str">
        <f t="shared" si="8"/>
        <v>日</v>
      </c>
      <c r="AH27" s="27" t="str">
        <f t="shared" si="8"/>
        <v>月</v>
      </c>
      <c r="AI27" s="27" t="str">
        <f t="shared" si="8"/>
        <v>火</v>
      </c>
      <c r="AJ27" s="27" t="str">
        <f t="shared" si="8"/>
        <v>水</v>
      </c>
      <c r="AK27" s="27"/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G12/G8</f>
        <v>0.14666666666666667</v>
      </c>
      <c r="H28" s="22">
        <f t="shared" ref="H28:AJ28" si="9">H12/H8</f>
        <v>0.13666666666666666</v>
      </c>
      <c r="I28" s="22">
        <f t="shared" si="9"/>
        <v>0.14000000000000001</v>
      </c>
      <c r="J28" s="22">
        <f t="shared" si="9"/>
        <v>0.10666666666666667</v>
      </c>
      <c r="K28" s="22">
        <f t="shared" si="9"/>
        <v>0.10666666666666667</v>
      </c>
      <c r="L28" s="22">
        <f t="shared" si="9"/>
        <v>0.10333333333333333</v>
      </c>
      <c r="M28" s="22">
        <f t="shared" si="9"/>
        <v>9.6666666666666665E-2</v>
      </c>
      <c r="N28" s="22">
        <f t="shared" si="9"/>
        <v>7.3333333333333334E-2</v>
      </c>
      <c r="O28" s="22">
        <f t="shared" si="9"/>
        <v>0.05</v>
      </c>
      <c r="P28" s="22">
        <f t="shared" si="9"/>
        <v>0.04</v>
      </c>
      <c r="Q28" s="22">
        <f t="shared" si="9"/>
        <v>3.6666666666666667E-2</v>
      </c>
      <c r="R28" s="22">
        <f t="shared" si="9"/>
        <v>3.3333333333333333E-2</v>
      </c>
      <c r="S28" s="22">
        <f t="shared" si="9"/>
        <v>3.3333333333333333E-2</v>
      </c>
      <c r="T28" s="22">
        <f t="shared" si="9"/>
        <v>2.3333333333333334E-2</v>
      </c>
      <c r="U28" s="22">
        <f t="shared" si="9"/>
        <v>0.02</v>
      </c>
      <c r="V28" s="22">
        <f t="shared" si="9"/>
        <v>2.6666666666666668E-2</v>
      </c>
      <c r="W28" s="22">
        <f t="shared" si="9"/>
        <v>0.02</v>
      </c>
      <c r="X28" s="22">
        <f t="shared" si="9"/>
        <v>1.6666666666666666E-2</v>
      </c>
      <c r="Y28" s="22">
        <f t="shared" si="9"/>
        <v>1.6666666666666666E-2</v>
      </c>
      <c r="Z28" s="22">
        <f t="shared" si="9"/>
        <v>1.3333333333333334E-2</v>
      </c>
      <c r="AA28" s="22">
        <f t="shared" si="9"/>
        <v>0.01</v>
      </c>
      <c r="AB28" s="22">
        <f t="shared" si="9"/>
        <v>2.3333333333333334E-2</v>
      </c>
      <c r="AC28" s="22">
        <f t="shared" si="9"/>
        <v>1.6666666666666666E-2</v>
      </c>
      <c r="AD28" s="22">
        <f t="shared" si="9"/>
        <v>1.6666666666666666E-2</v>
      </c>
      <c r="AE28" s="22">
        <f t="shared" si="9"/>
        <v>1.6666666666666666E-2</v>
      </c>
      <c r="AF28" s="22">
        <f t="shared" si="9"/>
        <v>2.6666666666666668E-2</v>
      </c>
      <c r="AG28" s="22">
        <f t="shared" si="9"/>
        <v>0.03</v>
      </c>
      <c r="AH28" s="22">
        <f t="shared" si="9"/>
        <v>0.03</v>
      </c>
      <c r="AI28" s="22">
        <f t="shared" si="9"/>
        <v>3.3333333333333333E-2</v>
      </c>
      <c r="AJ28" s="22">
        <f t="shared" si="9"/>
        <v>0.04</v>
      </c>
      <c r="AK28" s="22">
        <f>AK12/AK8</f>
        <v>0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G12/G9</f>
        <v>0.17391304347826086</v>
      </c>
      <c r="H29" s="22">
        <f t="shared" ref="H29:AJ30" si="10">H12/H9</f>
        <v>0.16205533596837945</v>
      </c>
      <c r="I29" s="22">
        <f t="shared" si="10"/>
        <v>0.16600790513833993</v>
      </c>
      <c r="J29" s="22">
        <f t="shared" si="10"/>
        <v>0.12648221343873517</v>
      </c>
      <c r="K29" s="22">
        <f t="shared" si="10"/>
        <v>0.12648221343873517</v>
      </c>
      <c r="L29" s="22">
        <f t="shared" si="10"/>
        <v>0.1225296442687747</v>
      </c>
      <c r="M29" s="22">
        <f t="shared" si="10"/>
        <v>0.11462450592885376</v>
      </c>
      <c r="N29" s="22">
        <f t="shared" si="10"/>
        <v>8.6956521739130432E-2</v>
      </c>
      <c r="O29" s="22">
        <f t="shared" si="10"/>
        <v>5.9288537549407112E-2</v>
      </c>
      <c r="P29" s="22">
        <f t="shared" si="10"/>
        <v>4.7430830039525688E-2</v>
      </c>
      <c r="Q29" s="22">
        <f t="shared" si="10"/>
        <v>4.3478260869565216E-2</v>
      </c>
      <c r="R29" s="22">
        <f t="shared" si="10"/>
        <v>3.9525691699604744E-2</v>
      </c>
      <c r="S29" s="22">
        <f t="shared" si="10"/>
        <v>3.9525691699604744E-2</v>
      </c>
      <c r="T29" s="22">
        <f t="shared" si="10"/>
        <v>2.766798418972332E-2</v>
      </c>
      <c r="U29" s="22">
        <f t="shared" si="10"/>
        <v>2.3715415019762844E-2</v>
      </c>
      <c r="V29" s="22">
        <f t="shared" si="10"/>
        <v>3.1620553359683792E-2</v>
      </c>
      <c r="W29" s="22">
        <f t="shared" si="10"/>
        <v>2.3715415019762844E-2</v>
      </c>
      <c r="X29" s="22">
        <f t="shared" si="10"/>
        <v>1.9762845849802372E-2</v>
      </c>
      <c r="Y29" s="22">
        <f t="shared" si="10"/>
        <v>1.9762845849802372E-2</v>
      </c>
      <c r="Z29" s="22">
        <f t="shared" si="10"/>
        <v>1.5810276679841896E-2</v>
      </c>
      <c r="AA29" s="22">
        <f t="shared" si="10"/>
        <v>1.1857707509881422E-2</v>
      </c>
      <c r="AB29" s="22">
        <f t="shared" si="10"/>
        <v>2.766798418972332E-2</v>
      </c>
      <c r="AC29" s="22">
        <f t="shared" si="10"/>
        <v>1.9762845849802372E-2</v>
      </c>
      <c r="AD29" s="22">
        <f t="shared" si="10"/>
        <v>1.9762845849802372E-2</v>
      </c>
      <c r="AE29" s="22">
        <f t="shared" si="10"/>
        <v>1.9762845849802372E-2</v>
      </c>
      <c r="AF29" s="22">
        <f t="shared" si="10"/>
        <v>3.1620553359683792E-2</v>
      </c>
      <c r="AG29" s="22">
        <f t="shared" si="10"/>
        <v>3.5573122529644272E-2</v>
      </c>
      <c r="AH29" s="22">
        <f t="shared" si="10"/>
        <v>3.5573122529644272E-2</v>
      </c>
      <c r="AI29" s="22">
        <f t="shared" si="10"/>
        <v>3.9525691699604744E-2</v>
      </c>
      <c r="AJ29" s="22">
        <f t="shared" si="10"/>
        <v>4.7430830039525688E-2</v>
      </c>
      <c r="AK29" s="22">
        <f>AK12/AK9</f>
        <v>0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G13/G10</f>
        <v>2.0833333333333332E-2</v>
      </c>
      <c r="H30" s="22">
        <f t="shared" si="10"/>
        <v>2.0833333333333332E-2</v>
      </c>
      <c r="I30" s="22">
        <f t="shared" si="10"/>
        <v>2.0833333333333332E-2</v>
      </c>
      <c r="J30" s="22">
        <f t="shared" si="10"/>
        <v>2.0833333333333332E-2</v>
      </c>
      <c r="K30" s="22">
        <f t="shared" si="10"/>
        <v>2.0833333333333332E-2</v>
      </c>
      <c r="L30" s="22">
        <f t="shared" si="10"/>
        <v>2.0833333333333332E-2</v>
      </c>
      <c r="M30" s="22">
        <f t="shared" si="10"/>
        <v>2.0833333333333332E-2</v>
      </c>
      <c r="N30" s="22">
        <f t="shared" si="10"/>
        <v>2.0833333333333332E-2</v>
      </c>
      <c r="O30" s="22">
        <f t="shared" si="10"/>
        <v>2.0833333333333332E-2</v>
      </c>
      <c r="P30" s="22">
        <f t="shared" si="10"/>
        <v>2.0833333333333332E-2</v>
      </c>
      <c r="Q30" s="22">
        <f t="shared" si="10"/>
        <v>2.0833333333333332E-2</v>
      </c>
      <c r="R30" s="22">
        <f t="shared" si="10"/>
        <v>2.0833333333333332E-2</v>
      </c>
      <c r="S30" s="22">
        <f t="shared" si="10"/>
        <v>2.0833333333333332E-2</v>
      </c>
      <c r="T30" s="22">
        <f t="shared" si="10"/>
        <v>2.0833333333333332E-2</v>
      </c>
      <c r="U30" s="22">
        <f t="shared" si="10"/>
        <v>2.0833333333333332E-2</v>
      </c>
      <c r="V30" s="22">
        <f t="shared" si="10"/>
        <v>2.0833333333333332E-2</v>
      </c>
      <c r="W30" s="22">
        <f t="shared" si="10"/>
        <v>0</v>
      </c>
      <c r="X30" s="22">
        <f t="shared" si="10"/>
        <v>0</v>
      </c>
      <c r="Y30" s="22">
        <f t="shared" si="10"/>
        <v>0</v>
      </c>
      <c r="Z30" s="22">
        <f t="shared" si="10"/>
        <v>0</v>
      </c>
      <c r="AA30" s="22">
        <f t="shared" si="10"/>
        <v>0</v>
      </c>
      <c r="AB30" s="22">
        <f t="shared" si="10"/>
        <v>0</v>
      </c>
      <c r="AC30" s="22">
        <f t="shared" si="10"/>
        <v>0</v>
      </c>
      <c r="AD30" s="22">
        <f t="shared" si="10"/>
        <v>0</v>
      </c>
      <c r="AE30" s="22">
        <f t="shared" si="10"/>
        <v>0</v>
      </c>
      <c r="AF30" s="22">
        <f t="shared" si="10"/>
        <v>0</v>
      </c>
      <c r="AG30" s="22">
        <f t="shared" si="10"/>
        <v>0</v>
      </c>
      <c r="AH30" s="22">
        <f t="shared" si="10"/>
        <v>0</v>
      </c>
      <c r="AI30" s="22">
        <f t="shared" si="10"/>
        <v>0</v>
      </c>
      <c r="AJ30" s="22">
        <f t="shared" si="10"/>
        <v>0</v>
      </c>
      <c r="AK30" s="22">
        <f>AK13/AK10</f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G13/G11</f>
        <v>2.0833333333333332E-2</v>
      </c>
      <c r="H31" s="22">
        <f t="shared" ref="H31:AJ31" si="11">H13/H11</f>
        <v>2.0833333333333332E-2</v>
      </c>
      <c r="I31" s="22">
        <f t="shared" si="11"/>
        <v>2.0833333333333332E-2</v>
      </c>
      <c r="J31" s="22">
        <f t="shared" si="11"/>
        <v>2.0833333333333332E-2</v>
      </c>
      <c r="K31" s="22">
        <f t="shared" si="11"/>
        <v>2.0833333333333332E-2</v>
      </c>
      <c r="L31" s="22">
        <f t="shared" si="11"/>
        <v>2.0833333333333332E-2</v>
      </c>
      <c r="M31" s="22">
        <f t="shared" si="11"/>
        <v>2.0833333333333332E-2</v>
      </c>
      <c r="N31" s="22">
        <f t="shared" si="11"/>
        <v>2.0833333333333332E-2</v>
      </c>
      <c r="O31" s="22">
        <f t="shared" si="11"/>
        <v>2.0833333333333332E-2</v>
      </c>
      <c r="P31" s="22">
        <f t="shared" si="11"/>
        <v>2.0833333333333332E-2</v>
      </c>
      <c r="Q31" s="22">
        <f t="shared" si="11"/>
        <v>2.0833333333333332E-2</v>
      </c>
      <c r="R31" s="22">
        <f t="shared" si="11"/>
        <v>2.0833333333333332E-2</v>
      </c>
      <c r="S31" s="22">
        <f t="shared" si="11"/>
        <v>2.0833333333333332E-2</v>
      </c>
      <c r="T31" s="22">
        <f t="shared" si="11"/>
        <v>2.0833333333333332E-2</v>
      </c>
      <c r="U31" s="22">
        <f t="shared" si="11"/>
        <v>2.0833333333333332E-2</v>
      </c>
      <c r="V31" s="22">
        <f t="shared" si="11"/>
        <v>2.0833333333333332E-2</v>
      </c>
      <c r="W31" s="22">
        <f t="shared" si="11"/>
        <v>0</v>
      </c>
      <c r="X31" s="22">
        <f t="shared" si="11"/>
        <v>0</v>
      </c>
      <c r="Y31" s="22">
        <f t="shared" si="11"/>
        <v>0</v>
      </c>
      <c r="Z31" s="22">
        <f t="shared" si="11"/>
        <v>0</v>
      </c>
      <c r="AA31" s="22">
        <f t="shared" si="11"/>
        <v>0</v>
      </c>
      <c r="AB31" s="22">
        <f t="shared" si="11"/>
        <v>0</v>
      </c>
      <c r="AC31" s="22">
        <f t="shared" si="11"/>
        <v>0</v>
      </c>
      <c r="AD31" s="22">
        <f t="shared" si="11"/>
        <v>0</v>
      </c>
      <c r="AE31" s="22">
        <f t="shared" si="11"/>
        <v>0</v>
      </c>
      <c r="AF31" s="22">
        <f t="shared" si="11"/>
        <v>0</v>
      </c>
      <c r="AG31" s="22">
        <f t="shared" si="11"/>
        <v>0</v>
      </c>
      <c r="AH31" s="22">
        <f t="shared" si="11"/>
        <v>0</v>
      </c>
      <c r="AI31" s="22">
        <f t="shared" si="11"/>
        <v>0</v>
      </c>
      <c r="AJ31" s="22">
        <f t="shared" si="11"/>
        <v>0</v>
      </c>
      <c r="AK31" s="22">
        <f>AK13/AK11</f>
        <v>0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G14*100000/1601711</f>
        <v>3.3089614793180542</v>
      </c>
      <c r="H32" s="23">
        <f>H14*100000/1601711</f>
        <v>3.1216617729415606</v>
      </c>
      <c r="I32" s="23">
        <f t="shared" ref="I32:AJ32" si="12">I14*100000/1601711</f>
        <v>3.0592285374827295</v>
      </c>
      <c r="J32" s="23">
        <f t="shared" si="12"/>
        <v>2.4973294183532486</v>
      </c>
      <c r="K32" s="23">
        <f t="shared" si="12"/>
        <v>2.5597626538120797</v>
      </c>
      <c r="L32" s="23">
        <f t="shared" si="12"/>
        <v>2.4348961828944171</v>
      </c>
      <c r="M32" s="23">
        <f t="shared" si="12"/>
        <v>2.2475964765179235</v>
      </c>
      <c r="N32" s="23">
        <f t="shared" si="12"/>
        <v>1.5608308864707803</v>
      </c>
      <c r="O32" s="23">
        <f t="shared" si="12"/>
        <v>1.0613650028001307</v>
      </c>
      <c r="P32" s="23">
        <f t="shared" si="12"/>
        <v>0.81163206096480578</v>
      </c>
      <c r="Q32" s="23">
        <f t="shared" si="12"/>
        <v>0.7491988255059745</v>
      </c>
      <c r="R32" s="23">
        <f t="shared" si="12"/>
        <v>0.68676559004714333</v>
      </c>
      <c r="S32" s="23">
        <f t="shared" si="12"/>
        <v>0.68676559004714333</v>
      </c>
      <c r="T32" s="23">
        <f t="shared" si="12"/>
        <v>0.43703264821181848</v>
      </c>
      <c r="U32" s="23">
        <f t="shared" si="12"/>
        <v>0.43703264821181848</v>
      </c>
      <c r="V32" s="23">
        <f t="shared" si="12"/>
        <v>0.62433235458831216</v>
      </c>
      <c r="W32" s="23">
        <f t="shared" si="12"/>
        <v>0.4994658836706497</v>
      </c>
      <c r="X32" s="23">
        <f t="shared" si="12"/>
        <v>0.37459941275298725</v>
      </c>
      <c r="Y32" s="23">
        <f t="shared" si="12"/>
        <v>0.43703264821181848</v>
      </c>
      <c r="Z32" s="23">
        <f t="shared" si="12"/>
        <v>0.37459941275298725</v>
      </c>
      <c r="AA32" s="23">
        <f t="shared" si="12"/>
        <v>0.37459941275298725</v>
      </c>
      <c r="AB32" s="23">
        <f t="shared" si="12"/>
        <v>0.9989317673412994</v>
      </c>
      <c r="AC32" s="23">
        <f t="shared" si="12"/>
        <v>0.87406529642363695</v>
      </c>
      <c r="AD32" s="23">
        <f t="shared" si="12"/>
        <v>1.0613650028001307</v>
      </c>
      <c r="AE32" s="23">
        <f t="shared" si="12"/>
        <v>1.498397651011949</v>
      </c>
      <c r="AF32" s="23">
        <f t="shared" si="12"/>
        <v>1.8105638283061052</v>
      </c>
      <c r="AG32" s="23">
        <f t="shared" si="12"/>
        <v>2.1851632410590924</v>
      </c>
      <c r="AH32" s="23">
        <f t="shared" si="12"/>
        <v>2.1227300056002614</v>
      </c>
      <c r="AI32" s="23">
        <f t="shared" si="12"/>
        <v>2.2475964765179235</v>
      </c>
      <c r="AJ32" s="23">
        <f t="shared" si="12"/>
        <v>2.3724629474355861</v>
      </c>
      <c r="AK32" s="23">
        <f>AK14*100000/1601711</f>
        <v>0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G18/G16</f>
        <v>9.1603053435114507E-3</v>
      </c>
      <c r="H33" s="22">
        <f t="shared" ref="H33:AJ33" si="13">H18/H16</f>
        <v>8.8070456365092076E-3</v>
      </c>
      <c r="I33" s="22">
        <f t="shared" si="13"/>
        <v>9.4890510948905105E-3</v>
      </c>
      <c r="J33" s="22">
        <f t="shared" si="13"/>
        <v>4.0376850605652759E-3</v>
      </c>
      <c r="K33" s="22">
        <f t="shared" si="13"/>
        <v>2.9133284777858705E-3</v>
      </c>
      <c r="L33" s="22">
        <f t="shared" si="13"/>
        <v>3.8314176245210726E-3</v>
      </c>
      <c r="M33" s="22">
        <f t="shared" si="13"/>
        <v>4.5506257110352671E-3</v>
      </c>
      <c r="N33" s="22">
        <f t="shared" si="13"/>
        <v>5.89622641509434E-3</v>
      </c>
      <c r="O33" s="22">
        <f t="shared" si="13"/>
        <v>4.5351473922902496E-3</v>
      </c>
      <c r="P33" s="22">
        <f t="shared" si="13"/>
        <v>1.3280212483399733E-3</v>
      </c>
      <c r="Q33" s="22">
        <f t="shared" si="13"/>
        <v>1.7761989342806395E-3</v>
      </c>
      <c r="R33" s="22">
        <f t="shared" si="13"/>
        <v>1.9267822736030828E-3</v>
      </c>
      <c r="S33" s="22">
        <f t="shared" si="13"/>
        <v>1.9083969465648854E-3</v>
      </c>
      <c r="T33" s="22">
        <f t="shared" si="13"/>
        <v>3.669724770642202E-3</v>
      </c>
      <c r="U33" s="22">
        <f t="shared" si="13"/>
        <v>5.4644808743169399E-3</v>
      </c>
      <c r="V33" s="22">
        <f t="shared" si="13"/>
        <v>6.2761506276150627E-3</v>
      </c>
      <c r="W33" s="22">
        <f t="shared" si="13"/>
        <v>6.1601642710472282E-3</v>
      </c>
      <c r="X33" s="22">
        <f t="shared" si="13"/>
        <v>8.0000000000000002E-3</v>
      </c>
      <c r="Y33" s="22">
        <f t="shared" si="13"/>
        <v>7.5471698113207548E-3</v>
      </c>
      <c r="Z33" s="22">
        <f t="shared" si="13"/>
        <v>9.3984962406015032E-3</v>
      </c>
      <c r="AA33" s="22">
        <f t="shared" si="13"/>
        <v>2.5096525096525095E-2</v>
      </c>
      <c r="AB33" s="22">
        <f t="shared" si="13"/>
        <v>2.6584867075664622E-2</v>
      </c>
      <c r="AC33" s="22">
        <f t="shared" si="13"/>
        <v>2.3961661341853034E-2</v>
      </c>
      <c r="AD33" s="22">
        <f t="shared" si="13"/>
        <v>3.3478893740902474E-2</v>
      </c>
      <c r="AE33" s="22">
        <f t="shared" si="13"/>
        <v>3.0269058295964126E-2</v>
      </c>
      <c r="AF33" s="22">
        <f t="shared" si="13"/>
        <v>3.4782608695652174E-2</v>
      </c>
      <c r="AG33" s="22">
        <f t="shared" si="13"/>
        <v>3.3033033033033031E-2</v>
      </c>
      <c r="AH33" s="22">
        <f t="shared" si="13"/>
        <v>2.598652550529355E-2</v>
      </c>
      <c r="AI33" s="22">
        <f t="shared" si="13"/>
        <v>2.5092936802973979E-2</v>
      </c>
      <c r="AJ33" s="22">
        <f t="shared" si="13"/>
        <v>2.865612648221344E-2</v>
      </c>
      <c r="AK33" s="22">
        <f>AK18/AK16</f>
        <v>2.3917995444191344E-2</v>
      </c>
      <c r="AM33" s="37">
        <v>0.1</v>
      </c>
      <c r="AN33" s="37">
        <v>0.1</v>
      </c>
    </row>
    <row r="34" spans="2:40" ht="59.25" customHeight="1">
      <c r="B34" t="s">
        <v>20</v>
      </c>
      <c r="C34" s="363" t="s">
        <v>81</v>
      </c>
      <c r="D34" s="17" t="s">
        <v>58</v>
      </c>
      <c r="E34" s="2" t="s">
        <v>17</v>
      </c>
      <c r="F34" s="1"/>
      <c r="G34" s="105">
        <f>G20*100000/1601711</f>
        <v>0.93649853188246823</v>
      </c>
      <c r="H34" s="105">
        <f t="shared" ref="H34:AJ34" si="14">H20*100000/1601711</f>
        <v>0.87406529642363695</v>
      </c>
      <c r="I34" s="105">
        <f t="shared" si="14"/>
        <v>1.0613650028001307</v>
      </c>
      <c r="J34" s="105">
        <f t="shared" si="14"/>
        <v>0.87406529642363695</v>
      </c>
      <c r="K34" s="105">
        <f t="shared" si="14"/>
        <v>0.7491988255059745</v>
      </c>
      <c r="L34" s="105">
        <f t="shared" si="14"/>
        <v>0.62433235458831216</v>
      </c>
      <c r="M34" s="105">
        <f t="shared" si="14"/>
        <v>0.56189911912948087</v>
      </c>
      <c r="N34" s="105">
        <f t="shared" si="14"/>
        <v>0.4994658836706497</v>
      </c>
      <c r="O34" s="105">
        <f t="shared" si="14"/>
        <v>0.56189911912948087</v>
      </c>
      <c r="P34" s="105">
        <f t="shared" si="14"/>
        <v>0.24973294183532485</v>
      </c>
      <c r="Q34" s="105">
        <f t="shared" si="14"/>
        <v>0.12486647091766243</v>
      </c>
      <c r="R34" s="105">
        <f t="shared" si="14"/>
        <v>6.2433235458831213E-2</v>
      </c>
      <c r="S34" s="105">
        <f t="shared" si="14"/>
        <v>6.2433235458831213E-2</v>
      </c>
      <c r="T34" s="105">
        <f t="shared" si="14"/>
        <v>6.2433235458831213E-2</v>
      </c>
      <c r="U34" s="105">
        <f t="shared" si="14"/>
        <v>0.12486647091766243</v>
      </c>
      <c r="V34" s="105">
        <f t="shared" si="14"/>
        <v>0.24973294183532485</v>
      </c>
      <c r="W34" s="105">
        <f t="shared" si="14"/>
        <v>0.24973294183532485</v>
      </c>
      <c r="X34" s="105">
        <f t="shared" si="14"/>
        <v>0.24973294183532485</v>
      </c>
      <c r="Y34" s="105">
        <f t="shared" si="14"/>
        <v>0.31216617729415608</v>
      </c>
      <c r="Z34" s="105">
        <f t="shared" si="14"/>
        <v>0.31216617729415608</v>
      </c>
      <c r="AA34" s="105">
        <f t="shared" si="14"/>
        <v>0.37459941275298725</v>
      </c>
      <c r="AB34" s="105">
        <f t="shared" si="14"/>
        <v>0.9989317673412994</v>
      </c>
      <c r="AC34" s="105">
        <f t="shared" si="14"/>
        <v>0.81163206096480578</v>
      </c>
      <c r="AD34" s="105">
        <f t="shared" si="14"/>
        <v>1.0613650028001307</v>
      </c>
      <c r="AE34" s="105">
        <f t="shared" si="14"/>
        <v>1.498397651011949</v>
      </c>
      <c r="AF34" s="105">
        <f t="shared" si="14"/>
        <v>1.7481305928472739</v>
      </c>
      <c r="AG34" s="105">
        <f t="shared" si="14"/>
        <v>2.1227300056002614</v>
      </c>
      <c r="AH34" s="105">
        <f t="shared" si="14"/>
        <v>2.1227300056002614</v>
      </c>
      <c r="AI34" s="105">
        <f t="shared" si="14"/>
        <v>1.6232641219296116</v>
      </c>
      <c r="AJ34" s="105">
        <f t="shared" si="14"/>
        <v>1.7481305928472739</v>
      </c>
      <c r="AK34" s="105">
        <f>AK20*100000/1601711</f>
        <v>1.498397651011949</v>
      </c>
      <c r="AM34" s="38">
        <v>15</v>
      </c>
      <c r="AN34" s="38">
        <v>25</v>
      </c>
    </row>
    <row r="35" spans="2:40" ht="59.25" customHeight="1">
      <c r="B35" t="s">
        <v>21</v>
      </c>
      <c r="C35" s="364"/>
      <c r="D35" s="18" t="s">
        <v>59</v>
      </c>
      <c r="E35" s="2"/>
      <c r="F35" s="1"/>
      <c r="G35" s="24">
        <f>G21-G22</f>
        <v>2</v>
      </c>
      <c r="H35" s="24">
        <f t="shared" ref="H35:AJ35" si="15">H21-H22</f>
        <v>2</v>
      </c>
      <c r="I35" s="24">
        <f t="shared" si="15"/>
        <v>6</v>
      </c>
      <c r="J35" s="24">
        <f t="shared" si="15"/>
        <v>-2</v>
      </c>
      <c r="K35" s="24">
        <f t="shared" si="15"/>
        <v>-6</v>
      </c>
      <c r="L35" s="24">
        <f t="shared" si="15"/>
        <v>-9</v>
      </c>
      <c r="M35" s="24">
        <f t="shared" si="15"/>
        <v>-7</v>
      </c>
      <c r="N35" s="24">
        <f t="shared" si="15"/>
        <v>-7</v>
      </c>
      <c r="O35" s="24">
        <f t="shared" si="15"/>
        <v>-5</v>
      </c>
      <c r="P35" s="24">
        <f t="shared" si="15"/>
        <v>-13</v>
      </c>
      <c r="Q35" s="24">
        <f t="shared" si="15"/>
        <v>-12</v>
      </c>
      <c r="R35" s="24">
        <f t="shared" si="15"/>
        <v>-11</v>
      </c>
      <c r="S35" s="24">
        <f t="shared" si="15"/>
        <v>-9</v>
      </c>
      <c r="T35" s="24">
        <f t="shared" si="15"/>
        <v>-8</v>
      </c>
      <c r="U35" s="24">
        <f t="shared" si="15"/>
        <v>-6</v>
      </c>
      <c r="V35" s="24">
        <f t="shared" si="15"/>
        <v>-5</v>
      </c>
      <c r="W35" s="24">
        <f t="shared" si="15"/>
        <v>0</v>
      </c>
      <c r="X35" s="24">
        <f t="shared" si="15"/>
        <v>2</v>
      </c>
      <c r="Y35" s="24">
        <f t="shared" si="15"/>
        <v>4</v>
      </c>
      <c r="Z35" s="24">
        <f t="shared" si="15"/>
        <v>4</v>
      </c>
      <c r="AA35" s="24">
        <f t="shared" si="15"/>
        <v>5</v>
      </c>
      <c r="AB35" s="24">
        <f t="shared" si="15"/>
        <v>14</v>
      </c>
      <c r="AC35" s="24">
        <f t="shared" si="15"/>
        <v>9</v>
      </c>
      <c r="AD35" s="24">
        <f t="shared" si="15"/>
        <v>13</v>
      </c>
      <c r="AE35" s="24">
        <f t="shared" si="15"/>
        <v>20</v>
      </c>
      <c r="AF35" s="24">
        <f t="shared" si="15"/>
        <v>23</v>
      </c>
      <c r="AG35" s="24">
        <f t="shared" si="15"/>
        <v>29</v>
      </c>
      <c r="AH35" s="24">
        <f t="shared" si="15"/>
        <v>28</v>
      </c>
      <c r="AI35" s="24">
        <f t="shared" si="15"/>
        <v>10</v>
      </c>
      <c r="AJ35" s="24">
        <f t="shared" si="15"/>
        <v>15</v>
      </c>
      <c r="AK35" s="24">
        <f>AK21-AK22</f>
        <v>7</v>
      </c>
      <c r="AM35" s="38">
        <v>1</v>
      </c>
      <c r="AN35" s="38">
        <v>1</v>
      </c>
    </row>
    <row r="36" spans="2:40" ht="59.25" customHeight="1">
      <c r="B36" t="s">
        <v>22</v>
      </c>
      <c r="C36" s="364"/>
      <c r="D36" s="66" t="s">
        <v>60</v>
      </c>
      <c r="E36" s="4" t="s">
        <v>17</v>
      </c>
      <c r="F36" s="5"/>
      <c r="G36" s="67">
        <f>G24/G20</f>
        <v>0.53333333333333333</v>
      </c>
      <c r="H36" s="67">
        <f t="shared" ref="H36:AJ36" si="16">H24/H20</f>
        <v>0.5</v>
      </c>
      <c r="I36" s="67">
        <f t="shared" si="16"/>
        <v>0.58823529411764708</v>
      </c>
      <c r="J36" s="67">
        <f t="shared" si="16"/>
        <v>0.5714285714285714</v>
      </c>
      <c r="K36" s="67">
        <f t="shared" si="16"/>
        <v>0.75</v>
      </c>
      <c r="L36" s="67">
        <f t="shared" si="16"/>
        <v>0.9</v>
      </c>
      <c r="M36" s="67">
        <f t="shared" si="16"/>
        <v>0.88888888888888884</v>
      </c>
      <c r="N36" s="67">
        <f t="shared" si="16"/>
        <v>0.875</v>
      </c>
      <c r="O36" s="67">
        <f t="shared" si="16"/>
        <v>0.88888888888888884</v>
      </c>
      <c r="P36" s="67">
        <f t="shared" si="16"/>
        <v>1</v>
      </c>
      <c r="Q36" s="67">
        <f t="shared" si="16"/>
        <v>1</v>
      </c>
      <c r="R36" s="67">
        <f t="shared" si="16"/>
        <v>1</v>
      </c>
      <c r="S36" s="67">
        <f t="shared" si="16"/>
        <v>1</v>
      </c>
      <c r="T36" s="67">
        <f t="shared" si="16"/>
        <v>1</v>
      </c>
      <c r="U36" s="67">
        <f t="shared" si="16"/>
        <v>1</v>
      </c>
      <c r="V36" s="67">
        <f t="shared" si="16"/>
        <v>0.75</v>
      </c>
      <c r="W36" s="67">
        <f t="shared" si="16"/>
        <v>0.75</v>
      </c>
      <c r="X36" s="67">
        <f t="shared" si="16"/>
        <v>0.75</v>
      </c>
      <c r="Y36" s="67">
        <f t="shared" si="16"/>
        <v>0.6</v>
      </c>
      <c r="Z36" s="67">
        <f t="shared" si="16"/>
        <v>0.6</v>
      </c>
      <c r="AA36" s="67">
        <f t="shared" si="16"/>
        <v>0.5</v>
      </c>
      <c r="AB36" s="67">
        <f t="shared" si="16"/>
        <v>0.125</v>
      </c>
      <c r="AC36" s="67">
        <f t="shared" si="16"/>
        <v>0</v>
      </c>
      <c r="AD36" s="67">
        <f t="shared" si="16"/>
        <v>0</v>
      </c>
      <c r="AE36" s="67">
        <f t="shared" si="16"/>
        <v>4.1666666666666664E-2</v>
      </c>
      <c r="AF36" s="67">
        <f t="shared" si="16"/>
        <v>0.10714285714285714</v>
      </c>
      <c r="AG36" s="67">
        <f t="shared" si="16"/>
        <v>8.8235294117647065E-2</v>
      </c>
      <c r="AH36" s="67">
        <f t="shared" si="16"/>
        <v>8.8235294117647065E-2</v>
      </c>
      <c r="AI36" s="67">
        <f t="shared" si="16"/>
        <v>0.15384615384615385</v>
      </c>
      <c r="AJ36" s="67">
        <f t="shared" si="16"/>
        <v>0.21428571428571427</v>
      </c>
      <c r="AK36" s="67">
        <f>AK24/AK20</f>
        <v>0.25</v>
      </c>
      <c r="AM36" s="37">
        <v>0.5</v>
      </c>
      <c r="AN36" s="37">
        <v>0.5</v>
      </c>
    </row>
    <row r="37" spans="2:40" ht="59.25" customHeight="1">
      <c r="B37" s="68" t="s">
        <v>105</v>
      </c>
      <c r="C37" s="111"/>
      <c r="D37" s="17" t="s">
        <v>103</v>
      </c>
      <c r="E37" s="2" t="s">
        <v>17</v>
      </c>
      <c r="F37" s="1"/>
      <c r="G37" s="110">
        <f>G24*100000/1601711</f>
        <v>0.4994658836706497</v>
      </c>
      <c r="H37" s="110">
        <f t="shared" ref="H37:AK37" si="17">H24*100000/1601711</f>
        <v>0.43703264821181848</v>
      </c>
      <c r="I37" s="110">
        <f t="shared" si="17"/>
        <v>0.62433235458831216</v>
      </c>
      <c r="J37" s="110">
        <f t="shared" si="17"/>
        <v>0.4994658836706497</v>
      </c>
      <c r="K37" s="110">
        <f t="shared" si="17"/>
        <v>0.56189911912948087</v>
      </c>
      <c r="L37" s="110">
        <f t="shared" si="17"/>
        <v>0.56189911912948087</v>
      </c>
      <c r="M37" s="110">
        <f t="shared" si="17"/>
        <v>0.4994658836706497</v>
      </c>
      <c r="N37" s="110">
        <f t="shared" si="17"/>
        <v>0.43703264821181848</v>
      </c>
      <c r="O37" s="110">
        <f t="shared" si="17"/>
        <v>0.4994658836706497</v>
      </c>
      <c r="P37" s="110">
        <f t="shared" si="17"/>
        <v>0.24973294183532485</v>
      </c>
      <c r="Q37" s="110">
        <f t="shared" si="17"/>
        <v>0.12486647091766243</v>
      </c>
      <c r="R37" s="110">
        <f t="shared" si="17"/>
        <v>6.2433235458831213E-2</v>
      </c>
      <c r="S37" s="110">
        <f t="shared" si="17"/>
        <v>6.2433235458831213E-2</v>
      </c>
      <c r="T37" s="110">
        <f t="shared" si="17"/>
        <v>6.2433235458831213E-2</v>
      </c>
      <c r="U37" s="110">
        <f t="shared" si="17"/>
        <v>0.12486647091766243</v>
      </c>
      <c r="V37" s="110">
        <f t="shared" si="17"/>
        <v>0.18729970637649362</v>
      </c>
      <c r="W37" s="110">
        <f t="shared" si="17"/>
        <v>0.18729970637649362</v>
      </c>
      <c r="X37" s="110">
        <f t="shared" si="17"/>
        <v>0.18729970637649362</v>
      </c>
      <c r="Y37" s="110">
        <f t="shared" si="17"/>
        <v>0.18729970637649362</v>
      </c>
      <c r="Z37" s="110">
        <f t="shared" si="17"/>
        <v>0.18729970637649362</v>
      </c>
      <c r="AA37" s="110">
        <f t="shared" si="17"/>
        <v>0.18729970637649362</v>
      </c>
      <c r="AB37" s="110">
        <f t="shared" si="17"/>
        <v>0.12486647091766243</v>
      </c>
      <c r="AC37" s="110">
        <f t="shared" si="17"/>
        <v>0</v>
      </c>
      <c r="AD37" s="110">
        <f t="shared" si="17"/>
        <v>0</v>
      </c>
      <c r="AE37" s="110">
        <f t="shared" si="17"/>
        <v>6.2433235458831213E-2</v>
      </c>
      <c r="AF37" s="110">
        <f t="shared" si="17"/>
        <v>0.18729970637649362</v>
      </c>
      <c r="AG37" s="110">
        <f t="shared" si="17"/>
        <v>0.18729970637649362</v>
      </c>
      <c r="AH37" s="110">
        <f t="shared" si="17"/>
        <v>0.18729970637649362</v>
      </c>
      <c r="AI37" s="110">
        <f t="shared" si="17"/>
        <v>0.24973294183532485</v>
      </c>
      <c r="AJ37" s="110">
        <f t="shared" si="17"/>
        <v>0.37459941275298725</v>
      </c>
      <c r="AK37" s="110">
        <f t="shared" si="17"/>
        <v>0.37459941275298725</v>
      </c>
      <c r="AM37" s="37"/>
      <c r="AN37" s="37"/>
    </row>
    <row r="39" spans="2:40" ht="59.25" customHeight="1">
      <c r="B39" s="68" t="s">
        <v>21</v>
      </c>
      <c r="C39" s="68"/>
      <c r="D39" s="18" t="s">
        <v>59</v>
      </c>
      <c r="E39" s="2"/>
      <c r="F39" s="1"/>
      <c r="G39" s="102" t="str">
        <f>IF(G35&gt;0,"増加","減少")</f>
        <v>増加</v>
      </c>
      <c r="H39" s="102" t="str">
        <f t="shared" ref="H39:AK39" si="18">IF(H35&gt;0,"増加","減少")</f>
        <v>増加</v>
      </c>
      <c r="I39" s="102" t="str">
        <f t="shared" si="18"/>
        <v>増加</v>
      </c>
      <c r="J39" s="102" t="str">
        <f t="shared" si="18"/>
        <v>減少</v>
      </c>
      <c r="K39" s="102" t="str">
        <f t="shared" si="18"/>
        <v>減少</v>
      </c>
      <c r="L39" s="102" t="str">
        <f t="shared" si="18"/>
        <v>減少</v>
      </c>
      <c r="M39" s="102" t="str">
        <f t="shared" si="18"/>
        <v>減少</v>
      </c>
      <c r="N39" s="102" t="str">
        <f t="shared" si="18"/>
        <v>減少</v>
      </c>
      <c r="O39" s="102" t="str">
        <f t="shared" si="18"/>
        <v>減少</v>
      </c>
      <c r="P39" s="102" t="str">
        <f t="shared" si="18"/>
        <v>減少</v>
      </c>
      <c r="Q39" s="102" t="str">
        <f t="shared" si="18"/>
        <v>減少</v>
      </c>
      <c r="R39" s="102" t="str">
        <f t="shared" si="18"/>
        <v>減少</v>
      </c>
      <c r="S39" s="102" t="str">
        <f t="shared" si="18"/>
        <v>減少</v>
      </c>
      <c r="T39" s="102" t="str">
        <f t="shared" si="18"/>
        <v>減少</v>
      </c>
      <c r="U39" s="102" t="str">
        <f t="shared" si="18"/>
        <v>減少</v>
      </c>
      <c r="V39" s="102" t="str">
        <f t="shared" si="18"/>
        <v>減少</v>
      </c>
      <c r="W39" s="102" t="str">
        <f t="shared" si="18"/>
        <v>減少</v>
      </c>
      <c r="X39" s="102" t="str">
        <f t="shared" si="18"/>
        <v>増加</v>
      </c>
      <c r="Y39" s="102" t="str">
        <f t="shared" si="18"/>
        <v>増加</v>
      </c>
      <c r="Z39" s="102" t="str">
        <f t="shared" si="18"/>
        <v>増加</v>
      </c>
      <c r="AA39" s="102" t="str">
        <f t="shared" si="18"/>
        <v>増加</v>
      </c>
      <c r="AB39" s="102" t="str">
        <f t="shared" si="18"/>
        <v>増加</v>
      </c>
      <c r="AC39" s="102" t="str">
        <f t="shared" si="18"/>
        <v>増加</v>
      </c>
      <c r="AD39" s="102" t="str">
        <f t="shared" si="18"/>
        <v>増加</v>
      </c>
      <c r="AE39" s="102" t="str">
        <f t="shared" si="18"/>
        <v>増加</v>
      </c>
      <c r="AF39" s="102" t="str">
        <f t="shared" si="18"/>
        <v>増加</v>
      </c>
      <c r="AG39" s="102" t="str">
        <f t="shared" si="18"/>
        <v>増加</v>
      </c>
      <c r="AH39" s="102" t="str">
        <f t="shared" si="18"/>
        <v>増加</v>
      </c>
      <c r="AI39" s="102" t="str">
        <f t="shared" si="18"/>
        <v>増加</v>
      </c>
      <c r="AJ39" s="102" t="str">
        <f t="shared" si="18"/>
        <v>増加</v>
      </c>
      <c r="AK39" s="102" t="str">
        <f t="shared" si="18"/>
        <v>増加</v>
      </c>
      <c r="AM39" s="38">
        <v>1</v>
      </c>
      <c r="AN39" s="38">
        <v>1</v>
      </c>
    </row>
  </sheetData>
  <mergeCells count="2">
    <mergeCell ref="C28:C32"/>
    <mergeCell ref="C34:C36"/>
  </mergeCells>
  <phoneticPr fontId="1"/>
  <conditionalFormatting sqref="G36:AK37">
    <cfRule type="cellIs" dxfId="838" priority="1" operator="greaterThanOrEqual">
      <formula>7.5</formula>
    </cfRule>
  </conditionalFormatting>
  <conditionalFormatting sqref="G35:AK35">
    <cfRule type="cellIs" dxfId="837" priority="13" operator="greaterThanOrEqual">
      <formula>1</formula>
    </cfRule>
  </conditionalFormatting>
  <conditionalFormatting sqref="G34:AK34">
    <cfRule type="cellIs" dxfId="836" priority="11" operator="greaterThanOrEqual">
      <formula>25</formula>
    </cfRule>
    <cfRule type="cellIs" dxfId="835" priority="12" operator="greaterThanOrEqual">
      <formula>15</formula>
    </cfRule>
  </conditionalFormatting>
  <conditionalFormatting sqref="G33:AK33">
    <cfRule type="cellIs" dxfId="834" priority="10" operator="greaterThanOrEqual">
      <formula>0.1</formula>
    </cfRule>
  </conditionalFormatting>
  <conditionalFormatting sqref="G32:AK32">
    <cfRule type="cellIs" dxfId="833" priority="8" operator="greaterThanOrEqual">
      <formula>25</formula>
    </cfRule>
    <cfRule type="cellIs" dxfId="832" priority="9" operator="greaterThanOrEqual">
      <formula>15</formula>
    </cfRule>
  </conditionalFormatting>
  <conditionalFormatting sqref="G31:AK31">
    <cfRule type="cellIs" dxfId="831" priority="7" operator="greaterThanOrEqual">
      <formula>0.25</formula>
    </cfRule>
  </conditionalFormatting>
  <conditionalFormatting sqref="G30:AK30">
    <cfRule type="cellIs" dxfId="830" priority="5" operator="greaterThanOrEqual">
      <formula>0.5</formula>
    </cfRule>
    <cfRule type="cellIs" dxfId="829" priority="6" operator="greaterThanOrEqual">
      <formula>0.2</formula>
    </cfRule>
  </conditionalFormatting>
  <conditionalFormatting sqref="G29:AK29">
    <cfRule type="cellIs" dxfId="828" priority="4" operator="greaterThanOrEqual">
      <formula>0.25</formula>
    </cfRule>
  </conditionalFormatting>
  <conditionalFormatting sqref="G28:AK28">
    <cfRule type="cellIs" dxfId="827" priority="2" operator="greaterThanOrEqual">
      <formula>0.5</formula>
    </cfRule>
    <cfRule type="cellIs" dxfId="826" priority="3" operator="greaterThanOrEqual">
      <formula>0.2</formula>
    </cfRule>
  </conditionalFormatting>
  <conditionalFormatting sqref="G37:AK37">
    <cfRule type="cellIs" dxfId="825" priority="14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7" orientation="landscape" r:id="rId1"/>
  <ignoredErrors>
    <ignoredError sqref="M20:P20 M16:P16 M18:P18 M24:P24 L16 L18 L20 L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4:AN39"/>
  <sheetViews>
    <sheetView view="pageBreakPreview" topLeftCell="B4" zoomScale="80" zoomScaleNormal="100" zoomScaleSheetLayoutView="80" workbookViewId="0">
      <pane xSplit="5" ySplit="4" topLeftCell="G29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82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75"/>
      <c r="AI5" s="9"/>
      <c r="AJ5" s="9"/>
      <c r="AK5" s="9"/>
    </row>
    <row r="6" spans="4:38" ht="30" customHeight="1">
      <c r="D6" s="3"/>
      <c r="E6" s="4"/>
      <c r="F6" s="5"/>
      <c r="G6" s="26">
        <v>44105</v>
      </c>
      <c r="H6" s="26">
        <v>44106</v>
      </c>
      <c r="I6" s="26">
        <v>44107</v>
      </c>
      <c r="J6" s="26">
        <v>44108</v>
      </c>
      <c r="K6" s="26">
        <v>44109</v>
      </c>
      <c r="L6" s="26">
        <v>44110</v>
      </c>
      <c r="M6" s="26">
        <v>44111</v>
      </c>
      <c r="N6" s="26">
        <v>44112</v>
      </c>
      <c r="O6" s="26">
        <v>44113</v>
      </c>
      <c r="P6" s="26">
        <v>44114</v>
      </c>
      <c r="Q6" s="26">
        <v>44115</v>
      </c>
      <c r="R6" s="26">
        <v>44116</v>
      </c>
      <c r="S6" s="26">
        <v>44117</v>
      </c>
      <c r="T6" s="26">
        <v>44118</v>
      </c>
      <c r="U6" s="26">
        <v>44119</v>
      </c>
      <c r="V6" s="26">
        <v>44120</v>
      </c>
      <c r="W6" s="26">
        <v>44121</v>
      </c>
      <c r="X6" s="26">
        <v>44122</v>
      </c>
      <c r="Y6" s="26">
        <v>44123</v>
      </c>
      <c r="Z6" s="26">
        <v>44124</v>
      </c>
      <c r="AA6" s="26">
        <v>44125</v>
      </c>
      <c r="AB6" s="26">
        <v>44126</v>
      </c>
      <c r="AC6" s="26">
        <v>44127</v>
      </c>
      <c r="AD6" s="26">
        <v>44128</v>
      </c>
      <c r="AE6" s="26">
        <v>44129</v>
      </c>
      <c r="AF6" s="26">
        <v>44130</v>
      </c>
      <c r="AG6" s="26">
        <v>44131</v>
      </c>
      <c r="AH6" s="26">
        <v>44132</v>
      </c>
      <c r="AI6" s="26">
        <v>44133</v>
      </c>
      <c r="AJ6" s="26">
        <v>44134</v>
      </c>
      <c r="AK6" s="26">
        <v>44135</v>
      </c>
    </row>
    <row r="7" spans="4:38" ht="30" customHeight="1">
      <c r="D7" s="6"/>
      <c r="E7" s="7"/>
      <c r="F7" s="8"/>
      <c r="G7" s="27" t="s">
        <v>83</v>
      </c>
      <c r="H7" s="27" t="s">
        <v>32</v>
      </c>
      <c r="I7" s="27" t="s">
        <v>25</v>
      </c>
      <c r="J7" s="27" t="s">
        <v>27</v>
      </c>
      <c r="K7" s="27" t="s">
        <v>28</v>
      </c>
      <c r="L7" s="27" t="s">
        <v>29</v>
      </c>
      <c r="M7" s="27" t="s">
        <v>30</v>
      </c>
      <c r="N7" s="27" t="s">
        <v>31</v>
      </c>
      <c r="O7" s="27" t="s">
        <v>32</v>
      </c>
      <c r="P7" s="27" t="s">
        <v>25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25</v>
      </c>
      <c r="X7" s="27" t="s">
        <v>27</v>
      </c>
      <c r="Y7" s="27" t="s">
        <v>28</v>
      </c>
      <c r="Z7" s="27" t="s">
        <v>29</v>
      </c>
      <c r="AA7" s="27" t="s">
        <v>30</v>
      </c>
      <c r="AB7" s="27" t="s">
        <v>31</v>
      </c>
      <c r="AC7" s="27" t="s">
        <v>32</v>
      </c>
      <c r="AD7" s="27" t="s">
        <v>25</v>
      </c>
      <c r="AE7" s="27" t="s">
        <v>27</v>
      </c>
      <c r="AF7" s="27" t="s">
        <v>28</v>
      </c>
      <c r="AG7" s="27" t="s">
        <v>29</v>
      </c>
      <c r="AH7" s="27" t="s">
        <v>30</v>
      </c>
      <c r="AI7" s="27" t="s">
        <v>31</v>
      </c>
      <c r="AJ7" s="27" t="s">
        <v>32</v>
      </c>
      <c r="AK7" s="27" t="s">
        <v>25</v>
      </c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300</v>
      </c>
      <c r="H8" s="19">
        <v>300</v>
      </c>
      <c r="I8" s="19">
        <v>300</v>
      </c>
      <c r="J8" s="19">
        <v>300</v>
      </c>
      <c r="K8" s="19">
        <v>300</v>
      </c>
      <c r="L8" s="19">
        <v>300</v>
      </c>
      <c r="M8" s="19">
        <v>300</v>
      </c>
      <c r="N8" s="19">
        <v>300</v>
      </c>
      <c r="O8" s="19">
        <v>300</v>
      </c>
      <c r="P8" s="19">
        <v>300</v>
      </c>
      <c r="Q8" s="19">
        <v>300</v>
      </c>
      <c r="R8" s="19">
        <v>300</v>
      </c>
      <c r="S8" s="19">
        <v>300</v>
      </c>
      <c r="T8" s="19">
        <v>300</v>
      </c>
      <c r="U8" s="19">
        <v>300</v>
      </c>
      <c r="V8" s="19">
        <v>300</v>
      </c>
      <c r="W8" s="19">
        <v>300</v>
      </c>
      <c r="X8" s="19">
        <v>300</v>
      </c>
      <c r="Y8" s="19">
        <v>300</v>
      </c>
      <c r="Z8" s="19">
        <v>300</v>
      </c>
      <c r="AA8" s="19">
        <v>300</v>
      </c>
      <c r="AB8" s="19">
        <v>300</v>
      </c>
      <c r="AC8" s="19">
        <v>300</v>
      </c>
      <c r="AD8" s="19">
        <v>300</v>
      </c>
      <c r="AE8" s="19">
        <v>300</v>
      </c>
      <c r="AF8" s="19">
        <v>300</v>
      </c>
      <c r="AG8" s="19">
        <v>300</v>
      </c>
      <c r="AH8" s="74">
        <v>342</v>
      </c>
      <c r="AI8" s="74">
        <v>342</v>
      </c>
      <c r="AJ8" s="74">
        <v>342</v>
      </c>
      <c r="AK8" s="74">
        <v>342</v>
      </c>
    </row>
    <row r="9" spans="4:38" ht="41.25" customHeight="1">
      <c r="D9" s="28" t="s">
        <v>44</v>
      </c>
      <c r="E9" s="2" t="s">
        <v>15</v>
      </c>
      <c r="F9" s="1" t="s">
        <v>8</v>
      </c>
      <c r="G9" s="19">
        <v>253</v>
      </c>
      <c r="H9" s="19">
        <v>253</v>
      </c>
      <c r="I9" s="19">
        <v>253</v>
      </c>
      <c r="J9" s="19">
        <v>253</v>
      </c>
      <c r="K9" s="19">
        <v>253</v>
      </c>
      <c r="L9" s="19">
        <v>253</v>
      </c>
      <c r="M9" s="19">
        <v>253</v>
      </c>
      <c r="N9" s="19">
        <v>253</v>
      </c>
      <c r="O9" s="19">
        <v>253</v>
      </c>
      <c r="P9" s="19">
        <v>253</v>
      </c>
      <c r="Q9" s="19">
        <v>253</v>
      </c>
      <c r="R9" s="19">
        <v>253</v>
      </c>
      <c r="S9" s="19">
        <v>253</v>
      </c>
      <c r="T9" s="19">
        <v>253</v>
      </c>
      <c r="U9" s="19">
        <v>253</v>
      </c>
      <c r="V9" s="19">
        <v>253</v>
      </c>
      <c r="W9" s="19">
        <v>253</v>
      </c>
      <c r="X9" s="19">
        <v>253</v>
      </c>
      <c r="Y9" s="19">
        <v>253</v>
      </c>
      <c r="Z9" s="19">
        <v>253</v>
      </c>
      <c r="AA9" s="19">
        <v>253</v>
      </c>
      <c r="AB9" s="19">
        <v>253</v>
      </c>
      <c r="AC9" s="19">
        <v>253</v>
      </c>
      <c r="AD9" s="19">
        <v>253</v>
      </c>
      <c r="AE9" s="19">
        <v>253</v>
      </c>
      <c r="AF9" s="19">
        <v>253</v>
      </c>
      <c r="AG9" s="19">
        <v>253</v>
      </c>
      <c r="AH9" s="74">
        <v>114</v>
      </c>
      <c r="AI9" s="74">
        <v>114</v>
      </c>
      <c r="AJ9" s="74">
        <v>114</v>
      </c>
      <c r="AK9" s="74">
        <v>114</v>
      </c>
    </row>
    <row r="10" spans="4:38" ht="41.25" customHeight="1">
      <c r="D10" s="14" t="s">
        <v>45</v>
      </c>
      <c r="E10" s="2"/>
      <c r="F10" s="1" t="s">
        <v>47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19">
        <v>48</v>
      </c>
      <c r="Y10" s="19">
        <v>48</v>
      </c>
      <c r="Z10" s="19">
        <v>48</v>
      </c>
      <c r="AA10" s="19">
        <v>48</v>
      </c>
      <c r="AB10" s="19">
        <v>48</v>
      </c>
      <c r="AC10" s="19">
        <v>48</v>
      </c>
      <c r="AD10" s="19">
        <v>48</v>
      </c>
      <c r="AE10" s="19">
        <v>48</v>
      </c>
      <c r="AF10" s="19">
        <v>48</v>
      </c>
      <c r="AG10" s="19">
        <v>48</v>
      </c>
      <c r="AH10" s="19">
        <v>48</v>
      </c>
      <c r="AI10" s="19">
        <v>48</v>
      </c>
      <c r="AJ10" s="19">
        <v>48</v>
      </c>
      <c r="AK10" s="19">
        <v>48</v>
      </c>
    </row>
    <row r="11" spans="4:38" ht="41.25" customHeight="1">
      <c r="D11" s="14" t="s">
        <v>46</v>
      </c>
      <c r="E11" s="2"/>
      <c r="F11" s="1" t="s">
        <v>48</v>
      </c>
      <c r="G11" s="19">
        <v>48</v>
      </c>
      <c r="H11" s="19">
        <v>48</v>
      </c>
      <c r="I11" s="19">
        <v>48</v>
      </c>
      <c r="J11" s="19">
        <v>48</v>
      </c>
      <c r="K11" s="19">
        <v>48</v>
      </c>
      <c r="L11" s="19">
        <v>48</v>
      </c>
      <c r="M11" s="19">
        <v>48</v>
      </c>
      <c r="N11" s="19">
        <v>48</v>
      </c>
      <c r="O11" s="19">
        <v>48</v>
      </c>
      <c r="P11" s="19">
        <v>48</v>
      </c>
      <c r="Q11" s="19">
        <v>48</v>
      </c>
      <c r="R11" s="19">
        <v>48</v>
      </c>
      <c r="S11" s="19">
        <v>48</v>
      </c>
      <c r="T11" s="19">
        <v>48</v>
      </c>
      <c r="U11" s="19">
        <v>48</v>
      </c>
      <c r="V11" s="19">
        <v>48</v>
      </c>
      <c r="W11" s="19">
        <v>48</v>
      </c>
      <c r="X11" s="19">
        <v>48</v>
      </c>
      <c r="Y11" s="19">
        <v>48</v>
      </c>
      <c r="Z11" s="19">
        <v>48</v>
      </c>
      <c r="AA11" s="19">
        <v>48</v>
      </c>
      <c r="AB11" s="19">
        <v>48</v>
      </c>
      <c r="AC11" s="19">
        <v>48</v>
      </c>
      <c r="AD11" s="19">
        <v>48</v>
      </c>
      <c r="AE11" s="19">
        <v>48</v>
      </c>
      <c r="AF11" s="19">
        <v>48</v>
      </c>
      <c r="AG11" s="19">
        <v>48</v>
      </c>
      <c r="AH11" s="74">
        <v>38</v>
      </c>
      <c r="AI11" s="74">
        <v>38</v>
      </c>
      <c r="AJ11" s="74">
        <v>38</v>
      </c>
      <c r="AK11" s="74">
        <v>38</v>
      </c>
    </row>
    <row r="12" spans="4:38" ht="41.25" customHeight="1">
      <c r="D12" s="14" t="s">
        <v>0</v>
      </c>
      <c r="E12" s="39" t="s">
        <v>16</v>
      </c>
      <c r="F12" s="1" t="s">
        <v>24</v>
      </c>
      <c r="G12" s="21">
        <v>12</v>
      </c>
      <c r="H12" s="21">
        <v>12</v>
      </c>
      <c r="I12" s="21">
        <v>11</v>
      </c>
      <c r="J12" s="21">
        <v>9</v>
      </c>
      <c r="K12" s="21">
        <v>7</v>
      </c>
      <c r="L12" s="21">
        <v>8</v>
      </c>
      <c r="M12" s="56">
        <v>7</v>
      </c>
      <c r="N12" s="21">
        <v>5</v>
      </c>
      <c r="O12" s="21">
        <v>5</v>
      </c>
      <c r="P12" s="21">
        <v>6</v>
      </c>
      <c r="Q12" s="21">
        <v>7</v>
      </c>
      <c r="R12" s="21">
        <v>6</v>
      </c>
      <c r="S12" s="21">
        <v>6</v>
      </c>
      <c r="T12" s="21">
        <v>6</v>
      </c>
      <c r="U12" s="56">
        <v>8</v>
      </c>
      <c r="V12" s="21">
        <v>9</v>
      </c>
      <c r="W12" s="21">
        <v>9</v>
      </c>
      <c r="X12" s="56">
        <v>8</v>
      </c>
      <c r="Y12" s="21">
        <v>8</v>
      </c>
      <c r="Z12" s="21">
        <v>8</v>
      </c>
      <c r="AA12" s="56">
        <v>7</v>
      </c>
      <c r="AB12" s="56">
        <v>7</v>
      </c>
      <c r="AC12" s="21">
        <v>7</v>
      </c>
      <c r="AD12" s="21">
        <v>7</v>
      </c>
      <c r="AE12" s="21">
        <v>7</v>
      </c>
      <c r="AF12" s="21">
        <v>7</v>
      </c>
      <c r="AG12" s="21">
        <v>5</v>
      </c>
      <c r="AH12" s="21">
        <v>5</v>
      </c>
      <c r="AI12" s="21">
        <v>5</v>
      </c>
      <c r="AJ12" s="21">
        <v>5</v>
      </c>
      <c r="AK12" s="21">
        <v>5</v>
      </c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56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56">
        <v>0</v>
      </c>
      <c r="V13" s="21">
        <v>0</v>
      </c>
      <c r="W13" s="21">
        <v>0</v>
      </c>
      <c r="X13" s="56">
        <v>0</v>
      </c>
      <c r="Y13" s="21">
        <v>0</v>
      </c>
      <c r="Z13" s="21">
        <v>0</v>
      </c>
      <c r="AA13" s="56">
        <v>0</v>
      </c>
      <c r="AB13" s="56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1</v>
      </c>
      <c r="AI13" s="21">
        <v>1</v>
      </c>
      <c r="AJ13" s="21">
        <v>0</v>
      </c>
      <c r="AK13" s="21">
        <v>0</v>
      </c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21">
        <v>35</v>
      </c>
      <c r="H14" s="21">
        <v>32</v>
      </c>
      <c r="I14" s="21">
        <v>30</v>
      </c>
      <c r="J14" s="21">
        <v>25</v>
      </c>
      <c r="K14" s="21">
        <v>25</v>
      </c>
      <c r="L14" s="21">
        <v>28</v>
      </c>
      <c r="M14" s="56">
        <v>31</v>
      </c>
      <c r="N14" s="21">
        <v>31</v>
      </c>
      <c r="O14" s="21">
        <v>26</v>
      </c>
      <c r="P14" s="21">
        <v>23</v>
      </c>
      <c r="Q14" s="21">
        <v>27</v>
      </c>
      <c r="R14" s="21">
        <v>24</v>
      </c>
      <c r="S14" s="21">
        <v>21</v>
      </c>
      <c r="T14" s="21">
        <v>20</v>
      </c>
      <c r="U14" s="56">
        <v>17</v>
      </c>
      <c r="V14" s="21">
        <v>18</v>
      </c>
      <c r="W14" s="21">
        <v>11</v>
      </c>
      <c r="X14" s="56">
        <v>10</v>
      </c>
      <c r="Y14" s="21">
        <v>10</v>
      </c>
      <c r="Z14" s="21">
        <v>10</v>
      </c>
      <c r="AA14" s="56">
        <v>8</v>
      </c>
      <c r="AB14" s="56">
        <v>8</v>
      </c>
      <c r="AC14" s="21">
        <v>7</v>
      </c>
      <c r="AD14" s="21">
        <v>7</v>
      </c>
      <c r="AE14" s="21">
        <v>7</v>
      </c>
      <c r="AF14" s="21">
        <v>7</v>
      </c>
      <c r="AG14" s="21">
        <v>5</v>
      </c>
      <c r="AH14" s="21">
        <v>5</v>
      </c>
      <c r="AI14" s="21">
        <v>7</v>
      </c>
      <c r="AJ14" s="21">
        <v>7</v>
      </c>
      <c r="AK14" s="21">
        <v>7</v>
      </c>
      <c r="AL14" s="59"/>
    </row>
    <row r="15" spans="4:38" ht="41.25" customHeight="1">
      <c r="D15" s="14" t="s">
        <v>2</v>
      </c>
      <c r="E15" s="39" t="s">
        <v>16</v>
      </c>
      <c r="F15" s="29"/>
      <c r="G15" s="21">
        <v>134</v>
      </c>
      <c r="H15" s="21">
        <v>153</v>
      </c>
      <c r="I15" s="21">
        <v>116</v>
      </c>
      <c r="J15" s="21">
        <v>58</v>
      </c>
      <c r="K15" s="21">
        <v>125</v>
      </c>
      <c r="L15" s="56">
        <v>139</v>
      </c>
      <c r="M15" s="56">
        <v>246</v>
      </c>
      <c r="N15" s="21">
        <v>156</v>
      </c>
      <c r="O15" s="21">
        <v>83</v>
      </c>
      <c r="P15" s="21">
        <v>171</v>
      </c>
      <c r="Q15" s="21">
        <v>77</v>
      </c>
      <c r="R15" s="21">
        <v>212</v>
      </c>
      <c r="S15" s="21">
        <v>254</v>
      </c>
      <c r="T15" s="21">
        <v>167</v>
      </c>
      <c r="U15" s="21">
        <v>72</v>
      </c>
      <c r="V15" s="21">
        <v>71</v>
      </c>
      <c r="W15" s="21">
        <v>60</v>
      </c>
      <c r="X15" s="21">
        <v>28</v>
      </c>
      <c r="Y15" s="21">
        <v>89</v>
      </c>
      <c r="Z15" s="21">
        <v>50</v>
      </c>
      <c r="AA15" s="21">
        <v>56</v>
      </c>
      <c r="AB15" s="21">
        <v>54</v>
      </c>
      <c r="AC15" s="21">
        <v>63</v>
      </c>
      <c r="AD15" s="21">
        <v>47</v>
      </c>
      <c r="AE15" s="21">
        <v>0</v>
      </c>
      <c r="AF15" s="21">
        <v>79</v>
      </c>
      <c r="AG15" s="21">
        <v>124</v>
      </c>
      <c r="AH15" s="21">
        <v>94</v>
      </c>
      <c r="AI15" s="21">
        <v>74</v>
      </c>
      <c r="AJ15" s="56">
        <v>136</v>
      </c>
      <c r="AK15" s="56">
        <v>76</v>
      </c>
      <c r="AL15" s="109">
        <f>SUM(G15:AK15)</f>
        <v>3264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19">
        <f>G15+SUM('9月（入力用）'!AE15:AJ15)</f>
        <v>1012</v>
      </c>
      <c r="H16" s="19">
        <f>SUM(G15:H15)+SUM('9月（入力用）'!AF15:AJ15)</f>
        <v>857</v>
      </c>
      <c r="I16" s="19">
        <f>SUM(G15:I15)+SUM('9月（入力用）'!AG15:AJ15)</f>
        <v>864</v>
      </c>
      <c r="J16" s="19">
        <f>SUM(G15:J15)+SUM('9月（入力用）'!AH15:AJ15)</f>
        <v>836</v>
      </c>
      <c r="K16" s="19">
        <f>SUM(G15:K15)+SUM('9月（入力用）'!AI15:AJ15)</f>
        <v>842</v>
      </c>
      <c r="L16" s="19">
        <f>SUM(G15:L15)+'9月（入力用）'!AJ15</f>
        <v>866</v>
      </c>
      <c r="M16" s="19">
        <f>SUM(G15:M15)</f>
        <v>971</v>
      </c>
      <c r="N16" s="19">
        <f t="shared" ref="N16:AK16" si="0">SUM(H15:N15)</f>
        <v>993</v>
      </c>
      <c r="O16" s="19">
        <f t="shared" si="0"/>
        <v>923</v>
      </c>
      <c r="P16" s="19">
        <f t="shared" si="0"/>
        <v>978</v>
      </c>
      <c r="Q16" s="19">
        <f t="shared" si="0"/>
        <v>997</v>
      </c>
      <c r="R16" s="19">
        <f t="shared" si="0"/>
        <v>1084</v>
      </c>
      <c r="S16" s="19">
        <f t="shared" si="0"/>
        <v>1199</v>
      </c>
      <c r="T16" s="19">
        <f t="shared" si="0"/>
        <v>1120</v>
      </c>
      <c r="U16" s="19">
        <f t="shared" si="0"/>
        <v>1036</v>
      </c>
      <c r="V16" s="19">
        <f t="shared" si="0"/>
        <v>1024</v>
      </c>
      <c r="W16" s="19">
        <f t="shared" si="0"/>
        <v>913</v>
      </c>
      <c r="X16" s="19">
        <f t="shared" si="0"/>
        <v>864</v>
      </c>
      <c r="Y16" s="19">
        <f t="shared" si="0"/>
        <v>741</v>
      </c>
      <c r="Z16" s="19">
        <f t="shared" si="0"/>
        <v>537</v>
      </c>
      <c r="AA16" s="19">
        <f t="shared" si="0"/>
        <v>426</v>
      </c>
      <c r="AB16" s="19">
        <f t="shared" si="0"/>
        <v>408</v>
      </c>
      <c r="AC16" s="19">
        <f t="shared" si="0"/>
        <v>400</v>
      </c>
      <c r="AD16" s="19">
        <f t="shared" si="0"/>
        <v>387</v>
      </c>
      <c r="AE16" s="19">
        <f t="shared" si="0"/>
        <v>359</v>
      </c>
      <c r="AF16" s="19">
        <f t="shared" si="0"/>
        <v>349</v>
      </c>
      <c r="AG16" s="19">
        <f t="shared" si="0"/>
        <v>423</v>
      </c>
      <c r="AH16" s="19">
        <f t="shared" si="0"/>
        <v>461</v>
      </c>
      <c r="AI16" s="19">
        <f t="shared" si="0"/>
        <v>481</v>
      </c>
      <c r="AJ16" s="56">
        <f t="shared" si="0"/>
        <v>554</v>
      </c>
      <c r="AK16" s="56">
        <f t="shared" si="0"/>
        <v>583</v>
      </c>
    </row>
    <row r="17" spans="2:40" ht="41.25" customHeight="1">
      <c r="D17" s="14" t="s">
        <v>3</v>
      </c>
      <c r="E17" s="39" t="s">
        <v>16</v>
      </c>
      <c r="F17" s="29"/>
      <c r="G17" s="21">
        <v>2</v>
      </c>
      <c r="H17" s="21">
        <v>2</v>
      </c>
      <c r="I17" s="21">
        <v>3</v>
      </c>
      <c r="J17" s="21">
        <v>4</v>
      </c>
      <c r="K17" s="21">
        <v>7</v>
      </c>
      <c r="L17" s="56">
        <v>1</v>
      </c>
      <c r="M17" s="56">
        <v>7</v>
      </c>
      <c r="N17" s="21">
        <v>0</v>
      </c>
      <c r="O17" s="21">
        <v>2</v>
      </c>
      <c r="P17" s="21">
        <v>5</v>
      </c>
      <c r="Q17" s="21">
        <v>2</v>
      </c>
      <c r="R17" s="21">
        <v>0</v>
      </c>
      <c r="S17" s="21">
        <v>3</v>
      </c>
      <c r="T17" s="21">
        <v>3</v>
      </c>
      <c r="U17" s="21">
        <v>1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5</v>
      </c>
      <c r="AI17" s="21">
        <v>1</v>
      </c>
      <c r="AJ17" s="56">
        <v>1</v>
      </c>
      <c r="AK17" s="56">
        <v>4</v>
      </c>
      <c r="AL17" s="109">
        <f>SUM(G17:AK17)</f>
        <v>53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G17+SUM('9月（入力用）'!AE17:AJ17)</f>
        <v>23</v>
      </c>
      <c r="H18" s="19">
        <f>SUM(G17:H17)+SUM('9月（入力用）'!AF17:AJ17)</f>
        <v>20</v>
      </c>
      <c r="I18" s="19">
        <f>SUM(G17:I17)+SUM('9月（入力用）'!AG17:AJ17)</f>
        <v>18</v>
      </c>
      <c r="J18" s="19">
        <f>SUM(G17:J17)+SUM('9月（入力用）'!AH17:AJ17)</f>
        <v>20</v>
      </c>
      <c r="K18" s="19">
        <f>SUM(G17:K17)+SUM('9月（入力用）'!AI17:AJ17)</f>
        <v>24</v>
      </c>
      <c r="L18" s="19">
        <f>SUM(G17:L17)+'9月（入力用）'!AJ17</f>
        <v>23</v>
      </c>
      <c r="M18" s="19">
        <f>SUM(G17:M17)</f>
        <v>26</v>
      </c>
      <c r="N18" s="19">
        <f t="shared" ref="N18:AK18" si="1">SUM(H17:N17)</f>
        <v>24</v>
      </c>
      <c r="O18" s="19">
        <f t="shared" si="1"/>
        <v>24</v>
      </c>
      <c r="P18" s="19">
        <f t="shared" si="1"/>
        <v>26</v>
      </c>
      <c r="Q18" s="19">
        <f t="shared" si="1"/>
        <v>24</v>
      </c>
      <c r="R18" s="19">
        <f t="shared" si="1"/>
        <v>17</v>
      </c>
      <c r="S18" s="19">
        <f t="shared" si="1"/>
        <v>19</v>
      </c>
      <c r="T18" s="19">
        <f t="shared" si="1"/>
        <v>15</v>
      </c>
      <c r="U18" s="19">
        <f t="shared" si="1"/>
        <v>16</v>
      </c>
      <c r="V18" s="19">
        <f t="shared" si="1"/>
        <v>14</v>
      </c>
      <c r="W18" s="19">
        <f t="shared" si="1"/>
        <v>9</v>
      </c>
      <c r="X18" s="19">
        <f t="shared" si="1"/>
        <v>7</v>
      </c>
      <c r="Y18" s="19">
        <f t="shared" si="1"/>
        <v>7</v>
      </c>
      <c r="Z18" s="19">
        <f t="shared" si="1"/>
        <v>4</v>
      </c>
      <c r="AA18" s="19">
        <f t="shared" si="1"/>
        <v>1</v>
      </c>
      <c r="AB18" s="19">
        <f t="shared" si="1"/>
        <v>0</v>
      </c>
      <c r="AC18" s="19">
        <f t="shared" si="1"/>
        <v>0</v>
      </c>
      <c r="AD18" s="19">
        <f t="shared" si="1"/>
        <v>0</v>
      </c>
      <c r="AE18" s="19">
        <f t="shared" si="1"/>
        <v>0</v>
      </c>
      <c r="AF18" s="19">
        <f t="shared" si="1"/>
        <v>0</v>
      </c>
      <c r="AG18" s="19">
        <f t="shared" si="1"/>
        <v>0</v>
      </c>
      <c r="AH18" s="19">
        <f t="shared" si="1"/>
        <v>5</v>
      </c>
      <c r="AI18" s="19">
        <f t="shared" si="1"/>
        <v>6</v>
      </c>
      <c r="AJ18" s="19">
        <f t="shared" si="1"/>
        <v>7</v>
      </c>
      <c r="AK18" s="19">
        <f t="shared" si="1"/>
        <v>11</v>
      </c>
    </row>
    <row r="19" spans="2:40" ht="41.25" customHeight="1">
      <c r="D19" s="15" t="s">
        <v>4</v>
      </c>
      <c r="E19" s="39" t="s">
        <v>16</v>
      </c>
      <c r="F19" s="29"/>
      <c r="G19" s="21">
        <v>5</v>
      </c>
      <c r="H19" s="21">
        <v>2</v>
      </c>
      <c r="I19" s="21">
        <v>1</v>
      </c>
      <c r="J19" s="21">
        <v>3</v>
      </c>
      <c r="K19" s="21">
        <v>6</v>
      </c>
      <c r="L19" s="21">
        <v>5</v>
      </c>
      <c r="M19" s="56">
        <v>5</v>
      </c>
      <c r="N19" s="21">
        <v>3</v>
      </c>
      <c r="O19" s="21">
        <v>0</v>
      </c>
      <c r="P19" s="21">
        <v>2</v>
      </c>
      <c r="Q19" s="21">
        <v>6</v>
      </c>
      <c r="R19" s="21">
        <v>1</v>
      </c>
      <c r="S19" s="21">
        <v>0</v>
      </c>
      <c r="T19" s="21">
        <v>3</v>
      </c>
      <c r="U19" s="21">
        <v>3</v>
      </c>
      <c r="V19" s="21">
        <v>1</v>
      </c>
      <c r="W19" s="21">
        <v>0</v>
      </c>
      <c r="X19" s="21">
        <v>0</v>
      </c>
      <c r="Y19" s="21">
        <v>0</v>
      </c>
      <c r="Z19" s="21">
        <v>0</v>
      </c>
      <c r="AA19" s="56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1</v>
      </c>
      <c r="AI19" s="21">
        <v>4</v>
      </c>
      <c r="AJ19" s="21">
        <v>2</v>
      </c>
      <c r="AK19" s="21">
        <v>0</v>
      </c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G19+SUM('9月（入力用）'!AE19:AJ19)</f>
        <v>29</v>
      </c>
      <c r="H20" s="20">
        <f>SUM(G19:H19)+SUM('9月（入力用）'!AF19:AJ19)</f>
        <v>24</v>
      </c>
      <c r="I20" s="20">
        <f>SUM(G19:I19)+SUM('9月（入力用）'!AG19:AJ19)</f>
        <v>20</v>
      </c>
      <c r="J20" s="20">
        <f>SUM(G19:J19)+SUM('9月（入力用）'!AH19:AJ19)</f>
        <v>17</v>
      </c>
      <c r="K20" s="20">
        <f>SUM(G19:K19)+SUM('9月（入力用）'!AI19:AJ19)</f>
        <v>22</v>
      </c>
      <c r="L20" s="20">
        <f>SUM(G19:L19)+'9月（入力用）'!AJ19</f>
        <v>24</v>
      </c>
      <c r="M20" s="20">
        <f>SUM(G19:M19)</f>
        <v>27</v>
      </c>
      <c r="N20" s="20">
        <f t="shared" ref="N20:AK20" si="2">SUM(H19:N19)</f>
        <v>25</v>
      </c>
      <c r="O20" s="20">
        <f t="shared" si="2"/>
        <v>23</v>
      </c>
      <c r="P20" s="20">
        <f t="shared" si="2"/>
        <v>24</v>
      </c>
      <c r="Q20" s="20">
        <f t="shared" si="2"/>
        <v>27</v>
      </c>
      <c r="R20" s="20">
        <f t="shared" si="2"/>
        <v>22</v>
      </c>
      <c r="S20" s="20">
        <f t="shared" si="2"/>
        <v>17</v>
      </c>
      <c r="T20" s="20">
        <f t="shared" si="2"/>
        <v>15</v>
      </c>
      <c r="U20" s="20">
        <f t="shared" si="2"/>
        <v>15</v>
      </c>
      <c r="V20" s="20">
        <f t="shared" si="2"/>
        <v>16</v>
      </c>
      <c r="W20" s="20">
        <f t="shared" si="2"/>
        <v>14</v>
      </c>
      <c r="X20" s="20">
        <f t="shared" si="2"/>
        <v>8</v>
      </c>
      <c r="Y20" s="20">
        <f t="shared" si="2"/>
        <v>7</v>
      </c>
      <c r="Z20" s="20">
        <f t="shared" si="2"/>
        <v>7</v>
      </c>
      <c r="AA20" s="20">
        <f t="shared" si="2"/>
        <v>4</v>
      </c>
      <c r="AB20" s="20">
        <f t="shared" si="2"/>
        <v>1</v>
      </c>
      <c r="AC20" s="20">
        <f t="shared" si="2"/>
        <v>0</v>
      </c>
      <c r="AD20" s="20">
        <f t="shared" si="2"/>
        <v>0</v>
      </c>
      <c r="AE20" s="20">
        <f t="shared" si="2"/>
        <v>0</v>
      </c>
      <c r="AF20" s="20">
        <f t="shared" si="2"/>
        <v>0</v>
      </c>
      <c r="AG20" s="20">
        <f t="shared" si="2"/>
        <v>0</v>
      </c>
      <c r="AH20" s="20">
        <f t="shared" si="2"/>
        <v>1</v>
      </c>
      <c r="AI20" s="20">
        <f t="shared" si="2"/>
        <v>5</v>
      </c>
      <c r="AJ20" s="20">
        <f t="shared" si="2"/>
        <v>7</v>
      </c>
      <c r="AK20" s="20">
        <f t="shared" si="2"/>
        <v>7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29</v>
      </c>
      <c r="H21" s="20">
        <f t="shared" ref="H21:AK21" si="3">H20</f>
        <v>24</v>
      </c>
      <c r="I21" s="20">
        <f t="shared" si="3"/>
        <v>20</v>
      </c>
      <c r="J21" s="20">
        <f t="shared" si="3"/>
        <v>17</v>
      </c>
      <c r="K21" s="20">
        <f t="shared" si="3"/>
        <v>22</v>
      </c>
      <c r="L21" s="20">
        <f t="shared" si="3"/>
        <v>24</v>
      </c>
      <c r="M21" s="20">
        <f t="shared" si="3"/>
        <v>27</v>
      </c>
      <c r="N21" s="20">
        <f t="shared" si="3"/>
        <v>25</v>
      </c>
      <c r="O21" s="20">
        <f t="shared" si="3"/>
        <v>23</v>
      </c>
      <c r="P21" s="20">
        <f t="shared" si="3"/>
        <v>24</v>
      </c>
      <c r="Q21" s="20">
        <f t="shared" si="3"/>
        <v>27</v>
      </c>
      <c r="R21" s="20">
        <f t="shared" si="3"/>
        <v>22</v>
      </c>
      <c r="S21" s="20">
        <f t="shared" si="3"/>
        <v>17</v>
      </c>
      <c r="T21" s="20">
        <f t="shared" si="3"/>
        <v>15</v>
      </c>
      <c r="U21" s="20">
        <f t="shared" si="3"/>
        <v>15</v>
      </c>
      <c r="V21" s="20">
        <f t="shared" si="3"/>
        <v>16</v>
      </c>
      <c r="W21" s="20">
        <f t="shared" si="3"/>
        <v>14</v>
      </c>
      <c r="X21" s="20">
        <f t="shared" si="3"/>
        <v>8</v>
      </c>
      <c r="Y21" s="20">
        <f t="shared" si="3"/>
        <v>7</v>
      </c>
      <c r="Z21" s="20">
        <f t="shared" si="3"/>
        <v>7</v>
      </c>
      <c r="AA21" s="20">
        <f t="shared" si="3"/>
        <v>4</v>
      </c>
      <c r="AB21" s="20">
        <f t="shared" si="3"/>
        <v>1</v>
      </c>
      <c r="AC21" s="20">
        <f t="shared" si="3"/>
        <v>0</v>
      </c>
      <c r="AD21" s="20">
        <f t="shared" si="3"/>
        <v>0</v>
      </c>
      <c r="AE21" s="20">
        <f t="shared" si="3"/>
        <v>0</v>
      </c>
      <c r="AF21" s="20">
        <f t="shared" si="3"/>
        <v>0</v>
      </c>
      <c r="AG21" s="20">
        <f t="shared" si="3"/>
        <v>0</v>
      </c>
      <c r="AH21" s="20">
        <f t="shared" si="3"/>
        <v>1</v>
      </c>
      <c r="AI21" s="20">
        <f t="shared" si="3"/>
        <v>5</v>
      </c>
      <c r="AJ21" s="20">
        <f t="shared" si="3"/>
        <v>7</v>
      </c>
      <c r="AK21" s="20">
        <f t="shared" si="3"/>
        <v>7</v>
      </c>
    </row>
    <row r="22" spans="2:40" ht="41.25" customHeight="1">
      <c r="D22" s="14" t="s">
        <v>6</v>
      </c>
      <c r="E22" s="2"/>
      <c r="F22" s="1" t="s">
        <v>49</v>
      </c>
      <c r="G22" s="20">
        <f>'9月（入力用）'!AD20</f>
        <v>17</v>
      </c>
      <c r="H22" s="20">
        <f>'9月（入力用）'!AE20</f>
        <v>24</v>
      </c>
      <c r="I22" s="20">
        <f>'9月（入力用）'!AF20</f>
        <v>28</v>
      </c>
      <c r="J22" s="20">
        <f>'9月（入力用）'!AG20</f>
        <v>34</v>
      </c>
      <c r="K22" s="20">
        <f>'9月（入力用）'!AH20</f>
        <v>34</v>
      </c>
      <c r="L22" s="20">
        <f>'9月（入力用）'!AI20</f>
        <v>26</v>
      </c>
      <c r="M22" s="20">
        <f>'9月（入力用）'!AJ20</f>
        <v>28</v>
      </c>
      <c r="N22" s="20">
        <f>G21</f>
        <v>29</v>
      </c>
      <c r="O22" s="20">
        <f t="shared" ref="O22:AK22" si="4">H21</f>
        <v>24</v>
      </c>
      <c r="P22" s="20">
        <f t="shared" si="4"/>
        <v>20</v>
      </c>
      <c r="Q22" s="20">
        <f t="shared" si="4"/>
        <v>17</v>
      </c>
      <c r="R22" s="20">
        <f t="shared" si="4"/>
        <v>22</v>
      </c>
      <c r="S22" s="20">
        <f t="shared" si="4"/>
        <v>24</v>
      </c>
      <c r="T22" s="20">
        <f t="shared" si="4"/>
        <v>27</v>
      </c>
      <c r="U22" s="20">
        <f t="shared" si="4"/>
        <v>25</v>
      </c>
      <c r="V22" s="20">
        <f t="shared" si="4"/>
        <v>23</v>
      </c>
      <c r="W22" s="20">
        <f t="shared" si="4"/>
        <v>24</v>
      </c>
      <c r="X22" s="20">
        <f t="shared" si="4"/>
        <v>27</v>
      </c>
      <c r="Y22" s="20">
        <f t="shared" si="4"/>
        <v>22</v>
      </c>
      <c r="Z22" s="20">
        <f t="shared" si="4"/>
        <v>17</v>
      </c>
      <c r="AA22" s="20">
        <f t="shared" si="4"/>
        <v>15</v>
      </c>
      <c r="AB22" s="20">
        <f t="shared" si="4"/>
        <v>15</v>
      </c>
      <c r="AC22" s="20">
        <f t="shared" si="4"/>
        <v>16</v>
      </c>
      <c r="AD22" s="20">
        <f t="shared" si="4"/>
        <v>14</v>
      </c>
      <c r="AE22" s="20">
        <f t="shared" si="4"/>
        <v>8</v>
      </c>
      <c r="AF22" s="20">
        <f t="shared" si="4"/>
        <v>7</v>
      </c>
      <c r="AG22" s="20">
        <f t="shared" si="4"/>
        <v>7</v>
      </c>
      <c r="AH22" s="20">
        <f t="shared" si="4"/>
        <v>4</v>
      </c>
      <c r="AI22" s="20">
        <f t="shared" si="4"/>
        <v>1</v>
      </c>
      <c r="AJ22" s="20">
        <f t="shared" si="4"/>
        <v>0</v>
      </c>
      <c r="AK22" s="20">
        <f t="shared" si="4"/>
        <v>0</v>
      </c>
    </row>
    <row r="23" spans="2:40" ht="41.25" customHeight="1">
      <c r="D23" s="14" t="s">
        <v>7</v>
      </c>
      <c r="E23" s="39" t="s">
        <v>16</v>
      </c>
      <c r="F23" s="29"/>
      <c r="G23" s="21">
        <v>2</v>
      </c>
      <c r="H23" s="21">
        <v>0</v>
      </c>
      <c r="I23" s="21">
        <v>1</v>
      </c>
      <c r="J23" s="21">
        <v>1</v>
      </c>
      <c r="K23" s="21">
        <v>0</v>
      </c>
      <c r="L23" s="56">
        <v>1</v>
      </c>
      <c r="M23" s="56">
        <v>1</v>
      </c>
      <c r="N23" s="21">
        <v>0</v>
      </c>
      <c r="O23" s="21">
        <v>0</v>
      </c>
      <c r="P23" s="21">
        <v>2</v>
      </c>
      <c r="Q23" s="21">
        <v>4</v>
      </c>
      <c r="R23" s="21">
        <v>0</v>
      </c>
      <c r="S23" s="21">
        <v>0</v>
      </c>
      <c r="T23" s="21">
        <v>3</v>
      </c>
      <c r="U23" s="21">
        <v>0</v>
      </c>
      <c r="V23" s="21">
        <v>1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56">
        <v>0</v>
      </c>
      <c r="AK23" s="56">
        <v>0</v>
      </c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G23+SUM('9月（入力用）'!AE23:AJ23)</f>
        <v>8</v>
      </c>
      <c r="H24" s="21">
        <f>SUM(G23:H23)+SUM('9月（入力用）'!AF23:AJ23)</f>
        <v>7</v>
      </c>
      <c r="I24" s="21">
        <f>SUM(G23:I23)+SUM('9月（入力用）'!AG23:AJ23)</f>
        <v>6</v>
      </c>
      <c r="J24" s="21">
        <f>SUM(G23:J23)+SUM('9月（入力用）'!AH23:AJ23)</f>
        <v>7</v>
      </c>
      <c r="K24" s="21">
        <f>SUM(G23:K23)+SUM('9月（入力用）'!AI23:AJ23)</f>
        <v>7</v>
      </c>
      <c r="L24" s="21">
        <f>SUM(G23:L23)+'9月（入力用）'!AJ23</f>
        <v>7</v>
      </c>
      <c r="M24" s="21">
        <f>SUM(G23:M23)</f>
        <v>6</v>
      </c>
      <c r="N24" s="21">
        <f t="shared" ref="N24:AK24" si="5">SUM(H23:N23)</f>
        <v>4</v>
      </c>
      <c r="O24" s="21">
        <f t="shared" si="5"/>
        <v>4</v>
      </c>
      <c r="P24" s="21">
        <f t="shared" si="5"/>
        <v>5</v>
      </c>
      <c r="Q24" s="21">
        <f t="shared" si="5"/>
        <v>8</v>
      </c>
      <c r="R24" s="21">
        <f t="shared" si="5"/>
        <v>8</v>
      </c>
      <c r="S24" s="21">
        <f t="shared" si="5"/>
        <v>7</v>
      </c>
      <c r="T24" s="21">
        <f t="shared" si="5"/>
        <v>9</v>
      </c>
      <c r="U24" s="21">
        <f t="shared" si="5"/>
        <v>9</v>
      </c>
      <c r="V24" s="21">
        <f t="shared" si="5"/>
        <v>10</v>
      </c>
      <c r="W24" s="21">
        <f t="shared" si="5"/>
        <v>8</v>
      </c>
      <c r="X24" s="21">
        <f t="shared" si="5"/>
        <v>4</v>
      </c>
      <c r="Y24" s="21">
        <f t="shared" si="5"/>
        <v>4</v>
      </c>
      <c r="Z24" s="21">
        <f t="shared" si="5"/>
        <v>4</v>
      </c>
      <c r="AA24" s="21">
        <f t="shared" si="5"/>
        <v>1</v>
      </c>
      <c r="AB24" s="21">
        <f t="shared" si="5"/>
        <v>1</v>
      </c>
      <c r="AC24" s="21">
        <f t="shared" si="5"/>
        <v>0</v>
      </c>
      <c r="AD24" s="21">
        <f t="shared" si="5"/>
        <v>0</v>
      </c>
      <c r="AE24" s="21">
        <f t="shared" si="5"/>
        <v>0</v>
      </c>
      <c r="AF24" s="21">
        <f t="shared" si="5"/>
        <v>0</v>
      </c>
      <c r="AG24" s="21">
        <f t="shared" si="5"/>
        <v>0</v>
      </c>
      <c r="AH24" s="21">
        <f t="shared" si="5"/>
        <v>0</v>
      </c>
      <c r="AI24" s="21">
        <f t="shared" si="5"/>
        <v>0</v>
      </c>
      <c r="AJ24" s="21">
        <f t="shared" si="5"/>
        <v>0</v>
      </c>
      <c r="AK24" s="21">
        <f t="shared" si="5"/>
        <v>0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44105</v>
      </c>
      <c r="H26" s="26">
        <f t="shared" ref="H26:AJ27" si="6">H6</f>
        <v>44106</v>
      </c>
      <c r="I26" s="26">
        <f t="shared" si="6"/>
        <v>44107</v>
      </c>
      <c r="J26" s="26">
        <f t="shared" si="6"/>
        <v>44108</v>
      </c>
      <c r="K26" s="26">
        <f t="shared" si="6"/>
        <v>44109</v>
      </c>
      <c r="L26" s="26">
        <f t="shared" si="6"/>
        <v>44110</v>
      </c>
      <c r="M26" s="26">
        <f t="shared" si="6"/>
        <v>44111</v>
      </c>
      <c r="N26" s="26">
        <f t="shared" si="6"/>
        <v>44112</v>
      </c>
      <c r="O26" s="26">
        <f t="shared" si="6"/>
        <v>44113</v>
      </c>
      <c r="P26" s="26">
        <f t="shared" si="6"/>
        <v>44114</v>
      </c>
      <c r="Q26" s="26">
        <f t="shared" si="6"/>
        <v>44115</v>
      </c>
      <c r="R26" s="26">
        <f t="shared" si="6"/>
        <v>44116</v>
      </c>
      <c r="S26" s="26">
        <f t="shared" si="6"/>
        <v>44117</v>
      </c>
      <c r="T26" s="26">
        <f t="shared" si="6"/>
        <v>44118</v>
      </c>
      <c r="U26" s="26">
        <f t="shared" si="6"/>
        <v>44119</v>
      </c>
      <c r="V26" s="26">
        <f t="shared" si="6"/>
        <v>44120</v>
      </c>
      <c r="W26" s="26">
        <f t="shared" si="6"/>
        <v>44121</v>
      </c>
      <c r="X26" s="26">
        <f t="shared" si="6"/>
        <v>44122</v>
      </c>
      <c r="Y26" s="26">
        <f t="shared" si="6"/>
        <v>44123</v>
      </c>
      <c r="Z26" s="26">
        <f t="shared" si="6"/>
        <v>44124</v>
      </c>
      <c r="AA26" s="26">
        <f t="shared" si="6"/>
        <v>44125</v>
      </c>
      <c r="AB26" s="26">
        <f t="shared" si="6"/>
        <v>44126</v>
      </c>
      <c r="AC26" s="26">
        <f t="shared" si="6"/>
        <v>44127</v>
      </c>
      <c r="AD26" s="26">
        <f t="shared" si="6"/>
        <v>44128</v>
      </c>
      <c r="AE26" s="26">
        <f t="shared" si="6"/>
        <v>44129</v>
      </c>
      <c r="AF26" s="26">
        <f t="shared" si="6"/>
        <v>44130</v>
      </c>
      <c r="AG26" s="26">
        <f t="shared" si="6"/>
        <v>44131</v>
      </c>
      <c r="AH26" s="26">
        <f t="shared" si="6"/>
        <v>44132</v>
      </c>
      <c r="AI26" s="26">
        <f t="shared" si="6"/>
        <v>44133</v>
      </c>
      <c r="AJ26" s="26">
        <f t="shared" si="6"/>
        <v>44134</v>
      </c>
      <c r="AK26" s="26">
        <f>AK6</f>
        <v>44135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木</v>
      </c>
      <c r="H27" s="27" t="str">
        <f t="shared" si="6"/>
        <v>金</v>
      </c>
      <c r="I27" s="27" t="str">
        <f t="shared" si="6"/>
        <v>土</v>
      </c>
      <c r="J27" s="27" t="str">
        <f t="shared" si="6"/>
        <v>日</v>
      </c>
      <c r="K27" s="27" t="str">
        <f t="shared" si="6"/>
        <v>月</v>
      </c>
      <c r="L27" s="27" t="str">
        <f t="shared" si="6"/>
        <v>火</v>
      </c>
      <c r="M27" s="27" t="str">
        <f t="shared" si="6"/>
        <v>水</v>
      </c>
      <c r="N27" s="27" t="str">
        <f t="shared" si="6"/>
        <v>木</v>
      </c>
      <c r="O27" s="27" t="str">
        <f t="shared" si="6"/>
        <v>金</v>
      </c>
      <c r="P27" s="27" t="str">
        <f t="shared" si="6"/>
        <v>土</v>
      </c>
      <c r="Q27" s="27" t="str">
        <f t="shared" si="6"/>
        <v>日</v>
      </c>
      <c r="R27" s="27" t="str">
        <f t="shared" si="6"/>
        <v>月</v>
      </c>
      <c r="S27" s="27" t="str">
        <f t="shared" si="6"/>
        <v>火</v>
      </c>
      <c r="T27" s="27" t="str">
        <f t="shared" si="6"/>
        <v>水</v>
      </c>
      <c r="U27" s="27" t="str">
        <f t="shared" si="6"/>
        <v>木</v>
      </c>
      <c r="V27" s="27" t="str">
        <f t="shared" si="6"/>
        <v>金</v>
      </c>
      <c r="W27" s="27" t="str">
        <f t="shared" si="6"/>
        <v>土</v>
      </c>
      <c r="X27" s="27" t="str">
        <f t="shared" si="6"/>
        <v>日</v>
      </c>
      <c r="Y27" s="27" t="str">
        <f t="shared" si="6"/>
        <v>月</v>
      </c>
      <c r="Z27" s="27" t="str">
        <f t="shared" si="6"/>
        <v>火</v>
      </c>
      <c r="AA27" s="27" t="str">
        <f t="shared" si="6"/>
        <v>水</v>
      </c>
      <c r="AB27" s="27" t="str">
        <f t="shared" si="6"/>
        <v>木</v>
      </c>
      <c r="AC27" s="27" t="str">
        <f t="shared" si="6"/>
        <v>金</v>
      </c>
      <c r="AD27" s="27" t="str">
        <f t="shared" si="6"/>
        <v>土</v>
      </c>
      <c r="AE27" s="27" t="str">
        <f t="shared" si="6"/>
        <v>日</v>
      </c>
      <c r="AF27" s="27" t="str">
        <f t="shared" si="6"/>
        <v>月</v>
      </c>
      <c r="AG27" s="27" t="str">
        <f t="shared" si="6"/>
        <v>火</v>
      </c>
      <c r="AH27" s="27" t="str">
        <f t="shared" si="6"/>
        <v>水</v>
      </c>
      <c r="AI27" s="27" t="str">
        <f t="shared" si="6"/>
        <v>木</v>
      </c>
      <c r="AJ27" s="27" t="str">
        <f t="shared" si="6"/>
        <v>金</v>
      </c>
      <c r="AK27" s="27" t="str">
        <f>AK7</f>
        <v>土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G12/G8</f>
        <v>0.04</v>
      </c>
      <c r="H28" s="22">
        <f t="shared" ref="H28:AK28" si="7">H12/H8</f>
        <v>0.04</v>
      </c>
      <c r="I28" s="22">
        <f t="shared" si="7"/>
        <v>3.6666666666666667E-2</v>
      </c>
      <c r="J28" s="22">
        <f t="shared" si="7"/>
        <v>0.03</v>
      </c>
      <c r="K28" s="22">
        <f t="shared" si="7"/>
        <v>2.3333333333333334E-2</v>
      </c>
      <c r="L28" s="22">
        <f t="shared" si="7"/>
        <v>2.6666666666666668E-2</v>
      </c>
      <c r="M28" s="22">
        <f t="shared" si="7"/>
        <v>2.3333333333333334E-2</v>
      </c>
      <c r="N28" s="22">
        <f t="shared" si="7"/>
        <v>1.6666666666666666E-2</v>
      </c>
      <c r="O28" s="22">
        <f t="shared" si="7"/>
        <v>1.6666666666666666E-2</v>
      </c>
      <c r="P28" s="22">
        <f t="shared" si="7"/>
        <v>0.02</v>
      </c>
      <c r="Q28" s="22">
        <f t="shared" si="7"/>
        <v>2.3333333333333334E-2</v>
      </c>
      <c r="R28" s="22">
        <f t="shared" si="7"/>
        <v>0.02</v>
      </c>
      <c r="S28" s="22">
        <f t="shared" si="7"/>
        <v>0.02</v>
      </c>
      <c r="T28" s="22">
        <f t="shared" si="7"/>
        <v>0.02</v>
      </c>
      <c r="U28" s="22">
        <f t="shared" si="7"/>
        <v>2.6666666666666668E-2</v>
      </c>
      <c r="V28" s="22">
        <f t="shared" si="7"/>
        <v>0.03</v>
      </c>
      <c r="W28" s="22">
        <f t="shared" si="7"/>
        <v>0.03</v>
      </c>
      <c r="X28" s="22">
        <f t="shared" si="7"/>
        <v>2.6666666666666668E-2</v>
      </c>
      <c r="Y28" s="22">
        <f t="shared" si="7"/>
        <v>2.6666666666666668E-2</v>
      </c>
      <c r="Z28" s="22">
        <f t="shared" si="7"/>
        <v>2.6666666666666668E-2</v>
      </c>
      <c r="AA28" s="22">
        <f t="shared" si="7"/>
        <v>2.3333333333333334E-2</v>
      </c>
      <c r="AB28" s="22">
        <f t="shared" si="7"/>
        <v>2.3333333333333334E-2</v>
      </c>
      <c r="AC28" s="22">
        <f t="shared" si="7"/>
        <v>2.3333333333333334E-2</v>
      </c>
      <c r="AD28" s="22">
        <f t="shared" si="7"/>
        <v>2.3333333333333334E-2</v>
      </c>
      <c r="AE28" s="22">
        <f t="shared" si="7"/>
        <v>2.3333333333333334E-2</v>
      </c>
      <c r="AF28" s="22">
        <f t="shared" si="7"/>
        <v>2.3333333333333334E-2</v>
      </c>
      <c r="AG28" s="22">
        <f t="shared" si="7"/>
        <v>1.6666666666666666E-2</v>
      </c>
      <c r="AH28" s="22">
        <f t="shared" si="7"/>
        <v>1.4619883040935672E-2</v>
      </c>
      <c r="AI28" s="22">
        <f t="shared" si="7"/>
        <v>1.4619883040935672E-2</v>
      </c>
      <c r="AJ28" s="22">
        <f t="shared" si="7"/>
        <v>1.4619883040935672E-2</v>
      </c>
      <c r="AK28" s="22">
        <f t="shared" si="7"/>
        <v>1.4619883040935672E-2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G12/G9</f>
        <v>4.7430830039525688E-2</v>
      </c>
      <c r="H29" s="22">
        <f t="shared" ref="H29:AK30" si="8">H12/H9</f>
        <v>4.7430830039525688E-2</v>
      </c>
      <c r="I29" s="22">
        <f t="shared" si="8"/>
        <v>4.3478260869565216E-2</v>
      </c>
      <c r="J29" s="22">
        <f t="shared" si="8"/>
        <v>3.5573122529644272E-2</v>
      </c>
      <c r="K29" s="22">
        <f t="shared" si="8"/>
        <v>2.766798418972332E-2</v>
      </c>
      <c r="L29" s="22">
        <f t="shared" si="8"/>
        <v>3.1620553359683792E-2</v>
      </c>
      <c r="M29" s="22">
        <f t="shared" si="8"/>
        <v>2.766798418972332E-2</v>
      </c>
      <c r="N29" s="22">
        <f t="shared" si="8"/>
        <v>1.9762845849802372E-2</v>
      </c>
      <c r="O29" s="22">
        <f t="shared" si="8"/>
        <v>1.9762845849802372E-2</v>
      </c>
      <c r="P29" s="22">
        <f t="shared" si="8"/>
        <v>2.3715415019762844E-2</v>
      </c>
      <c r="Q29" s="22">
        <f t="shared" si="8"/>
        <v>2.766798418972332E-2</v>
      </c>
      <c r="R29" s="22">
        <f t="shared" si="8"/>
        <v>2.3715415019762844E-2</v>
      </c>
      <c r="S29" s="22">
        <f t="shared" si="8"/>
        <v>2.3715415019762844E-2</v>
      </c>
      <c r="T29" s="22">
        <f t="shared" si="8"/>
        <v>2.3715415019762844E-2</v>
      </c>
      <c r="U29" s="22">
        <f t="shared" si="8"/>
        <v>3.1620553359683792E-2</v>
      </c>
      <c r="V29" s="22">
        <f t="shared" si="8"/>
        <v>3.5573122529644272E-2</v>
      </c>
      <c r="W29" s="22">
        <f t="shared" si="8"/>
        <v>3.5573122529644272E-2</v>
      </c>
      <c r="X29" s="22">
        <f t="shared" si="8"/>
        <v>3.1620553359683792E-2</v>
      </c>
      <c r="Y29" s="22">
        <f t="shared" si="8"/>
        <v>3.1620553359683792E-2</v>
      </c>
      <c r="Z29" s="22">
        <f t="shared" si="8"/>
        <v>3.1620553359683792E-2</v>
      </c>
      <c r="AA29" s="22">
        <f t="shared" si="8"/>
        <v>2.766798418972332E-2</v>
      </c>
      <c r="AB29" s="22">
        <f t="shared" si="8"/>
        <v>2.766798418972332E-2</v>
      </c>
      <c r="AC29" s="22">
        <f t="shared" si="8"/>
        <v>2.766798418972332E-2</v>
      </c>
      <c r="AD29" s="22">
        <f t="shared" si="8"/>
        <v>2.766798418972332E-2</v>
      </c>
      <c r="AE29" s="22">
        <f t="shared" si="8"/>
        <v>2.766798418972332E-2</v>
      </c>
      <c r="AF29" s="22">
        <f t="shared" si="8"/>
        <v>2.766798418972332E-2</v>
      </c>
      <c r="AG29" s="22">
        <f t="shared" si="8"/>
        <v>1.9762845849802372E-2</v>
      </c>
      <c r="AH29" s="22">
        <f t="shared" si="8"/>
        <v>4.3859649122807015E-2</v>
      </c>
      <c r="AI29" s="22">
        <f t="shared" si="8"/>
        <v>4.3859649122807015E-2</v>
      </c>
      <c r="AJ29" s="22">
        <f t="shared" si="8"/>
        <v>4.3859649122807015E-2</v>
      </c>
      <c r="AK29" s="22">
        <f t="shared" si="8"/>
        <v>4.3859649122807015E-2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G13/G10</f>
        <v>0</v>
      </c>
      <c r="H30" s="22">
        <f t="shared" si="8"/>
        <v>0</v>
      </c>
      <c r="I30" s="22">
        <f t="shared" si="8"/>
        <v>0</v>
      </c>
      <c r="J30" s="22">
        <f t="shared" si="8"/>
        <v>0</v>
      </c>
      <c r="K30" s="22">
        <f t="shared" si="8"/>
        <v>0</v>
      </c>
      <c r="L30" s="22">
        <f t="shared" si="8"/>
        <v>0</v>
      </c>
      <c r="M30" s="22">
        <f t="shared" si="8"/>
        <v>0</v>
      </c>
      <c r="N30" s="22">
        <f t="shared" si="8"/>
        <v>0</v>
      </c>
      <c r="O30" s="22">
        <f t="shared" si="8"/>
        <v>0</v>
      </c>
      <c r="P30" s="22">
        <f t="shared" si="8"/>
        <v>0</v>
      </c>
      <c r="Q30" s="22">
        <f t="shared" si="8"/>
        <v>0</v>
      </c>
      <c r="R30" s="22">
        <f t="shared" si="8"/>
        <v>0</v>
      </c>
      <c r="S30" s="22">
        <f t="shared" si="8"/>
        <v>0</v>
      </c>
      <c r="T30" s="22">
        <f t="shared" si="8"/>
        <v>0</v>
      </c>
      <c r="U30" s="22">
        <f t="shared" si="8"/>
        <v>0</v>
      </c>
      <c r="V30" s="22">
        <f t="shared" si="8"/>
        <v>0</v>
      </c>
      <c r="W30" s="22">
        <f t="shared" si="8"/>
        <v>0</v>
      </c>
      <c r="X30" s="22">
        <f t="shared" si="8"/>
        <v>0</v>
      </c>
      <c r="Y30" s="22">
        <f t="shared" si="8"/>
        <v>0</v>
      </c>
      <c r="Z30" s="22">
        <f t="shared" si="8"/>
        <v>0</v>
      </c>
      <c r="AA30" s="22">
        <f t="shared" si="8"/>
        <v>0</v>
      </c>
      <c r="AB30" s="22">
        <f t="shared" si="8"/>
        <v>0</v>
      </c>
      <c r="AC30" s="22">
        <f t="shared" si="8"/>
        <v>0</v>
      </c>
      <c r="AD30" s="22">
        <f t="shared" si="8"/>
        <v>0</v>
      </c>
      <c r="AE30" s="22">
        <f t="shared" si="8"/>
        <v>0</v>
      </c>
      <c r="AF30" s="22">
        <f t="shared" si="8"/>
        <v>0</v>
      </c>
      <c r="AG30" s="22">
        <f t="shared" si="8"/>
        <v>0</v>
      </c>
      <c r="AH30" s="22">
        <f t="shared" si="8"/>
        <v>2.0833333333333332E-2</v>
      </c>
      <c r="AI30" s="22">
        <f t="shared" si="8"/>
        <v>2.0833333333333332E-2</v>
      </c>
      <c r="AJ30" s="22">
        <f t="shared" si="8"/>
        <v>0</v>
      </c>
      <c r="AK30" s="22">
        <f t="shared" si="8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G13/G11</f>
        <v>0</v>
      </c>
      <c r="H31" s="22">
        <f t="shared" ref="H31:AK31" si="9">H13/H11</f>
        <v>0</v>
      </c>
      <c r="I31" s="22">
        <f t="shared" si="9"/>
        <v>0</v>
      </c>
      <c r="J31" s="22">
        <f t="shared" si="9"/>
        <v>0</v>
      </c>
      <c r="K31" s="22">
        <f t="shared" si="9"/>
        <v>0</v>
      </c>
      <c r="L31" s="22">
        <f t="shared" si="9"/>
        <v>0</v>
      </c>
      <c r="M31" s="22">
        <f t="shared" si="9"/>
        <v>0</v>
      </c>
      <c r="N31" s="22">
        <f t="shared" si="9"/>
        <v>0</v>
      </c>
      <c r="O31" s="22">
        <f t="shared" si="9"/>
        <v>0</v>
      </c>
      <c r="P31" s="22">
        <f t="shared" si="9"/>
        <v>0</v>
      </c>
      <c r="Q31" s="22">
        <f t="shared" si="9"/>
        <v>0</v>
      </c>
      <c r="R31" s="22">
        <f t="shared" si="9"/>
        <v>0</v>
      </c>
      <c r="S31" s="22">
        <f t="shared" si="9"/>
        <v>0</v>
      </c>
      <c r="T31" s="22">
        <f t="shared" si="9"/>
        <v>0</v>
      </c>
      <c r="U31" s="22">
        <f t="shared" si="9"/>
        <v>0</v>
      </c>
      <c r="V31" s="22">
        <f t="shared" si="9"/>
        <v>0</v>
      </c>
      <c r="W31" s="22">
        <f t="shared" si="9"/>
        <v>0</v>
      </c>
      <c r="X31" s="22">
        <f t="shared" si="9"/>
        <v>0</v>
      </c>
      <c r="Y31" s="22">
        <f t="shared" si="9"/>
        <v>0</v>
      </c>
      <c r="Z31" s="22">
        <f t="shared" si="9"/>
        <v>0</v>
      </c>
      <c r="AA31" s="22">
        <f t="shared" si="9"/>
        <v>0</v>
      </c>
      <c r="AB31" s="22">
        <f t="shared" si="9"/>
        <v>0</v>
      </c>
      <c r="AC31" s="22">
        <f t="shared" si="9"/>
        <v>0</v>
      </c>
      <c r="AD31" s="22">
        <f t="shared" si="9"/>
        <v>0</v>
      </c>
      <c r="AE31" s="22">
        <f t="shared" si="9"/>
        <v>0</v>
      </c>
      <c r="AF31" s="22">
        <f t="shared" si="9"/>
        <v>0</v>
      </c>
      <c r="AG31" s="22">
        <f t="shared" si="9"/>
        <v>0</v>
      </c>
      <c r="AH31" s="22">
        <f t="shared" si="9"/>
        <v>2.6315789473684209E-2</v>
      </c>
      <c r="AI31" s="22">
        <f t="shared" si="9"/>
        <v>2.6315789473684209E-2</v>
      </c>
      <c r="AJ31" s="22">
        <f t="shared" si="9"/>
        <v>0</v>
      </c>
      <c r="AK31" s="22">
        <f t="shared" si="9"/>
        <v>0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G14*100000/1601711</f>
        <v>2.1851632410590924</v>
      </c>
      <c r="H32" s="23">
        <f>H14*100000/1601711</f>
        <v>1.9978635346825988</v>
      </c>
      <c r="I32" s="23">
        <f t="shared" ref="I32:AK32" si="10">I14*100000/1601711</f>
        <v>1.8729970637649365</v>
      </c>
      <c r="J32" s="23">
        <f t="shared" si="10"/>
        <v>1.5608308864707803</v>
      </c>
      <c r="K32" s="23">
        <f t="shared" si="10"/>
        <v>1.5608308864707803</v>
      </c>
      <c r="L32" s="23">
        <f t="shared" si="10"/>
        <v>1.7481305928472739</v>
      </c>
      <c r="M32" s="23">
        <f t="shared" si="10"/>
        <v>1.9354302992237675</v>
      </c>
      <c r="N32" s="23">
        <f t="shared" si="10"/>
        <v>1.9354302992237675</v>
      </c>
      <c r="O32" s="23">
        <f t="shared" si="10"/>
        <v>1.6232641219296116</v>
      </c>
      <c r="P32" s="23">
        <f t="shared" si="10"/>
        <v>1.4359644155531179</v>
      </c>
      <c r="Q32" s="23">
        <f t="shared" si="10"/>
        <v>1.6856973573884428</v>
      </c>
      <c r="R32" s="23">
        <f t="shared" si="10"/>
        <v>1.498397651011949</v>
      </c>
      <c r="S32" s="23">
        <f t="shared" si="10"/>
        <v>1.3110979446354554</v>
      </c>
      <c r="T32" s="23">
        <f t="shared" si="10"/>
        <v>1.2486647091766243</v>
      </c>
      <c r="U32" s="23">
        <f t="shared" si="10"/>
        <v>1.0613650028001307</v>
      </c>
      <c r="V32" s="23">
        <f t="shared" si="10"/>
        <v>1.1237982382589617</v>
      </c>
      <c r="W32" s="23">
        <f t="shared" si="10"/>
        <v>0.68676559004714333</v>
      </c>
      <c r="X32" s="23">
        <f t="shared" si="10"/>
        <v>0.62433235458831216</v>
      </c>
      <c r="Y32" s="23">
        <f t="shared" si="10"/>
        <v>0.62433235458831216</v>
      </c>
      <c r="Z32" s="23">
        <f t="shared" si="10"/>
        <v>0.62433235458831216</v>
      </c>
      <c r="AA32" s="23">
        <f t="shared" si="10"/>
        <v>0.4994658836706497</v>
      </c>
      <c r="AB32" s="23">
        <f t="shared" si="10"/>
        <v>0.4994658836706497</v>
      </c>
      <c r="AC32" s="23">
        <f t="shared" si="10"/>
        <v>0.43703264821181848</v>
      </c>
      <c r="AD32" s="23">
        <f t="shared" si="10"/>
        <v>0.43703264821181848</v>
      </c>
      <c r="AE32" s="23">
        <f t="shared" si="10"/>
        <v>0.43703264821181848</v>
      </c>
      <c r="AF32" s="23">
        <f t="shared" si="10"/>
        <v>0.43703264821181848</v>
      </c>
      <c r="AG32" s="23">
        <f t="shared" si="10"/>
        <v>0.31216617729415608</v>
      </c>
      <c r="AH32" s="23">
        <f t="shared" si="10"/>
        <v>0.31216617729415608</v>
      </c>
      <c r="AI32" s="23">
        <f t="shared" si="10"/>
        <v>0.43703264821181848</v>
      </c>
      <c r="AJ32" s="23">
        <f t="shared" si="10"/>
        <v>0.43703264821181848</v>
      </c>
      <c r="AK32" s="23">
        <f t="shared" si="10"/>
        <v>0.43703264821181848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2.2727272727272728E-2</v>
      </c>
      <c r="H33" s="22">
        <f t="shared" ref="H33:AK33" si="11">IFERROR(H18/H16,0)</f>
        <v>2.3337222870478413E-2</v>
      </c>
      <c r="I33" s="22">
        <f t="shared" si="11"/>
        <v>2.0833333333333332E-2</v>
      </c>
      <c r="J33" s="22">
        <f t="shared" si="11"/>
        <v>2.3923444976076555E-2</v>
      </c>
      <c r="K33" s="22">
        <f t="shared" si="11"/>
        <v>2.8503562945368172E-2</v>
      </c>
      <c r="L33" s="22">
        <f t="shared" si="11"/>
        <v>2.6558891454965358E-2</v>
      </c>
      <c r="M33" s="22">
        <f t="shared" si="11"/>
        <v>2.6776519052523172E-2</v>
      </c>
      <c r="N33" s="22">
        <f t="shared" si="11"/>
        <v>2.4169184290030211E-2</v>
      </c>
      <c r="O33" s="22">
        <f t="shared" si="11"/>
        <v>2.600216684723727E-2</v>
      </c>
      <c r="P33" s="22">
        <f t="shared" si="11"/>
        <v>2.6584867075664622E-2</v>
      </c>
      <c r="Q33" s="22">
        <f t="shared" si="11"/>
        <v>2.4072216649949848E-2</v>
      </c>
      <c r="R33" s="22">
        <f t="shared" si="11"/>
        <v>1.5682656826568265E-2</v>
      </c>
      <c r="S33" s="22">
        <f t="shared" si="11"/>
        <v>1.5846538782318599E-2</v>
      </c>
      <c r="T33" s="22">
        <f t="shared" si="11"/>
        <v>1.3392857142857142E-2</v>
      </c>
      <c r="U33" s="22">
        <f t="shared" si="11"/>
        <v>1.5444015444015444E-2</v>
      </c>
      <c r="V33" s="22">
        <f t="shared" si="11"/>
        <v>1.3671875E-2</v>
      </c>
      <c r="W33" s="22">
        <f t="shared" si="11"/>
        <v>9.8576122672508221E-3</v>
      </c>
      <c r="X33" s="22">
        <f t="shared" si="11"/>
        <v>8.1018518518518514E-3</v>
      </c>
      <c r="Y33" s="22">
        <f t="shared" si="11"/>
        <v>9.4466936572199737E-3</v>
      </c>
      <c r="Z33" s="22">
        <f t="shared" si="11"/>
        <v>7.4487895716945996E-3</v>
      </c>
      <c r="AA33" s="22">
        <f t="shared" si="11"/>
        <v>2.3474178403755869E-3</v>
      </c>
      <c r="AB33" s="22">
        <f t="shared" si="11"/>
        <v>0</v>
      </c>
      <c r="AC33" s="22">
        <f t="shared" si="11"/>
        <v>0</v>
      </c>
      <c r="AD33" s="22">
        <f t="shared" si="11"/>
        <v>0</v>
      </c>
      <c r="AE33" s="22">
        <f t="shared" si="11"/>
        <v>0</v>
      </c>
      <c r="AF33" s="22">
        <f t="shared" si="11"/>
        <v>0</v>
      </c>
      <c r="AG33" s="22">
        <f t="shared" si="11"/>
        <v>0</v>
      </c>
      <c r="AH33" s="22">
        <f t="shared" si="11"/>
        <v>1.0845986984815618E-2</v>
      </c>
      <c r="AI33" s="22">
        <f t="shared" si="11"/>
        <v>1.2474012474012475E-2</v>
      </c>
      <c r="AJ33" s="22">
        <f t="shared" si="11"/>
        <v>1.263537906137184E-2</v>
      </c>
      <c r="AK33" s="22">
        <f t="shared" si="11"/>
        <v>1.8867924528301886E-2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23">
        <f>G20*100000/1601711</f>
        <v>1.8105638283061052</v>
      </c>
      <c r="H34" s="23">
        <f t="shared" ref="H34:AK34" si="12">H20*100000/1601711</f>
        <v>1.498397651011949</v>
      </c>
      <c r="I34" s="23">
        <f t="shared" si="12"/>
        <v>1.2486647091766243</v>
      </c>
      <c r="J34" s="23">
        <f t="shared" si="12"/>
        <v>1.0613650028001307</v>
      </c>
      <c r="K34" s="23">
        <f t="shared" si="12"/>
        <v>1.3735311800942867</v>
      </c>
      <c r="L34" s="23">
        <f t="shared" si="12"/>
        <v>1.498397651011949</v>
      </c>
      <c r="M34" s="23">
        <f t="shared" si="12"/>
        <v>1.6856973573884428</v>
      </c>
      <c r="N34" s="23">
        <f t="shared" si="12"/>
        <v>1.5608308864707803</v>
      </c>
      <c r="O34" s="23">
        <f t="shared" si="12"/>
        <v>1.4359644155531179</v>
      </c>
      <c r="P34" s="23">
        <f t="shared" si="12"/>
        <v>1.498397651011949</v>
      </c>
      <c r="Q34" s="23">
        <f t="shared" si="12"/>
        <v>1.6856973573884428</v>
      </c>
      <c r="R34" s="23">
        <f t="shared" si="12"/>
        <v>1.3735311800942867</v>
      </c>
      <c r="S34" s="23">
        <f t="shared" si="12"/>
        <v>1.0613650028001307</v>
      </c>
      <c r="T34" s="23">
        <f t="shared" si="12"/>
        <v>0.93649853188246823</v>
      </c>
      <c r="U34" s="23">
        <f t="shared" si="12"/>
        <v>0.93649853188246823</v>
      </c>
      <c r="V34" s="23">
        <f t="shared" si="12"/>
        <v>0.9989317673412994</v>
      </c>
      <c r="W34" s="23">
        <f t="shared" si="12"/>
        <v>0.87406529642363695</v>
      </c>
      <c r="X34" s="23">
        <f t="shared" si="12"/>
        <v>0.4994658836706497</v>
      </c>
      <c r="Y34" s="23">
        <f t="shared" si="12"/>
        <v>0.43703264821181848</v>
      </c>
      <c r="Z34" s="23">
        <f t="shared" si="12"/>
        <v>0.43703264821181848</v>
      </c>
      <c r="AA34" s="23">
        <f t="shared" si="12"/>
        <v>0.24973294183532485</v>
      </c>
      <c r="AB34" s="23">
        <f t="shared" si="12"/>
        <v>6.2433235458831213E-2</v>
      </c>
      <c r="AC34" s="23">
        <f t="shared" si="12"/>
        <v>0</v>
      </c>
      <c r="AD34" s="23">
        <f t="shared" si="12"/>
        <v>0</v>
      </c>
      <c r="AE34" s="23">
        <f t="shared" si="12"/>
        <v>0</v>
      </c>
      <c r="AF34" s="23">
        <f t="shared" si="12"/>
        <v>0</v>
      </c>
      <c r="AG34" s="23">
        <f t="shared" si="12"/>
        <v>0</v>
      </c>
      <c r="AH34" s="23">
        <f t="shared" si="12"/>
        <v>6.2433235458831213E-2</v>
      </c>
      <c r="AI34" s="23">
        <f t="shared" si="12"/>
        <v>0.31216617729415608</v>
      </c>
      <c r="AJ34" s="23">
        <f t="shared" si="12"/>
        <v>0.43703264821181848</v>
      </c>
      <c r="AK34" s="23">
        <f t="shared" si="12"/>
        <v>0.43703264821181848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12</v>
      </c>
      <c r="H35" s="24">
        <f t="shared" ref="H35:AK35" si="13">H21-H22</f>
        <v>0</v>
      </c>
      <c r="I35" s="24">
        <f t="shared" si="13"/>
        <v>-8</v>
      </c>
      <c r="J35" s="24">
        <f t="shared" si="13"/>
        <v>-17</v>
      </c>
      <c r="K35" s="24">
        <f t="shared" si="13"/>
        <v>-12</v>
      </c>
      <c r="L35" s="24">
        <f t="shared" si="13"/>
        <v>-2</v>
      </c>
      <c r="M35" s="24">
        <f t="shared" si="13"/>
        <v>-1</v>
      </c>
      <c r="N35" s="24">
        <f t="shared" si="13"/>
        <v>-4</v>
      </c>
      <c r="O35" s="24">
        <f t="shared" si="13"/>
        <v>-1</v>
      </c>
      <c r="P35" s="24">
        <f t="shared" si="13"/>
        <v>4</v>
      </c>
      <c r="Q35" s="24">
        <f t="shared" si="13"/>
        <v>10</v>
      </c>
      <c r="R35" s="24">
        <f t="shared" si="13"/>
        <v>0</v>
      </c>
      <c r="S35" s="24">
        <f t="shared" si="13"/>
        <v>-7</v>
      </c>
      <c r="T35" s="24">
        <f t="shared" si="13"/>
        <v>-12</v>
      </c>
      <c r="U35" s="24">
        <f t="shared" si="13"/>
        <v>-10</v>
      </c>
      <c r="V35" s="24">
        <f t="shared" si="13"/>
        <v>-7</v>
      </c>
      <c r="W35" s="24">
        <f t="shared" si="13"/>
        <v>-10</v>
      </c>
      <c r="X35" s="24">
        <f t="shared" si="13"/>
        <v>-19</v>
      </c>
      <c r="Y35" s="24">
        <f t="shared" si="13"/>
        <v>-15</v>
      </c>
      <c r="Z35" s="24">
        <f t="shared" si="13"/>
        <v>-10</v>
      </c>
      <c r="AA35" s="24">
        <f t="shared" si="13"/>
        <v>-11</v>
      </c>
      <c r="AB35" s="24">
        <f t="shared" si="13"/>
        <v>-14</v>
      </c>
      <c r="AC35" s="24">
        <f t="shared" si="13"/>
        <v>-16</v>
      </c>
      <c r="AD35" s="24">
        <f t="shared" si="13"/>
        <v>-14</v>
      </c>
      <c r="AE35" s="24">
        <f t="shared" si="13"/>
        <v>-8</v>
      </c>
      <c r="AF35" s="24">
        <f t="shared" si="13"/>
        <v>-7</v>
      </c>
      <c r="AG35" s="24">
        <f t="shared" si="13"/>
        <v>-7</v>
      </c>
      <c r="AH35" s="24">
        <f t="shared" si="13"/>
        <v>-3</v>
      </c>
      <c r="AI35" s="24">
        <f t="shared" si="13"/>
        <v>4</v>
      </c>
      <c r="AJ35" s="24">
        <f t="shared" si="13"/>
        <v>7</v>
      </c>
      <c r="AK35" s="24">
        <f t="shared" si="13"/>
        <v>7</v>
      </c>
      <c r="AM35" s="38">
        <v>1</v>
      </c>
      <c r="AN35" s="38">
        <v>1</v>
      </c>
    </row>
    <row r="36" spans="2:40" ht="59.25" customHeight="1">
      <c r="B36" t="s">
        <v>22</v>
      </c>
      <c r="C36" s="363"/>
      <c r="D36" s="17" t="s">
        <v>60</v>
      </c>
      <c r="E36" s="2" t="s">
        <v>17</v>
      </c>
      <c r="F36" s="1"/>
      <c r="G36" s="22">
        <f t="shared" ref="G36:AA36" si="14">IFERROR(G24/G20,0)</f>
        <v>0.27586206896551724</v>
      </c>
      <c r="H36" s="22">
        <f t="shared" si="14"/>
        <v>0.29166666666666669</v>
      </c>
      <c r="I36" s="22">
        <f t="shared" si="14"/>
        <v>0.3</v>
      </c>
      <c r="J36" s="22">
        <f t="shared" si="14"/>
        <v>0.41176470588235292</v>
      </c>
      <c r="K36" s="22">
        <f t="shared" si="14"/>
        <v>0.31818181818181818</v>
      </c>
      <c r="L36" s="22">
        <f t="shared" si="14"/>
        <v>0.29166666666666669</v>
      </c>
      <c r="M36" s="22">
        <f t="shared" si="14"/>
        <v>0.22222222222222221</v>
      </c>
      <c r="N36" s="22">
        <f t="shared" si="14"/>
        <v>0.16</v>
      </c>
      <c r="O36" s="22">
        <f t="shared" si="14"/>
        <v>0.17391304347826086</v>
      </c>
      <c r="P36" s="22">
        <f t="shared" si="14"/>
        <v>0.20833333333333334</v>
      </c>
      <c r="Q36" s="22">
        <f t="shared" si="14"/>
        <v>0.29629629629629628</v>
      </c>
      <c r="R36" s="22">
        <f t="shared" si="14"/>
        <v>0.36363636363636365</v>
      </c>
      <c r="S36" s="22">
        <f t="shared" si="14"/>
        <v>0.41176470588235292</v>
      </c>
      <c r="T36" s="22">
        <f t="shared" si="14"/>
        <v>0.6</v>
      </c>
      <c r="U36" s="22">
        <f t="shared" si="14"/>
        <v>0.6</v>
      </c>
      <c r="V36" s="22">
        <f t="shared" si="14"/>
        <v>0.625</v>
      </c>
      <c r="W36" s="22">
        <f t="shared" si="14"/>
        <v>0.5714285714285714</v>
      </c>
      <c r="X36" s="22">
        <f t="shared" si="14"/>
        <v>0.5</v>
      </c>
      <c r="Y36" s="22">
        <f t="shared" si="14"/>
        <v>0.5714285714285714</v>
      </c>
      <c r="Z36" s="22">
        <f t="shared" si="14"/>
        <v>0.5714285714285714</v>
      </c>
      <c r="AA36" s="22">
        <f t="shared" si="14"/>
        <v>0.25</v>
      </c>
      <c r="AB36" s="22">
        <f>IFERROR(AB24/AB20,0)</f>
        <v>1</v>
      </c>
      <c r="AC36" s="22">
        <f>IFERROR(AC24/AC20,0)</f>
        <v>0</v>
      </c>
      <c r="AD36" s="22">
        <f t="shared" ref="AD36:AK36" si="15">IFERROR(AD24/AD20,0)</f>
        <v>0</v>
      </c>
      <c r="AE36" s="22">
        <f t="shared" si="15"/>
        <v>0</v>
      </c>
      <c r="AF36" s="22">
        <f t="shared" si="15"/>
        <v>0</v>
      </c>
      <c r="AG36" s="22">
        <f t="shared" si="15"/>
        <v>0</v>
      </c>
      <c r="AH36" s="22">
        <f t="shared" si="15"/>
        <v>0</v>
      </c>
      <c r="AI36" s="22">
        <f t="shared" si="15"/>
        <v>0</v>
      </c>
      <c r="AJ36" s="22">
        <f t="shared" si="15"/>
        <v>0</v>
      </c>
      <c r="AK36" s="22">
        <f t="shared" si="15"/>
        <v>0</v>
      </c>
      <c r="AM36" s="37">
        <v>0.5</v>
      </c>
      <c r="AN36" s="37">
        <v>0.5</v>
      </c>
    </row>
    <row r="37" spans="2:40" ht="59.25" customHeight="1">
      <c r="B37" s="68" t="s">
        <v>105</v>
      </c>
      <c r="C37" s="111"/>
      <c r="D37" s="17" t="s">
        <v>103</v>
      </c>
      <c r="E37" s="2" t="s">
        <v>17</v>
      </c>
      <c r="F37" s="1"/>
      <c r="G37" s="110">
        <f>G24*100000/1601711</f>
        <v>0.4994658836706497</v>
      </c>
      <c r="H37" s="110">
        <f t="shared" ref="H37:AK37" si="16">H24*100000/1601711</f>
        <v>0.43703264821181848</v>
      </c>
      <c r="I37" s="110">
        <f t="shared" si="16"/>
        <v>0.37459941275298725</v>
      </c>
      <c r="J37" s="110">
        <f t="shared" si="16"/>
        <v>0.43703264821181848</v>
      </c>
      <c r="K37" s="110">
        <f t="shared" si="16"/>
        <v>0.43703264821181848</v>
      </c>
      <c r="L37" s="110">
        <f t="shared" si="16"/>
        <v>0.43703264821181848</v>
      </c>
      <c r="M37" s="110">
        <f t="shared" si="16"/>
        <v>0.37459941275298725</v>
      </c>
      <c r="N37" s="110">
        <f t="shared" si="16"/>
        <v>0.24973294183532485</v>
      </c>
      <c r="O37" s="110">
        <f t="shared" si="16"/>
        <v>0.24973294183532485</v>
      </c>
      <c r="P37" s="110">
        <f t="shared" si="16"/>
        <v>0.31216617729415608</v>
      </c>
      <c r="Q37" s="110">
        <f t="shared" si="16"/>
        <v>0.4994658836706497</v>
      </c>
      <c r="R37" s="110">
        <f t="shared" si="16"/>
        <v>0.4994658836706497</v>
      </c>
      <c r="S37" s="110">
        <f t="shared" si="16"/>
        <v>0.43703264821181848</v>
      </c>
      <c r="T37" s="110">
        <f t="shared" si="16"/>
        <v>0.56189911912948087</v>
      </c>
      <c r="U37" s="110">
        <f t="shared" si="16"/>
        <v>0.56189911912948087</v>
      </c>
      <c r="V37" s="110">
        <f t="shared" si="16"/>
        <v>0.62433235458831216</v>
      </c>
      <c r="W37" s="110">
        <f t="shared" si="16"/>
        <v>0.4994658836706497</v>
      </c>
      <c r="X37" s="110">
        <f t="shared" si="16"/>
        <v>0.24973294183532485</v>
      </c>
      <c r="Y37" s="110">
        <f t="shared" si="16"/>
        <v>0.24973294183532485</v>
      </c>
      <c r="Z37" s="110">
        <f t="shared" si="16"/>
        <v>0.24973294183532485</v>
      </c>
      <c r="AA37" s="110">
        <f t="shared" si="16"/>
        <v>6.2433235458831213E-2</v>
      </c>
      <c r="AB37" s="110">
        <f t="shared" si="16"/>
        <v>6.2433235458831213E-2</v>
      </c>
      <c r="AC37" s="110">
        <f t="shared" si="16"/>
        <v>0</v>
      </c>
      <c r="AD37" s="110">
        <f t="shared" si="16"/>
        <v>0</v>
      </c>
      <c r="AE37" s="110">
        <f t="shared" si="16"/>
        <v>0</v>
      </c>
      <c r="AF37" s="110">
        <f t="shared" si="16"/>
        <v>0</v>
      </c>
      <c r="AG37" s="110">
        <f t="shared" si="16"/>
        <v>0</v>
      </c>
      <c r="AH37" s="110">
        <f t="shared" si="16"/>
        <v>0</v>
      </c>
      <c r="AI37" s="110">
        <f t="shared" si="16"/>
        <v>0</v>
      </c>
      <c r="AJ37" s="110">
        <f t="shared" si="16"/>
        <v>0</v>
      </c>
      <c r="AK37" s="110">
        <f t="shared" si="16"/>
        <v>0</v>
      </c>
      <c r="AM37" s="37"/>
      <c r="AN37" s="37"/>
    </row>
    <row r="39" spans="2:40" ht="59.25" customHeight="1">
      <c r="B39" s="68" t="s">
        <v>21</v>
      </c>
      <c r="C39" s="68"/>
      <c r="D39" s="18" t="s">
        <v>59</v>
      </c>
      <c r="E39" s="2"/>
      <c r="F39" s="1"/>
      <c r="G39" s="102" t="str">
        <f>IF(G35&gt;0,"増加","減少")</f>
        <v>増加</v>
      </c>
      <c r="H39" s="102" t="str">
        <f t="shared" ref="H39:AK39" si="17">IF(H35&gt;0,"増加","減少")</f>
        <v>減少</v>
      </c>
      <c r="I39" s="102" t="str">
        <f t="shared" si="17"/>
        <v>減少</v>
      </c>
      <c r="J39" s="102" t="str">
        <f t="shared" si="17"/>
        <v>減少</v>
      </c>
      <c r="K39" s="102" t="str">
        <f t="shared" si="17"/>
        <v>減少</v>
      </c>
      <c r="L39" s="102" t="str">
        <f t="shared" si="17"/>
        <v>減少</v>
      </c>
      <c r="M39" s="102" t="str">
        <f t="shared" si="17"/>
        <v>減少</v>
      </c>
      <c r="N39" s="102" t="str">
        <f t="shared" si="17"/>
        <v>減少</v>
      </c>
      <c r="O39" s="102" t="str">
        <f t="shared" si="17"/>
        <v>減少</v>
      </c>
      <c r="P39" s="102" t="str">
        <f t="shared" si="17"/>
        <v>増加</v>
      </c>
      <c r="Q39" s="102" t="str">
        <f t="shared" si="17"/>
        <v>増加</v>
      </c>
      <c r="R39" s="102" t="str">
        <f t="shared" si="17"/>
        <v>減少</v>
      </c>
      <c r="S39" s="102" t="str">
        <f t="shared" si="17"/>
        <v>減少</v>
      </c>
      <c r="T39" s="102" t="str">
        <f t="shared" si="17"/>
        <v>減少</v>
      </c>
      <c r="U39" s="102" t="str">
        <f t="shared" si="17"/>
        <v>減少</v>
      </c>
      <c r="V39" s="102" t="str">
        <f t="shared" si="17"/>
        <v>減少</v>
      </c>
      <c r="W39" s="102" t="str">
        <f t="shared" si="17"/>
        <v>減少</v>
      </c>
      <c r="X39" s="102" t="str">
        <f t="shared" si="17"/>
        <v>減少</v>
      </c>
      <c r="Y39" s="102" t="str">
        <f t="shared" si="17"/>
        <v>減少</v>
      </c>
      <c r="Z39" s="102" t="str">
        <f t="shared" si="17"/>
        <v>減少</v>
      </c>
      <c r="AA39" s="102" t="str">
        <f t="shared" si="17"/>
        <v>減少</v>
      </c>
      <c r="AB39" s="102" t="str">
        <f t="shared" si="17"/>
        <v>減少</v>
      </c>
      <c r="AC39" s="102" t="str">
        <f t="shared" si="17"/>
        <v>減少</v>
      </c>
      <c r="AD39" s="102" t="str">
        <f t="shared" si="17"/>
        <v>減少</v>
      </c>
      <c r="AE39" s="102" t="str">
        <f t="shared" si="17"/>
        <v>減少</v>
      </c>
      <c r="AF39" s="102" t="str">
        <f t="shared" si="17"/>
        <v>減少</v>
      </c>
      <c r="AG39" s="102" t="str">
        <f t="shared" si="17"/>
        <v>減少</v>
      </c>
      <c r="AH39" s="102" t="str">
        <f t="shared" si="17"/>
        <v>減少</v>
      </c>
      <c r="AI39" s="102" t="str">
        <f t="shared" si="17"/>
        <v>増加</v>
      </c>
      <c r="AJ39" s="102" t="str">
        <f t="shared" si="17"/>
        <v>増加</v>
      </c>
      <c r="AK39" s="102" t="str">
        <f t="shared" si="17"/>
        <v>増加</v>
      </c>
      <c r="AM39" s="38">
        <v>1</v>
      </c>
      <c r="AN39" s="38">
        <v>1</v>
      </c>
    </row>
  </sheetData>
  <mergeCells count="2">
    <mergeCell ref="C28:C32"/>
    <mergeCell ref="C34:C36"/>
  </mergeCells>
  <phoneticPr fontId="1"/>
  <conditionalFormatting sqref="G36:AK36">
    <cfRule type="cellIs" dxfId="824" priority="15" operator="greaterThanOrEqual">
      <formula>0.5</formula>
    </cfRule>
  </conditionalFormatting>
  <conditionalFormatting sqref="G35:AK35">
    <cfRule type="cellIs" dxfId="823" priority="14" operator="greaterThanOrEqual">
      <formula>1</formula>
    </cfRule>
  </conditionalFormatting>
  <conditionalFormatting sqref="G34:AK34">
    <cfRule type="cellIs" dxfId="822" priority="12" operator="greaterThanOrEqual">
      <formula>25</formula>
    </cfRule>
    <cfRule type="cellIs" dxfId="821" priority="13" operator="greaterThanOrEqual">
      <formula>15</formula>
    </cfRule>
  </conditionalFormatting>
  <conditionalFormatting sqref="G33:AK33">
    <cfRule type="cellIs" dxfId="820" priority="11" operator="greaterThanOrEqual">
      <formula>0.1</formula>
    </cfRule>
  </conditionalFormatting>
  <conditionalFormatting sqref="G32:AK32">
    <cfRule type="cellIs" dxfId="819" priority="9" operator="greaterThanOrEqual">
      <formula>25</formula>
    </cfRule>
    <cfRule type="cellIs" dxfId="818" priority="10" operator="greaterThanOrEqual">
      <formula>15</formula>
    </cfRule>
  </conditionalFormatting>
  <conditionalFormatting sqref="G31:AK31">
    <cfRule type="cellIs" dxfId="817" priority="8" operator="greaterThanOrEqual">
      <formula>0.25</formula>
    </cfRule>
  </conditionalFormatting>
  <conditionalFormatting sqref="G30:AK30">
    <cfRule type="cellIs" dxfId="816" priority="6" operator="greaterThanOrEqual">
      <formula>0.5</formula>
    </cfRule>
    <cfRule type="cellIs" dxfId="815" priority="7" operator="greaterThanOrEqual">
      <formula>0.2</formula>
    </cfRule>
  </conditionalFormatting>
  <conditionalFormatting sqref="G29:AK29">
    <cfRule type="cellIs" dxfId="814" priority="5" operator="greaterThanOrEqual">
      <formula>0.25</formula>
    </cfRule>
  </conditionalFormatting>
  <conditionalFormatting sqref="G28:AK28">
    <cfRule type="cellIs" dxfId="813" priority="3" operator="greaterThanOrEqual">
      <formula>0.5</formula>
    </cfRule>
    <cfRule type="cellIs" dxfId="812" priority="4" operator="greaterThanOrEqual">
      <formula>0.2</formula>
    </cfRule>
  </conditionalFormatting>
  <conditionalFormatting sqref="G37:AK37">
    <cfRule type="cellIs" dxfId="811" priority="1" operator="greaterThanOrEqual">
      <formula>7.5</formula>
    </cfRule>
  </conditionalFormatting>
  <conditionalFormatting sqref="G37:AK37">
    <cfRule type="cellIs" dxfId="810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4:AN39"/>
  <sheetViews>
    <sheetView view="pageBreakPreview" topLeftCell="B4" zoomScale="80" zoomScaleNormal="100" zoomScaleSheetLayoutView="80" workbookViewId="0">
      <pane xSplit="5" ySplit="4" topLeftCell="G29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RowHeight="13.2"/>
  <cols>
    <col min="2" max="2" width="7.44140625" bestFit="1" customWidth="1"/>
    <col min="3" max="3" width="3.6640625" bestFit="1" customWidth="1"/>
    <col min="4" max="4" width="41.33203125" customWidth="1"/>
    <col min="5" max="5" width="16.109375" bestFit="1" customWidth="1"/>
    <col min="6" max="6" width="3.44140625" bestFit="1" customWidth="1"/>
    <col min="39" max="40" width="11.6640625" bestFit="1" customWidth="1"/>
  </cols>
  <sheetData>
    <row r="4" spans="4:38" ht="28.2">
      <c r="D4" s="10" t="s">
        <v>86</v>
      </c>
      <c r="AI4" s="11"/>
      <c r="AJ4" s="12"/>
      <c r="AK4" s="13"/>
    </row>
    <row r="5" spans="4:38" ht="41.2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4:38" ht="30" customHeight="1">
      <c r="D6" s="3"/>
      <c r="E6" s="4"/>
      <c r="F6" s="5"/>
      <c r="G6" s="26">
        <v>44136</v>
      </c>
      <c r="H6" s="26">
        <v>44137</v>
      </c>
      <c r="I6" s="26">
        <v>44138</v>
      </c>
      <c r="J6" s="26">
        <v>44139</v>
      </c>
      <c r="K6" s="26">
        <v>44140</v>
      </c>
      <c r="L6" s="26">
        <v>44141</v>
      </c>
      <c r="M6" s="26">
        <v>44142</v>
      </c>
      <c r="N6" s="26">
        <v>44143</v>
      </c>
      <c r="O6" s="26">
        <v>44144</v>
      </c>
      <c r="P6" s="26">
        <v>44145</v>
      </c>
      <c r="Q6" s="26">
        <v>44146</v>
      </c>
      <c r="R6" s="26">
        <v>44147</v>
      </c>
      <c r="S6" s="26">
        <v>44148</v>
      </c>
      <c r="T6" s="26">
        <v>44149</v>
      </c>
      <c r="U6" s="26">
        <v>44150</v>
      </c>
      <c r="V6" s="26">
        <v>44151</v>
      </c>
      <c r="W6" s="26">
        <v>44152</v>
      </c>
      <c r="X6" s="26">
        <v>44153</v>
      </c>
      <c r="Y6" s="26">
        <v>44154</v>
      </c>
      <c r="Z6" s="26">
        <v>44155</v>
      </c>
      <c r="AA6" s="26">
        <v>44156</v>
      </c>
      <c r="AB6" s="26">
        <v>44157</v>
      </c>
      <c r="AC6" s="26">
        <v>44158</v>
      </c>
      <c r="AD6" s="26">
        <v>44159</v>
      </c>
      <c r="AE6" s="26">
        <v>44160</v>
      </c>
      <c r="AF6" s="26">
        <v>44161</v>
      </c>
      <c r="AG6" s="26">
        <v>44162</v>
      </c>
      <c r="AH6" s="26">
        <v>44163</v>
      </c>
      <c r="AI6" s="26">
        <v>44164</v>
      </c>
      <c r="AJ6" s="26">
        <v>44165</v>
      </c>
      <c r="AK6" s="26"/>
    </row>
    <row r="7" spans="4:38" ht="30" customHeight="1">
      <c r="D7" s="6"/>
      <c r="E7" s="7"/>
      <c r="F7" s="8"/>
      <c r="G7" s="27" t="s">
        <v>87</v>
      </c>
      <c r="H7" s="27" t="s">
        <v>28</v>
      </c>
      <c r="I7" s="27" t="s">
        <v>29</v>
      </c>
      <c r="J7" s="27" t="s">
        <v>30</v>
      </c>
      <c r="K7" s="27" t="s">
        <v>31</v>
      </c>
      <c r="L7" s="27" t="s">
        <v>32</v>
      </c>
      <c r="M7" s="27" t="s">
        <v>25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25</v>
      </c>
      <c r="U7" s="27" t="s">
        <v>27</v>
      </c>
      <c r="V7" s="27" t="s">
        <v>28</v>
      </c>
      <c r="W7" s="27" t="s">
        <v>29</v>
      </c>
      <c r="X7" s="27" t="s">
        <v>30</v>
      </c>
      <c r="Y7" s="27" t="s">
        <v>31</v>
      </c>
      <c r="Z7" s="27" t="s">
        <v>32</v>
      </c>
      <c r="AA7" s="27" t="s">
        <v>25</v>
      </c>
      <c r="AB7" s="27" t="s">
        <v>27</v>
      </c>
      <c r="AC7" s="27" t="s">
        <v>28</v>
      </c>
      <c r="AD7" s="27" t="s">
        <v>29</v>
      </c>
      <c r="AE7" s="27" t="s">
        <v>30</v>
      </c>
      <c r="AF7" s="27" t="s">
        <v>31</v>
      </c>
      <c r="AG7" s="27" t="s">
        <v>32</v>
      </c>
      <c r="AH7" s="27" t="s">
        <v>25</v>
      </c>
      <c r="AI7" s="27" t="s">
        <v>27</v>
      </c>
      <c r="AJ7" s="27" t="s">
        <v>28</v>
      </c>
      <c r="AK7" s="27"/>
    </row>
    <row r="8" spans="4:38" ht="41.25" customHeight="1">
      <c r="D8" s="28" t="s">
        <v>43</v>
      </c>
      <c r="E8" s="2" t="s">
        <v>15</v>
      </c>
      <c r="F8" s="1" t="s">
        <v>9</v>
      </c>
      <c r="G8" s="19">
        <v>342</v>
      </c>
      <c r="H8" s="19">
        <v>342</v>
      </c>
      <c r="I8" s="19">
        <v>342</v>
      </c>
      <c r="J8" s="19">
        <v>342</v>
      </c>
      <c r="K8" s="19">
        <v>342</v>
      </c>
      <c r="L8" s="19">
        <v>342</v>
      </c>
      <c r="M8" s="19">
        <v>342</v>
      </c>
      <c r="N8" s="19">
        <v>342</v>
      </c>
      <c r="O8" s="19">
        <v>342</v>
      </c>
      <c r="P8" s="19">
        <v>342</v>
      </c>
      <c r="Q8" s="19">
        <v>342</v>
      </c>
      <c r="R8" s="19">
        <v>342</v>
      </c>
      <c r="S8" s="19">
        <v>342</v>
      </c>
      <c r="T8" s="19">
        <v>342</v>
      </c>
      <c r="U8" s="19">
        <v>342</v>
      </c>
      <c r="V8" s="19">
        <v>342</v>
      </c>
      <c r="W8" s="19">
        <v>342</v>
      </c>
      <c r="X8" s="19">
        <v>342</v>
      </c>
      <c r="Y8" s="19">
        <v>342</v>
      </c>
      <c r="Z8" s="19">
        <v>342</v>
      </c>
      <c r="AA8" s="19">
        <v>342</v>
      </c>
      <c r="AB8" s="19">
        <v>342</v>
      </c>
      <c r="AC8" s="19">
        <v>342</v>
      </c>
      <c r="AD8" s="19">
        <v>342</v>
      </c>
      <c r="AE8" s="19">
        <v>342</v>
      </c>
      <c r="AF8" s="19">
        <v>342</v>
      </c>
      <c r="AG8" s="19">
        <v>342</v>
      </c>
      <c r="AH8" s="19">
        <v>342</v>
      </c>
      <c r="AI8" s="19">
        <v>342</v>
      </c>
      <c r="AJ8" s="19">
        <v>342</v>
      </c>
      <c r="AK8" s="19">
        <v>342</v>
      </c>
    </row>
    <row r="9" spans="4:38" ht="41.25" customHeight="1">
      <c r="D9" s="28" t="s">
        <v>44</v>
      </c>
      <c r="E9" s="2" t="s">
        <v>15</v>
      </c>
      <c r="F9" s="1" t="s">
        <v>8</v>
      </c>
      <c r="G9" s="19">
        <v>114</v>
      </c>
      <c r="H9" s="19">
        <v>114</v>
      </c>
      <c r="I9" s="19">
        <v>114</v>
      </c>
      <c r="J9" s="19">
        <v>114</v>
      </c>
      <c r="K9" s="19">
        <v>114</v>
      </c>
      <c r="L9" s="19">
        <v>114</v>
      </c>
      <c r="M9" s="19">
        <v>114</v>
      </c>
      <c r="N9" s="19">
        <v>114</v>
      </c>
      <c r="O9" s="19">
        <v>114</v>
      </c>
      <c r="P9" s="19">
        <v>114</v>
      </c>
      <c r="Q9" s="77">
        <v>122</v>
      </c>
      <c r="R9" s="21">
        <v>122</v>
      </c>
      <c r="S9" s="21">
        <v>122</v>
      </c>
      <c r="T9" s="21">
        <v>122</v>
      </c>
      <c r="U9" s="21">
        <v>122</v>
      </c>
      <c r="V9" s="21">
        <v>122</v>
      </c>
      <c r="W9" s="21">
        <v>122</v>
      </c>
      <c r="X9" s="77">
        <v>207</v>
      </c>
      <c r="Y9" s="56">
        <v>207</v>
      </c>
      <c r="Z9" s="21">
        <v>207</v>
      </c>
      <c r="AA9" s="21">
        <v>207</v>
      </c>
      <c r="AB9" s="21">
        <v>207</v>
      </c>
      <c r="AC9" s="21">
        <v>207</v>
      </c>
      <c r="AD9" s="21">
        <v>207</v>
      </c>
      <c r="AE9" s="21">
        <v>207</v>
      </c>
      <c r="AF9" s="21">
        <v>207</v>
      </c>
      <c r="AG9" s="21">
        <v>207</v>
      </c>
      <c r="AH9" s="21">
        <v>207</v>
      </c>
      <c r="AI9" s="21">
        <v>207</v>
      </c>
      <c r="AJ9" s="21">
        <v>207</v>
      </c>
      <c r="AK9" s="40"/>
    </row>
    <row r="10" spans="4:38" ht="41.25" customHeight="1">
      <c r="D10" s="14" t="s">
        <v>45</v>
      </c>
      <c r="E10" s="2"/>
      <c r="F10" s="1" t="s">
        <v>47</v>
      </c>
      <c r="G10" s="19">
        <v>48</v>
      </c>
      <c r="H10" s="19">
        <v>48</v>
      </c>
      <c r="I10" s="19">
        <v>48</v>
      </c>
      <c r="J10" s="19">
        <v>48</v>
      </c>
      <c r="K10" s="19">
        <v>48</v>
      </c>
      <c r="L10" s="19">
        <v>48</v>
      </c>
      <c r="M10" s="19">
        <v>48</v>
      </c>
      <c r="N10" s="19">
        <v>48</v>
      </c>
      <c r="O10" s="19">
        <v>48</v>
      </c>
      <c r="P10" s="19">
        <v>48</v>
      </c>
      <c r="Q10" s="19">
        <v>48</v>
      </c>
      <c r="R10" s="19">
        <v>48</v>
      </c>
      <c r="S10" s="19">
        <v>48</v>
      </c>
      <c r="T10" s="19">
        <v>48</v>
      </c>
      <c r="U10" s="19">
        <v>48</v>
      </c>
      <c r="V10" s="19">
        <v>48</v>
      </c>
      <c r="W10" s="19">
        <v>48</v>
      </c>
      <c r="X10" s="74">
        <v>38</v>
      </c>
      <c r="Y10" s="19">
        <v>38</v>
      </c>
      <c r="Z10" s="19">
        <v>38</v>
      </c>
      <c r="AA10" s="19">
        <v>38</v>
      </c>
      <c r="AB10" s="19">
        <v>38</v>
      </c>
      <c r="AC10" s="19">
        <v>38</v>
      </c>
      <c r="AD10" s="19">
        <v>38</v>
      </c>
      <c r="AE10" s="19">
        <v>38</v>
      </c>
      <c r="AF10" s="19">
        <v>38</v>
      </c>
      <c r="AG10" s="19">
        <v>38</v>
      </c>
      <c r="AH10" s="19">
        <v>38</v>
      </c>
      <c r="AI10" s="19">
        <v>38</v>
      </c>
      <c r="AJ10" s="19">
        <v>38</v>
      </c>
      <c r="AK10" s="19">
        <v>38</v>
      </c>
    </row>
    <row r="11" spans="4:38" ht="41.25" customHeight="1">
      <c r="D11" s="14" t="s">
        <v>46</v>
      </c>
      <c r="E11" s="2"/>
      <c r="F11" s="1" t="s">
        <v>48</v>
      </c>
      <c r="G11" s="19">
        <v>38</v>
      </c>
      <c r="H11" s="19">
        <v>38</v>
      </c>
      <c r="I11" s="19">
        <v>38</v>
      </c>
      <c r="J11" s="19">
        <v>38</v>
      </c>
      <c r="K11" s="19">
        <v>38</v>
      </c>
      <c r="L11" s="19">
        <v>38</v>
      </c>
      <c r="M11" s="19">
        <v>38</v>
      </c>
      <c r="N11" s="19">
        <v>38</v>
      </c>
      <c r="O11" s="19">
        <v>38</v>
      </c>
      <c r="P11" s="19">
        <v>38</v>
      </c>
      <c r="Q11" s="19">
        <v>38</v>
      </c>
      <c r="R11" s="19">
        <v>38</v>
      </c>
      <c r="S11" s="19">
        <v>38</v>
      </c>
      <c r="T11" s="19">
        <v>38</v>
      </c>
      <c r="U11" s="19">
        <v>38</v>
      </c>
      <c r="V11" s="19">
        <v>38</v>
      </c>
      <c r="W11" s="19">
        <v>38</v>
      </c>
      <c r="X11" s="74">
        <v>15</v>
      </c>
      <c r="Y11" s="56">
        <v>15</v>
      </c>
      <c r="Z11" s="21">
        <v>15</v>
      </c>
      <c r="AA11" s="21">
        <v>15</v>
      </c>
      <c r="AB11" s="21">
        <v>15</v>
      </c>
      <c r="AC11" s="21">
        <v>15</v>
      </c>
      <c r="AD11" s="21">
        <v>15</v>
      </c>
      <c r="AE11" s="21">
        <v>15</v>
      </c>
      <c r="AF11" s="21">
        <v>15</v>
      </c>
      <c r="AG11" s="21">
        <v>15</v>
      </c>
      <c r="AH11" s="21">
        <v>15</v>
      </c>
      <c r="AI11" s="21">
        <v>15</v>
      </c>
      <c r="AJ11" s="21">
        <v>15</v>
      </c>
      <c r="AK11" s="40"/>
    </row>
    <row r="12" spans="4:38" ht="41.25" customHeight="1">
      <c r="D12" s="14" t="s">
        <v>0</v>
      </c>
      <c r="E12" s="39" t="s">
        <v>16</v>
      </c>
      <c r="F12" s="1" t="s">
        <v>24</v>
      </c>
      <c r="G12" s="56">
        <v>7</v>
      </c>
      <c r="H12" s="21">
        <v>7</v>
      </c>
      <c r="I12" s="21">
        <v>12</v>
      </c>
      <c r="J12" s="21">
        <v>10</v>
      </c>
      <c r="K12" s="21">
        <v>15</v>
      </c>
      <c r="L12" s="21">
        <v>20</v>
      </c>
      <c r="M12" s="21">
        <v>23</v>
      </c>
      <c r="N12" s="21">
        <v>32</v>
      </c>
      <c r="O12" s="21">
        <v>31</v>
      </c>
      <c r="P12" s="56">
        <v>35</v>
      </c>
      <c r="Q12" s="21">
        <v>37</v>
      </c>
      <c r="R12" s="21">
        <v>36</v>
      </c>
      <c r="S12" s="21">
        <v>31</v>
      </c>
      <c r="T12" s="21">
        <v>29</v>
      </c>
      <c r="U12" s="21">
        <v>32</v>
      </c>
      <c r="V12" s="56">
        <v>27</v>
      </c>
      <c r="W12" s="21">
        <v>27</v>
      </c>
      <c r="X12" s="21">
        <v>25</v>
      </c>
      <c r="Y12" s="56">
        <v>25</v>
      </c>
      <c r="Z12" s="21">
        <v>26</v>
      </c>
      <c r="AA12" s="21">
        <v>23</v>
      </c>
      <c r="AB12" s="21">
        <v>23</v>
      </c>
      <c r="AC12" s="21">
        <v>23</v>
      </c>
      <c r="AD12" s="21">
        <v>18</v>
      </c>
      <c r="AE12" s="78">
        <v>16</v>
      </c>
      <c r="AF12" s="21">
        <v>16</v>
      </c>
      <c r="AG12" s="21">
        <v>15</v>
      </c>
      <c r="AH12" s="21">
        <v>16</v>
      </c>
      <c r="AI12" s="21">
        <v>18</v>
      </c>
      <c r="AJ12" s="56">
        <v>18</v>
      </c>
      <c r="AK12" s="40"/>
      <c r="AL12" s="59"/>
    </row>
    <row r="13" spans="4:38" ht="41.25" customHeight="1">
      <c r="D13" s="14" t="s">
        <v>1</v>
      </c>
      <c r="E13" s="39" t="s">
        <v>16</v>
      </c>
      <c r="F13" s="1" t="s">
        <v>10</v>
      </c>
      <c r="G13" s="56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56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56">
        <v>0</v>
      </c>
      <c r="W13" s="21">
        <v>0</v>
      </c>
      <c r="X13" s="21">
        <v>0</v>
      </c>
      <c r="Y13" s="56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78">
        <v>0</v>
      </c>
      <c r="AF13" s="21">
        <v>1</v>
      </c>
      <c r="AG13" s="21">
        <v>1</v>
      </c>
      <c r="AH13" s="21">
        <v>1</v>
      </c>
      <c r="AI13" s="21">
        <v>1</v>
      </c>
      <c r="AJ13" s="56">
        <v>1</v>
      </c>
      <c r="AK13" s="40"/>
      <c r="AL13" s="59"/>
    </row>
    <row r="14" spans="4:38" ht="41.25" customHeight="1">
      <c r="D14" s="14" t="s">
        <v>23</v>
      </c>
      <c r="E14" s="39" t="s">
        <v>16</v>
      </c>
      <c r="F14" s="1" t="s">
        <v>11</v>
      </c>
      <c r="G14" s="56">
        <v>12</v>
      </c>
      <c r="H14" s="21">
        <v>12</v>
      </c>
      <c r="I14" s="21">
        <v>20</v>
      </c>
      <c r="J14" s="21">
        <v>24</v>
      </c>
      <c r="K14" s="21">
        <v>41</v>
      </c>
      <c r="L14" s="21">
        <v>54</v>
      </c>
      <c r="M14" s="21">
        <v>57</v>
      </c>
      <c r="N14" s="21">
        <v>67</v>
      </c>
      <c r="O14" s="21">
        <v>67</v>
      </c>
      <c r="P14" s="56">
        <v>67</v>
      </c>
      <c r="Q14" s="21">
        <v>70</v>
      </c>
      <c r="R14" s="21">
        <v>66</v>
      </c>
      <c r="S14" s="21">
        <v>60</v>
      </c>
      <c r="T14" s="21">
        <v>48</v>
      </c>
      <c r="U14" s="21">
        <v>45</v>
      </c>
      <c r="V14" s="56">
        <v>40</v>
      </c>
      <c r="W14" s="21">
        <v>33</v>
      </c>
      <c r="X14" s="21">
        <v>44</v>
      </c>
      <c r="Y14" s="56">
        <v>48</v>
      </c>
      <c r="Z14" s="21">
        <v>53</v>
      </c>
      <c r="AA14" s="21">
        <v>50</v>
      </c>
      <c r="AB14" s="21">
        <v>51</v>
      </c>
      <c r="AC14" s="21">
        <v>51</v>
      </c>
      <c r="AD14" s="21">
        <v>46</v>
      </c>
      <c r="AE14" s="78">
        <v>40</v>
      </c>
      <c r="AF14" s="21">
        <v>41</v>
      </c>
      <c r="AG14" s="21">
        <v>40</v>
      </c>
      <c r="AH14" s="21">
        <v>37</v>
      </c>
      <c r="AI14" s="21">
        <v>39</v>
      </c>
      <c r="AJ14" s="56">
        <v>36</v>
      </c>
      <c r="AK14" s="40"/>
      <c r="AL14" s="59"/>
    </row>
    <row r="15" spans="4:38" ht="41.25" customHeight="1">
      <c r="D15" s="14" t="s">
        <v>2</v>
      </c>
      <c r="E15" s="39" t="s">
        <v>16</v>
      </c>
      <c r="F15" s="29"/>
      <c r="G15" s="56">
        <v>142</v>
      </c>
      <c r="H15" s="21">
        <v>182</v>
      </c>
      <c r="I15" s="21">
        <v>181</v>
      </c>
      <c r="J15" s="21">
        <v>232</v>
      </c>
      <c r="K15" s="21">
        <v>198</v>
      </c>
      <c r="L15" s="21">
        <v>230</v>
      </c>
      <c r="M15" s="21">
        <v>148</v>
      </c>
      <c r="N15" s="21">
        <v>170</v>
      </c>
      <c r="O15" s="21">
        <v>148</v>
      </c>
      <c r="P15" s="56">
        <v>205</v>
      </c>
      <c r="Q15" s="78">
        <v>242</v>
      </c>
      <c r="R15" s="21">
        <v>184</v>
      </c>
      <c r="S15" s="21">
        <v>140</v>
      </c>
      <c r="T15" s="21">
        <v>92</v>
      </c>
      <c r="U15" s="21">
        <v>10</v>
      </c>
      <c r="V15" s="21">
        <v>115</v>
      </c>
      <c r="W15" s="21">
        <v>122</v>
      </c>
      <c r="X15" s="21">
        <v>254</v>
      </c>
      <c r="Y15" s="56">
        <v>297</v>
      </c>
      <c r="Z15" s="21">
        <v>349</v>
      </c>
      <c r="AA15" s="21">
        <v>298</v>
      </c>
      <c r="AB15" s="21">
        <v>110</v>
      </c>
      <c r="AC15" s="21">
        <v>42</v>
      </c>
      <c r="AD15" s="77">
        <v>182</v>
      </c>
      <c r="AE15" s="21">
        <v>354</v>
      </c>
      <c r="AF15" s="21">
        <v>134</v>
      </c>
      <c r="AG15" s="21">
        <v>138</v>
      </c>
      <c r="AH15" s="21">
        <v>157</v>
      </c>
      <c r="AI15" s="21">
        <v>25</v>
      </c>
      <c r="AJ15" s="21">
        <v>149</v>
      </c>
      <c r="AK15" s="40"/>
      <c r="AL15" s="109">
        <f>SUM(G15:AJ15)</f>
        <v>5230</v>
      </c>
    </row>
    <row r="16" spans="4:38" ht="41.25" customHeight="1">
      <c r="D16" s="14" t="s">
        <v>2</v>
      </c>
      <c r="E16" s="2" t="s">
        <v>17</v>
      </c>
      <c r="F16" s="1" t="s">
        <v>12</v>
      </c>
      <c r="G16" s="56">
        <f>G15+SUM('10月（入力用）'!AF15:AK15)</f>
        <v>725</v>
      </c>
      <c r="H16" s="19">
        <f>SUM(G15:H15)+SUM('10月（入力用）'!AG15:AK15)</f>
        <v>828</v>
      </c>
      <c r="I16" s="19">
        <f>SUM(G15:I15)+SUM('10月（入力用）'!AH15:AK15)</f>
        <v>885</v>
      </c>
      <c r="J16" s="19">
        <f>SUM(G15:J15)+SUM('10月（入力用）'!AI15:AK15)</f>
        <v>1023</v>
      </c>
      <c r="K16" s="19">
        <f>SUM(G15:K15)+SUM('10月（入力用）'!AJ15:AK15)</f>
        <v>1147</v>
      </c>
      <c r="L16" s="19">
        <f>SUM(G15:L15)+'10月（入力用）'!AK15</f>
        <v>1241</v>
      </c>
      <c r="M16" s="19">
        <f>SUM(G15:M15)</f>
        <v>1313</v>
      </c>
      <c r="N16" s="19">
        <f t="shared" ref="N16:AK16" si="0">SUM(H15:N15)</f>
        <v>1341</v>
      </c>
      <c r="O16" s="19">
        <f t="shared" si="0"/>
        <v>1307</v>
      </c>
      <c r="P16" s="19">
        <f t="shared" si="0"/>
        <v>1331</v>
      </c>
      <c r="Q16" s="19">
        <f t="shared" si="0"/>
        <v>1341</v>
      </c>
      <c r="R16" s="19">
        <f t="shared" si="0"/>
        <v>1327</v>
      </c>
      <c r="S16" s="19">
        <f t="shared" si="0"/>
        <v>1237</v>
      </c>
      <c r="T16" s="19">
        <f t="shared" si="0"/>
        <v>1181</v>
      </c>
      <c r="U16" s="19">
        <f t="shared" si="0"/>
        <v>1021</v>
      </c>
      <c r="V16" s="19">
        <f t="shared" si="0"/>
        <v>988</v>
      </c>
      <c r="W16" s="19">
        <f t="shared" si="0"/>
        <v>905</v>
      </c>
      <c r="X16" s="19">
        <f t="shared" si="0"/>
        <v>917</v>
      </c>
      <c r="Y16" s="19">
        <f t="shared" si="0"/>
        <v>1030</v>
      </c>
      <c r="Z16" s="19">
        <f t="shared" si="0"/>
        <v>1239</v>
      </c>
      <c r="AA16" s="19">
        <f t="shared" si="0"/>
        <v>1445</v>
      </c>
      <c r="AB16" s="19">
        <f t="shared" si="0"/>
        <v>1545</v>
      </c>
      <c r="AC16" s="19">
        <f t="shared" si="0"/>
        <v>1472</v>
      </c>
      <c r="AD16" s="19">
        <f t="shared" si="0"/>
        <v>1532</v>
      </c>
      <c r="AE16" s="19">
        <f t="shared" si="0"/>
        <v>1632</v>
      </c>
      <c r="AF16" s="19">
        <f t="shared" si="0"/>
        <v>1469</v>
      </c>
      <c r="AG16" s="19">
        <f t="shared" si="0"/>
        <v>1258</v>
      </c>
      <c r="AH16" s="19">
        <f t="shared" si="0"/>
        <v>1117</v>
      </c>
      <c r="AI16" s="19">
        <f t="shared" si="0"/>
        <v>1032</v>
      </c>
      <c r="AJ16" s="19">
        <f t="shared" si="0"/>
        <v>1139</v>
      </c>
      <c r="AK16" s="19">
        <f t="shared" si="0"/>
        <v>957</v>
      </c>
    </row>
    <row r="17" spans="2:40" ht="41.25" customHeight="1">
      <c r="D17" s="14" t="s">
        <v>3</v>
      </c>
      <c r="E17" s="39" t="s">
        <v>16</v>
      </c>
      <c r="F17" s="29"/>
      <c r="G17" s="56">
        <v>2</v>
      </c>
      <c r="H17" s="21">
        <v>6</v>
      </c>
      <c r="I17" s="21">
        <v>7</v>
      </c>
      <c r="J17" s="21">
        <v>10</v>
      </c>
      <c r="K17" s="21">
        <v>12</v>
      </c>
      <c r="L17" s="21">
        <v>4</v>
      </c>
      <c r="M17" s="21">
        <v>9</v>
      </c>
      <c r="N17" s="21">
        <v>3</v>
      </c>
      <c r="O17" s="21">
        <v>6</v>
      </c>
      <c r="P17" s="56">
        <v>5</v>
      </c>
      <c r="Q17" s="21">
        <v>2</v>
      </c>
      <c r="R17" s="21">
        <v>4</v>
      </c>
      <c r="S17" s="21">
        <v>0</v>
      </c>
      <c r="T17" s="21">
        <v>3</v>
      </c>
      <c r="U17" s="21">
        <v>1</v>
      </c>
      <c r="V17" s="21">
        <v>2</v>
      </c>
      <c r="W17" s="21">
        <v>13</v>
      </c>
      <c r="X17" s="21">
        <v>9</v>
      </c>
      <c r="Y17" s="56">
        <v>9</v>
      </c>
      <c r="Z17" s="21">
        <v>2</v>
      </c>
      <c r="AA17" s="21">
        <v>3</v>
      </c>
      <c r="AB17" s="21">
        <v>5</v>
      </c>
      <c r="AC17" s="21">
        <v>0</v>
      </c>
      <c r="AD17" s="21">
        <v>4</v>
      </c>
      <c r="AE17" s="21">
        <v>5</v>
      </c>
      <c r="AF17" s="21">
        <v>4</v>
      </c>
      <c r="AG17" s="21">
        <v>6</v>
      </c>
      <c r="AH17" s="21">
        <v>4</v>
      </c>
      <c r="AI17" s="21">
        <v>2</v>
      </c>
      <c r="AJ17" s="21">
        <v>2</v>
      </c>
      <c r="AK17" s="40"/>
      <c r="AL17" s="109">
        <f>SUM(G17:AJ17)</f>
        <v>144</v>
      </c>
    </row>
    <row r="18" spans="2:40" ht="41.25" customHeight="1">
      <c r="D18" s="14" t="s">
        <v>3</v>
      </c>
      <c r="E18" s="2" t="s">
        <v>17</v>
      </c>
      <c r="F18" s="1" t="s">
        <v>13</v>
      </c>
      <c r="G18" s="19">
        <f>G17+SUM('10月（入力用）'!AF17:AK17)</f>
        <v>13</v>
      </c>
      <c r="H18" s="19">
        <f>SUM(G17:H17)+SUM('10月（入力用）'!AG17:AK17)</f>
        <v>19</v>
      </c>
      <c r="I18" s="19">
        <f>SUM(G17:I17)+SUM('10月（入力用）'!AH17:AK17)</f>
        <v>26</v>
      </c>
      <c r="J18" s="19">
        <f>SUM(G17:J17)+SUM('10月（入力用）'!AI17:AK17)</f>
        <v>31</v>
      </c>
      <c r="K18" s="19">
        <f>SUM(G17:K17)+SUM('10月（入力用）'!AJ17:AK17)</f>
        <v>42</v>
      </c>
      <c r="L18" s="19">
        <f>SUM(G17:L17)+'10月（入力用）'!AK17</f>
        <v>45</v>
      </c>
      <c r="M18" s="19">
        <f>SUM(G17:M17)</f>
        <v>50</v>
      </c>
      <c r="N18" s="19">
        <f t="shared" ref="N18:AK18" si="1">SUM(H17:N17)</f>
        <v>51</v>
      </c>
      <c r="O18" s="19">
        <f t="shared" si="1"/>
        <v>51</v>
      </c>
      <c r="P18" s="19">
        <f t="shared" si="1"/>
        <v>49</v>
      </c>
      <c r="Q18" s="19">
        <f t="shared" si="1"/>
        <v>41</v>
      </c>
      <c r="R18" s="19">
        <f t="shared" si="1"/>
        <v>33</v>
      </c>
      <c r="S18" s="19">
        <f t="shared" si="1"/>
        <v>29</v>
      </c>
      <c r="T18" s="19">
        <f t="shared" si="1"/>
        <v>23</v>
      </c>
      <c r="U18" s="19">
        <f t="shared" si="1"/>
        <v>21</v>
      </c>
      <c r="V18" s="19">
        <f t="shared" si="1"/>
        <v>17</v>
      </c>
      <c r="W18" s="19">
        <f t="shared" si="1"/>
        <v>25</v>
      </c>
      <c r="X18" s="19">
        <f t="shared" si="1"/>
        <v>32</v>
      </c>
      <c r="Y18" s="19">
        <f t="shared" si="1"/>
        <v>37</v>
      </c>
      <c r="Z18" s="19">
        <f t="shared" si="1"/>
        <v>39</v>
      </c>
      <c r="AA18" s="19">
        <f t="shared" si="1"/>
        <v>39</v>
      </c>
      <c r="AB18" s="19">
        <f t="shared" si="1"/>
        <v>43</v>
      </c>
      <c r="AC18" s="19">
        <f t="shared" si="1"/>
        <v>41</v>
      </c>
      <c r="AD18" s="19">
        <f t="shared" si="1"/>
        <v>32</v>
      </c>
      <c r="AE18" s="19">
        <f t="shared" si="1"/>
        <v>28</v>
      </c>
      <c r="AF18" s="19">
        <f t="shared" si="1"/>
        <v>23</v>
      </c>
      <c r="AG18" s="19">
        <f t="shared" si="1"/>
        <v>27</v>
      </c>
      <c r="AH18" s="19">
        <f t="shared" si="1"/>
        <v>28</v>
      </c>
      <c r="AI18" s="19">
        <f t="shared" si="1"/>
        <v>25</v>
      </c>
      <c r="AJ18" s="19">
        <f t="shared" si="1"/>
        <v>27</v>
      </c>
      <c r="AK18" s="19">
        <f t="shared" si="1"/>
        <v>23</v>
      </c>
    </row>
    <row r="19" spans="2:40" ht="41.25" customHeight="1">
      <c r="D19" s="15" t="s">
        <v>4</v>
      </c>
      <c r="E19" s="39" t="s">
        <v>16</v>
      </c>
      <c r="F19" s="29"/>
      <c r="G19" s="21">
        <v>5</v>
      </c>
      <c r="H19" s="21">
        <v>0</v>
      </c>
      <c r="I19" s="21">
        <v>8</v>
      </c>
      <c r="J19" s="21">
        <v>5</v>
      </c>
      <c r="K19" s="21">
        <v>17</v>
      </c>
      <c r="L19" s="21">
        <v>13</v>
      </c>
      <c r="M19" s="21">
        <v>5</v>
      </c>
      <c r="N19" s="21">
        <v>11</v>
      </c>
      <c r="O19" s="21">
        <v>3</v>
      </c>
      <c r="P19" s="56">
        <v>5</v>
      </c>
      <c r="Q19" s="78">
        <v>5</v>
      </c>
      <c r="R19" s="21">
        <v>1</v>
      </c>
      <c r="S19" s="21">
        <v>5</v>
      </c>
      <c r="T19" s="21">
        <v>1</v>
      </c>
      <c r="U19" s="21">
        <v>3</v>
      </c>
      <c r="V19" s="21">
        <v>1</v>
      </c>
      <c r="W19" s="21">
        <v>2</v>
      </c>
      <c r="X19" s="21">
        <v>16</v>
      </c>
      <c r="Y19" s="56">
        <v>9</v>
      </c>
      <c r="Z19" s="21">
        <v>7</v>
      </c>
      <c r="AA19" s="21">
        <v>3</v>
      </c>
      <c r="AB19" s="21">
        <v>2</v>
      </c>
      <c r="AC19" s="21">
        <v>5</v>
      </c>
      <c r="AD19" s="21">
        <v>0</v>
      </c>
      <c r="AE19" s="21">
        <v>5</v>
      </c>
      <c r="AF19" s="21">
        <v>5</v>
      </c>
      <c r="AG19" s="21">
        <v>9</v>
      </c>
      <c r="AH19" s="21">
        <v>2</v>
      </c>
      <c r="AI19" s="21">
        <v>5</v>
      </c>
      <c r="AJ19" s="21">
        <v>1</v>
      </c>
      <c r="AK19" s="40"/>
    </row>
    <row r="20" spans="2:40" ht="41.25" customHeight="1">
      <c r="D20" s="15" t="s">
        <v>4</v>
      </c>
      <c r="E20" s="2" t="s">
        <v>17</v>
      </c>
      <c r="F20" s="1" t="s">
        <v>14</v>
      </c>
      <c r="G20" s="20">
        <f>G19+SUM('10月（入力用）'!AF19:AK19)</f>
        <v>12</v>
      </c>
      <c r="H20" s="20">
        <f>SUM(G19:H19)+SUM('10月（入力用）'!AG19:AK19)</f>
        <v>12</v>
      </c>
      <c r="I20" s="20">
        <f>SUM(G19:I19)+SUM('10月（入力用）'!AH19:AK19)</f>
        <v>20</v>
      </c>
      <c r="J20" s="20">
        <f>SUM(G19:J19)+SUM('10月（入力用）'!AI19:AK19)</f>
        <v>24</v>
      </c>
      <c r="K20" s="20">
        <f>SUM(G19:K19)+SUM('10月（入力用）'!AJ19:AK19)</f>
        <v>37</v>
      </c>
      <c r="L20" s="20">
        <f>SUM(G19:L19)+'10月（入力用）'!AK19</f>
        <v>48</v>
      </c>
      <c r="M20" s="20">
        <f>SUM(G19:M19)</f>
        <v>53</v>
      </c>
      <c r="N20" s="20">
        <f t="shared" ref="N20:AK20" si="2">SUM(H19:N19)</f>
        <v>59</v>
      </c>
      <c r="O20" s="20">
        <f t="shared" si="2"/>
        <v>62</v>
      </c>
      <c r="P20" s="20">
        <f t="shared" si="2"/>
        <v>59</v>
      </c>
      <c r="Q20" s="20">
        <f t="shared" si="2"/>
        <v>59</v>
      </c>
      <c r="R20" s="20">
        <f t="shared" si="2"/>
        <v>43</v>
      </c>
      <c r="S20" s="20">
        <f t="shared" si="2"/>
        <v>35</v>
      </c>
      <c r="T20" s="20">
        <f t="shared" si="2"/>
        <v>31</v>
      </c>
      <c r="U20" s="20">
        <f t="shared" si="2"/>
        <v>23</v>
      </c>
      <c r="V20" s="20">
        <f t="shared" si="2"/>
        <v>21</v>
      </c>
      <c r="W20" s="20">
        <f t="shared" si="2"/>
        <v>18</v>
      </c>
      <c r="X20" s="20">
        <f t="shared" si="2"/>
        <v>29</v>
      </c>
      <c r="Y20" s="20">
        <f t="shared" si="2"/>
        <v>37</v>
      </c>
      <c r="Z20" s="20">
        <f t="shared" si="2"/>
        <v>39</v>
      </c>
      <c r="AA20" s="20">
        <f t="shared" si="2"/>
        <v>41</v>
      </c>
      <c r="AB20" s="20">
        <f t="shared" si="2"/>
        <v>40</v>
      </c>
      <c r="AC20" s="20">
        <f t="shared" si="2"/>
        <v>44</v>
      </c>
      <c r="AD20" s="20">
        <f t="shared" si="2"/>
        <v>42</v>
      </c>
      <c r="AE20" s="20">
        <f t="shared" si="2"/>
        <v>31</v>
      </c>
      <c r="AF20" s="20">
        <f t="shared" si="2"/>
        <v>27</v>
      </c>
      <c r="AG20" s="20">
        <f t="shared" si="2"/>
        <v>29</v>
      </c>
      <c r="AH20" s="20">
        <f t="shared" si="2"/>
        <v>28</v>
      </c>
      <c r="AI20" s="20">
        <f t="shared" si="2"/>
        <v>31</v>
      </c>
      <c r="AJ20" s="20">
        <f t="shared" si="2"/>
        <v>27</v>
      </c>
      <c r="AK20" s="20">
        <f t="shared" si="2"/>
        <v>27</v>
      </c>
    </row>
    <row r="21" spans="2:40" ht="41.25" customHeight="1">
      <c r="D21" s="14" t="s">
        <v>5</v>
      </c>
      <c r="E21" s="2" t="s">
        <v>17</v>
      </c>
      <c r="F21" s="1" t="s">
        <v>50</v>
      </c>
      <c r="G21" s="20">
        <f>G20</f>
        <v>12</v>
      </c>
      <c r="H21" s="20">
        <f t="shared" ref="H21:AK21" si="3">H20</f>
        <v>12</v>
      </c>
      <c r="I21" s="20">
        <f t="shared" si="3"/>
        <v>20</v>
      </c>
      <c r="J21" s="20">
        <f t="shared" si="3"/>
        <v>24</v>
      </c>
      <c r="K21" s="20">
        <f t="shared" si="3"/>
        <v>37</v>
      </c>
      <c r="L21" s="20">
        <f t="shared" si="3"/>
        <v>48</v>
      </c>
      <c r="M21" s="20">
        <f t="shared" si="3"/>
        <v>53</v>
      </c>
      <c r="N21" s="20">
        <f t="shared" si="3"/>
        <v>59</v>
      </c>
      <c r="O21" s="20">
        <f t="shared" si="3"/>
        <v>62</v>
      </c>
      <c r="P21" s="20">
        <f t="shared" si="3"/>
        <v>59</v>
      </c>
      <c r="Q21" s="20">
        <f t="shared" si="3"/>
        <v>59</v>
      </c>
      <c r="R21" s="20">
        <f t="shared" si="3"/>
        <v>43</v>
      </c>
      <c r="S21" s="20">
        <f t="shared" si="3"/>
        <v>35</v>
      </c>
      <c r="T21" s="20">
        <f t="shared" si="3"/>
        <v>31</v>
      </c>
      <c r="U21" s="20">
        <f t="shared" si="3"/>
        <v>23</v>
      </c>
      <c r="V21" s="20">
        <f t="shared" si="3"/>
        <v>21</v>
      </c>
      <c r="W21" s="20">
        <f t="shared" si="3"/>
        <v>18</v>
      </c>
      <c r="X21" s="20">
        <f t="shared" si="3"/>
        <v>29</v>
      </c>
      <c r="Y21" s="20">
        <f t="shared" si="3"/>
        <v>37</v>
      </c>
      <c r="Z21" s="20">
        <f t="shared" si="3"/>
        <v>39</v>
      </c>
      <c r="AA21" s="20">
        <f t="shared" si="3"/>
        <v>41</v>
      </c>
      <c r="AB21" s="20">
        <f t="shared" si="3"/>
        <v>40</v>
      </c>
      <c r="AC21" s="20">
        <f t="shared" si="3"/>
        <v>44</v>
      </c>
      <c r="AD21" s="20">
        <f t="shared" si="3"/>
        <v>42</v>
      </c>
      <c r="AE21" s="20">
        <f t="shared" si="3"/>
        <v>31</v>
      </c>
      <c r="AF21" s="20">
        <f t="shared" si="3"/>
        <v>27</v>
      </c>
      <c r="AG21" s="20">
        <f t="shared" si="3"/>
        <v>29</v>
      </c>
      <c r="AH21" s="20">
        <f t="shared" si="3"/>
        <v>28</v>
      </c>
      <c r="AI21" s="20">
        <f t="shared" si="3"/>
        <v>31</v>
      </c>
      <c r="AJ21" s="20">
        <f t="shared" si="3"/>
        <v>27</v>
      </c>
      <c r="AK21" s="20">
        <f t="shared" si="3"/>
        <v>27</v>
      </c>
    </row>
    <row r="22" spans="2:40" ht="41.25" customHeight="1">
      <c r="D22" s="14" t="s">
        <v>6</v>
      </c>
      <c r="E22" s="2"/>
      <c r="F22" s="1" t="s">
        <v>49</v>
      </c>
      <c r="G22" s="20">
        <f>'10月（入力用）'!AE20</f>
        <v>0</v>
      </c>
      <c r="H22" s="20">
        <f>'10月（入力用）'!AF20</f>
        <v>0</v>
      </c>
      <c r="I22" s="20">
        <f>'10月（入力用）'!AG20</f>
        <v>0</v>
      </c>
      <c r="J22" s="20">
        <f>'10月（入力用）'!AH20</f>
        <v>1</v>
      </c>
      <c r="K22" s="20">
        <f>'10月（入力用）'!AI20</f>
        <v>5</v>
      </c>
      <c r="L22" s="20">
        <f>'10月（入力用）'!AJ20</f>
        <v>7</v>
      </c>
      <c r="M22" s="20">
        <f>'10月（入力用）'!AK20</f>
        <v>7</v>
      </c>
      <c r="N22" s="20">
        <f>G21</f>
        <v>12</v>
      </c>
      <c r="O22" s="20">
        <f t="shared" ref="O22:AK22" si="4">H21</f>
        <v>12</v>
      </c>
      <c r="P22" s="20">
        <f t="shared" si="4"/>
        <v>20</v>
      </c>
      <c r="Q22" s="20">
        <f t="shared" si="4"/>
        <v>24</v>
      </c>
      <c r="R22" s="20">
        <f t="shared" si="4"/>
        <v>37</v>
      </c>
      <c r="S22" s="20">
        <f t="shared" si="4"/>
        <v>48</v>
      </c>
      <c r="T22" s="20">
        <f t="shared" si="4"/>
        <v>53</v>
      </c>
      <c r="U22" s="20">
        <f t="shared" si="4"/>
        <v>59</v>
      </c>
      <c r="V22" s="20">
        <f t="shared" si="4"/>
        <v>62</v>
      </c>
      <c r="W22" s="20">
        <f t="shared" si="4"/>
        <v>59</v>
      </c>
      <c r="X22" s="20">
        <f t="shared" si="4"/>
        <v>59</v>
      </c>
      <c r="Y22" s="20">
        <f t="shared" si="4"/>
        <v>43</v>
      </c>
      <c r="Z22" s="20">
        <f t="shared" si="4"/>
        <v>35</v>
      </c>
      <c r="AA22" s="20">
        <f t="shared" si="4"/>
        <v>31</v>
      </c>
      <c r="AB22" s="20">
        <f t="shared" si="4"/>
        <v>23</v>
      </c>
      <c r="AC22" s="20">
        <f t="shared" si="4"/>
        <v>21</v>
      </c>
      <c r="AD22" s="20">
        <f t="shared" si="4"/>
        <v>18</v>
      </c>
      <c r="AE22" s="20">
        <f t="shared" si="4"/>
        <v>29</v>
      </c>
      <c r="AF22" s="20">
        <f t="shared" si="4"/>
        <v>37</v>
      </c>
      <c r="AG22" s="20">
        <f t="shared" si="4"/>
        <v>39</v>
      </c>
      <c r="AH22" s="20">
        <f t="shared" si="4"/>
        <v>41</v>
      </c>
      <c r="AI22" s="20">
        <f t="shared" si="4"/>
        <v>40</v>
      </c>
      <c r="AJ22" s="20">
        <f t="shared" si="4"/>
        <v>44</v>
      </c>
      <c r="AK22" s="20">
        <f t="shared" si="4"/>
        <v>42</v>
      </c>
    </row>
    <row r="23" spans="2:40" ht="41.25" customHeight="1">
      <c r="D23" s="14" t="s">
        <v>7</v>
      </c>
      <c r="E23" s="39" t="s">
        <v>16</v>
      </c>
      <c r="F23" s="29"/>
      <c r="G23" s="56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0</v>
      </c>
      <c r="N23" s="21">
        <v>2</v>
      </c>
      <c r="O23" s="21">
        <v>1</v>
      </c>
      <c r="P23" s="56">
        <v>1</v>
      </c>
      <c r="Q23" s="78">
        <v>1</v>
      </c>
      <c r="R23" s="21">
        <v>0</v>
      </c>
      <c r="S23" s="21">
        <v>1</v>
      </c>
      <c r="T23" s="21">
        <v>1</v>
      </c>
      <c r="U23" s="21">
        <v>1</v>
      </c>
      <c r="V23" s="21">
        <v>0</v>
      </c>
      <c r="W23" s="77">
        <v>0</v>
      </c>
      <c r="X23" s="21">
        <v>0</v>
      </c>
      <c r="Y23" s="56">
        <v>3</v>
      </c>
      <c r="Z23" s="21">
        <v>3</v>
      </c>
      <c r="AA23" s="21">
        <v>1</v>
      </c>
      <c r="AB23" s="21">
        <v>1</v>
      </c>
      <c r="AC23" s="21">
        <v>2</v>
      </c>
      <c r="AD23" s="21">
        <v>0</v>
      </c>
      <c r="AE23" s="21">
        <v>5</v>
      </c>
      <c r="AF23" s="21">
        <v>1</v>
      </c>
      <c r="AG23" s="21">
        <v>4</v>
      </c>
      <c r="AH23" s="21">
        <v>2</v>
      </c>
      <c r="AI23" s="21">
        <v>0</v>
      </c>
      <c r="AJ23" s="21">
        <v>1</v>
      </c>
      <c r="AK23" s="40"/>
    </row>
    <row r="24" spans="2:40" ht="41.25" customHeight="1">
      <c r="D24" s="14" t="s">
        <v>7</v>
      </c>
      <c r="E24" s="2" t="s">
        <v>17</v>
      </c>
      <c r="F24" s="1" t="s">
        <v>51</v>
      </c>
      <c r="G24" s="21">
        <f>G23+SUM('10月（入力用）'!AF23:AK23)</f>
        <v>0</v>
      </c>
      <c r="H24" s="21">
        <f>SUM(G23:H23)+SUM('10月（入力用）'!AG23:AK23)</f>
        <v>0</v>
      </c>
      <c r="I24" s="21">
        <f>SUM(G23:I23)+SUM('10月（入力用）'!AH23:AK23)</f>
        <v>0</v>
      </c>
      <c r="J24" s="21">
        <f>SUM(G23:J23)+SUM('10月（入力用）'!AI23:AK23)</f>
        <v>0</v>
      </c>
      <c r="K24" s="21">
        <f>SUM(G23:K23)+SUM('10月（入力用）'!AJ23:AK23)</f>
        <v>0</v>
      </c>
      <c r="L24" s="21">
        <f>SUM(G23:L23)+'10月（入力用）'!AK23</f>
        <v>1</v>
      </c>
      <c r="M24" s="21">
        <f>SUM(G23:M23)</f>
        <v>1</v>
      </c>
      <c r="N24" s="21">
        <f t="shared" ref="N24:AK24" si="5">SUM(H23:N23)</f>
        <v>3</v>
      </c>
      <c r="O24" s="21">
        <f t="shared" si="5"/>
        <v>4</v>
      </c>
      <c r="P24" s="21">
        <f t="shared" si="5"/>
        <v>5</v>
      </c>
      <c r="Q24" s="21">
        <f t="shared" si="5"/>
        <v>6</v>
      </c>
      <c r="R24" s="21">
        <f t="shared" si="5"/>
        <v>6</v>
      </c>
      <c r="S24" s="21">
        <f t="shared" si="5"/>
        <v>6</v>
      </c>
      <c r="T24" s="21">
        <f t="shared" si="5"/>
        <v>7</v>
      </c>
      <c r="U24" s="21">
        <f t="shared" si="5"/>
        <v>6</v>
      </c>
      <c r="V24" s="21">
        <f t="shared" si="5"/>
        <v>5</v>
      </c>
      <c r="W24" s="21">
        <f t="shared" si="5"/>
        <v>4</v>
      </c>
      <c r="X24" s="21">
        <f t="shared" si="5"/>
        <v>3</v>
      </c>
      <c r="Y24" s="21">
        <f t="shared" si="5"/>
        <v>6</v>
      </c>
      <c r="Z24" s="21">
        <f t="shared" si="5"/>
        <v>8</v>
      </c>
      <c r="AA24" s="21">
        <f t="shared" si="5"/>
        <v>8</v>
      </c>
      <c r="AB24" s="21">
        <f t="shared" si="5"/>
        <v>8</v>
      </c>
      <c r="AC24" s="21">
        <f t="shared" si="5"/>
        <v>10</v>
      </c>
      <c r="AD24" s="21">
        <f t="shared" si="5"/>
        <v>10</v>
      </c>
      <c r="AE24" s="21">
        <f t="shared" si="5"/>
        <v>15</v>
      </c>
      <c r="AF24" s="21">
        <f t="shared" si="5"/>
        <v>13</v>
      </c>
      <c r="AG24" s="21">
        <f t="shared" si="5"/>
        <v>14</v>
      </c>
      <c r="AH24" s="21">
        <f t="shared" si="5"/>
        <v>15</v>
      </c>
      <c r="AI24" s="21">
        <f t="shared" si="5"/>
        <v>14</v>
      </c>
      <c r="AJ24" s="21">
        <f t="shared" si="5"/>
        <v>13</v>
      </c>
      <c r="AK24" s="21">
        <f t="shared" si="5"/>
        <v>13</v>
      </c>
    </row>
    <row r="25" spans="2:40" ht="30" customHeight="1">
      <c r="L25" s="60"/>
    </row>
    <row r="26" spans="2:40" ht="30" customHeight="1">
      <c r="D26" s="3"/>
      <c r="E26" s="4"/>
      <c r="F26" s="5"/>
      <c r="G26" s="26">
        <f>G6</f>
        <v>44136</v>
      </c>
      <c r="H26" s="26">
        <f t="shared" ref="H26:AK27" si="6">H6</f>
        <v>44137</v>
      </c>
      <c r="I26" s="26">
        <f t="shared" si="6"/>
        <v>44138</v>
      </c>
      <c r="J26" s="26">
        <f t="shared" si="6"/>
        <v>44139</v>
      </c>
      <c r="K26" s="26">
        <f t="shared" si="6"/>
        <v>44140</v>
      </c>
      <c r="L26" s="26">
        <f t="shared" si="6"/>
        <v>44141</v>
      </c>
      <c r="M26" s="26">
        <f t="shared" si="6"/>
        <v>44142</v>
      </c>
      <c r="N26" s="26">
        <f t="shared" si="6"/>
        <v>44143</v>
      </c>
      <c r="O26" s="26">
        <f t="shared" si="6"/>
        <v>44144</v>
      </c>
      <c r="P26" s="26">
        <f t="shared" si="6"/>
        <v>44145</v>
      </c>
      <c r="Q26" s="26">
        <f t="shared" si="6"/>
        <v>44146</v>
      </c>
      <c r="R26" s="26">
        <f t="shared" si="6"/>
        <v>44147</v>
      </c>
      <c r="S26" s="26">
        <f t="shared" si="6"/>
        <v>44148</v>
      </c>
      <c r="T26" s="26">
        <f t="shared" si="6"/>
        <v>44149</v>
      </c>
      <c r="U26" s="26">
        <f t="shared" si="6"/>
        <v>44150</v>
      </c>
      <c r="V26" s="26">
        <f t="shared" si="6"/>
        <v>44151</v>
      </c>
      <c r="W26" s="26">
        <f t="shared" si="6"/>
        <v>44152</v>
      </c>
      <c r="X26" s="26">
        <f t="shared" si="6"/>
        <v>44153</v>
      </c>
      <c r="Y26" s="26">
        <f t="shared" si="6"/>
        <v>44154</v>
      </c>
      <c r="Z26" s="26">
        <f t="shared" si="6"/>
        <v>44155</v>
      </c>
      <c r="AA26" s="26">
        <f t="shared" si="6"/>
        <v>44156</v>
      </c>
      <c r="AB26" s="26">
        <f t="shared" si="6"/>
        <v>44157</v>
      </c>
      <c r="AC26" s="26">
        <f t="shared" si="6"/>
        <v>44158</v>
      </c>
      <c r="AD26" s="26">
        <f t="shared" si="6"/>
        <v>44159</v>
      </c>
      <c r="AE26" s="26">
        <f t="shared" si="6"/>
        <v>44160</v>
      </c>
      <c r="AF26" s="26">
        <f t="shared" si="6"/>
        <v>44161</v>
      </c>
      <c r="AG26" s="26">
        <f t="shared" si="6"/>
        <v>44162</v>
      </c>
      <c r="AH26" s="26">
        <f t="shared" si="6"/>
        <v>44163</v>
      </c>
      <c r="AI26" s="26">
        <f t="shared" si="6"/>
        <v>44164</v>
      </c>
      <c r="AJ26" s="26">
        <f t="shared" si="6"/>
        <v>44165</v>
      </c>
      <c r="AK26" s="26">
        <f t="shared" si="6"/>
        <v>0</v>
      </c>
      <c r="AM26" t="s">
        <v>73</v>
      </c>
      <c r="AN26" t="s">
        <v>74</v>
      </c>
    </row>
    <row r="27" spans="2:40" ht="30" customHeight="1">
      <c r="D27" s="6"/>
      <c r="E27" s="7"/>
      <c r="F27" s="8"/>
      <c r="G27" s="27" t="str">
        <f>G7</f>
        <v>日</v>
      </c>
      <c r="H27" s="27" t="str">
        <f t="shared" si="6"/>
        <v>月</v>
      </c>
      <c r="I27" s="27" t="str">
        <f t="shared" si="6"/>
        <v>火</v>
      </c>
      <c r="J27" s="27" t="str">
        <f t="shared" si="6"/>
        <v>水</v>
      </c>
      <c r="K27" s="27" t="str">
        <f t="shared" si="6"/>
        <v>木</v>
      </c>
      <c r="L27" s="27" t="str">
        <f t="shared" si="6"/>
        <v>金</v>
      </c>
      <c r="M27" s="27" t="str">
        <f t="shared" si="6"/>
        <v>土</v>
      </c>
      <c r="N27" s="27" t="str">
        <f t="shared" si="6"/>
        <v>日</v>
      </c>
      <c r="O27" s="27" t="str">
        <f t="shared" si="6"/>
        <v>月</v>
      </c>
      <c r="P27" s="27" t="str">
        <f t="shared" si="6"/>
        <v>火</v>
      </c>
      <c r="Q27" s="27" t="str">
        <f t="shared" si="6"/>
        <v>水</v>
      </c>
      <c r="R27" s="27" t="str">
        <f t="shared" si="6"/>
        <v>木</v>
      </c>
      <c r="S27" s="27" t="str">
        <f t="shared" si="6"/>
        <v>金</v>
      </c>
      <c r="T27" s="27" t="str">
        <f t="shared" si="6"/>
        <v>土</v>
      </c>
      <c r="U27" s="27" t="str">
        <f t="shared" si="6"/>
        <v>日</v>
      </c>
      <c r="V27" s="27" t="str">
        <f t="shared" si="6"/>
        <v>月</v>
      </c>
      <c r="W27" s="27" t="str">
        <f t="shared" si="6"/>
        <v>火</v>
      </c>
      <c r="X27" s="27" t="str">
        <f t="shared" si="6"/>
        <v>水</v>
      </c>
      <c r="Y27" s="27" t="str">
        <f t="shared" si="6"/>
        <v>木</v>
      </c>
      <c r="Z27" s="27" t="str">
        <f t="shared" si="6"/>
        <v>金</v>
      </c>
      <c r="AA27" s="27" t="str">
        <f t="shared" si="6"/>
        <v>土</v>
      </c>
      <c r="AB27" s="27" t="str">
        <f t="shared" si="6"/>
        <v>日</v>
      </c>
      <c r="AC27" s="27" t="str">
        <f t="shared" si="6"/>
        <v>月</v>
      </c>
      <c r="AD27" s="27" t="str">
        <f t="shared" si="6"/>
        <v>火</v>
      </c>
      <c r="AE27" s="27" t="str">
        <f t="shared" si="6"/>
        <v>水</v>
      </c>
      <c r="AF27" s="27" t="str">
        <f t="shared" si="6"/>
        <v>木</v>
      </c>
      <c r="AG27" s="27" t="str">
        <f t="shared" si="6"/>
        <v>金</v>
      </c>
      <c r="AH27" s="27" t="str">
        <f t="shared" si="6"/>
        <v>土</v>
      </c>
      <c r="AI27" s="27" t="str">
        <f t="shared" si="6"/>
        <v>日</v>
      </c>
      <c r="AJ27" s="27" t="str">
        <f t="shared" si="6"/>
        <v>月</v>
      </c>
      <c r="AK27" s="27">
        <f t="shared" si="6"/>
        <v>0</v>
      </c>
    </row>
    <row r="28" spans="2:40" ht="59.25" customHeight="1">
      <c r="B28" t="s">
        <v>61</v>
      </c>
      <c r="C28" s="406" t="s">
        <v>79</v>
      </c>
      <c r="D28" s="16" t="s">
        <v>52</v>
      </c>
      <c r="E28" s="2"/>
      <c r="F28" s="1"/>
      <c r="G28" s="22">
        <f>G12/G8</f>
        <v>2.046783625730994E-2</v>
      </c>
      <c r="H28" s="22">
        <f t="shared" ref="H28:AK28" si="7">H12/H8</f>
        <v>2.046783625730994E-2</v>
      </c>
      <c r="I28" s="22">
        <f t="shared" si="7"/>
        <v>3.5087719298245612E-2</v>
      </c>
      <c r="J28" s="22">
        <f t="shared" si="7"/>
        <v>2.9239766081871343E-2</v>
      </c>
      <c r="K28" s="22">
        <f t="shared" si="7"/>
        <v>4.3859649122807015E-2</v>
      </c>
      <c r="L28" s="22">
        <f t="shared" si="7"/>
        <v>5.8479532163742687E-2</v>
      </c>
      <c r="M28" s="22">
        <f t="shared" si="7"/>
        <v>6.725146198830409E-2</v>
      </c>
      <c r="N28" s="22">
        <f t="shared" si="7"/>
        <v>9.3567251461988299E-2</v>
      </c>
      <c r="O28" s="22">
        <f t="shared" si="7"/>
        <v>9.0643274853801165E-2</v>
      </c>
      <c r="P28" s="22">
        <f t="shared" si="7"/>
        <v>0.1023391812865497</v>
      </c>
      <c r="Q28" s="22">
        <f t="shared" si="7"/>
        <v>0.10818713450292397</v>
      </c>
      <c r="R28" s="22">
        <f t="shared" si="7"/>
        <v>0.10526315789473684</v>
      </c>
      <c r="S28" s="22">
        <f t="shared" si="7"/>
        <v>9.0643274853801165E-2</v>
      </c>
      <c r="T28" s="22">
        <f t="shared" si="7"/>
        <v>8.4795321637426896E-2</v>
      </c>
      <c r="U28" s="22">
        <f t="shared" si="7"/>
        <v>9.3567251461988299E-2</v>
      </c>
      <c r="V28" s="22">
        <f t="shared" si="7"/>
        <v>7.8947368421052627E-2</v>
      </c>
      <c r="W28" s="22">
        <f t="shared" si="7"/>
        <v>7.8947368421052627E-2</v>
      </c>
      <c r="X28" s="22">
        <f t="shared" si="7"/>
        <v>7.3099415204678359E-2</v>
      </c>
      <c r="Y28" s="22">
        <f t="shared" si="7"/>
        <v>7.3099415204678359E-2</v>
      </c>
      <c r="Z28" s="22">
        <f t="shared" si="7"/>
        <v>7.6023391812865493E-2</v>
      </c>
      <c r="AA28" s="22">
        <f t="shared" si="7"/>
        <v>6.725146198830409E-2</v>
      </c>
      <c r="AB28" s="22">
        <f t="shared" si="7"/>
        <v>6.725146198830409E-2</v>
      </c>
      <c r="AC28" s="22">
        <f t="shared" si="7"/>
        <v>6.725146198830409E-2</v>
      </c>
      <c r="AD28" s="22">
        <f t="shared" si="7"/>
        <v>5.2631578947368418E-2</v>
      </c>
      <c r="AE28" s="22">
        <f t="shared" si="7"/>
        <v>4.6783625730994149E-2</v>
      </c>
      <c r="AF28" s="22">
        <f t="shared" si="7"/>
        <v>4.6783625730994149E-2</v>
      </c>
      <c r="AG28" s="22">
        <f t="shared" si="7"/>
        <v>4.3859649122807015E-2</v>
      </c>
      <c r="AH28" s="22">
        <f t="shared" si="7"/>
        <v>4.6783625730994149E-2</v>
      </c>
      <c r="AI28" s="22">
        <f t="shared" si="7"/>
        <v>5.2631578947368418E-2</v>
      </c>
      <c r="AJ28" s="22">
        <f t="shared" si="7"/>
        <v>5.2631578947368418E-2</v>
      </c>
      <c r="AK28" s="22">
        <f t="shared" si="7"/>
        <v>0</v>
      </c>
      <c r="AM28" s="37">
        <v>0.2</v>
      </c>
      <c r="AN28" s="37">
        <v>0.5</v>
      </c>
    </row>
    <row r="29" spans="2:40" ht="59.25" customHeight="1">
      <c r="B29" t="s">
        <v>62</v>
      </c>
      <c r="C29" s="406"/>
      <c r="D29" s="17" t="s">
        <v>53</v>
      </c>
      <c r="E29" s="2"/>
      <c r="F29" s="1"/>
      <c r="G29" s="22">
        <f>G12/G9</f>
        <v>6.1403508771929821E-2</v>
      </c>
      <c r="H29" s="22">
        <f t="shared" ref="H29:AK30" si="8">H12/H9</f>
        <v>6.1403508771929821E-2</v>
      </c>
      <c r="I29" s="22">
        <f t="shared" si="8"/>
        <v>0.10526315789473684</v>
      </c>
      <c r="J29" s="22">
        <f t="shared" si="8"/>
        <v>8.771929824561403E-2</v>
      </c>
      <c r="K29" s="22">
        <f t="shared" si="8"/>
        <v>0.13157894736842105</v>
      </c>
      <c r="L29" s="22">
        <f t="shared" si="8"/>
        <v>0.17543859649122806</v>
      </c>
      <c r="M29" s="22">
        <f t="shared" si="8"/>
        <v>0.20175438596491227</v>
      </c>
      <c r="N29" s="22">
        <f t="shared" si="8"/>
        <v>0.2807017543859649</v>
      </c>
      <c r="O29" s="22">
        <f t="shared" si="8"/>
        <v>0.27192982456140352</v>
      </c>
      <c r="P29" s="22">
        <f t="shared" si="8"/>
        <v>0.30701754385964913</v>
      </c>
      <c r="Q29" s="22">
        <f t="shared" si="8"/>
        <v>0.30327868852459017</v>
      </c>
      <c r="R29" s="22">
        <f t="shared" si="8"/>
        <v>0.29508196721311475</v>
      </c>
      <c r="S29" s="22">
        <f t="shared" si="8"/>
        <v>0.25409836065573771</v>
      </c>
      <c r="T29" s="22">
        <f t="shared" si="8"/>
        <v>0.23770491803278687</v>
      </c>
      <c r="U29" s="22">
        <f t="shared" si="8"/>
        <v>0.26229508196721313</v>
      </c>
      <c r="V29" s="22">
        <f t="shared" si="8"/>
        <v>0.22131147540983606</v>
      </c>
      <c r="W29" s="22">
        <f t="shared" si="8"/>
        <v>0.22131147540983606</v>
      </c>
      <c r="X29" s="22">
        <f t="shared" si="8"/>
        <v>0.12077294685990338</v>
      </c>
      <c r="Y29" s="22">
        <f t="shared" si="8"/>
        <v>0.12077294685990338</v>
      </c>
      <c r="Z29" s="22">
        <f t="shared" si="8"/>
        <v>0.12560386473429952</v>
      </c>
      <c r="AA29" s="22">
        <f t="shared" si="8"/>
        <v>0.1111111111111111</v>
      </c>
      <c r="AB29" s="22">
        <f t="shared" si="8"/>
        <v>0.1111111111111111</v>
      </c>
      <c r="AC29" s="22">
        <f t="shared" si="8"/>
        <v>0.1111111111111111</v>
      </c>
      <c r="AD29" s="22">
        <f t="shared" si="8"/>
        <v>8.6956521739130432E-2</v>
      </c>
      <c r="AE29" s="22">
        <f t="shared" si="8"/>
        <v>7.7294685990338161E-2</v>
      </c>
      <c r="AF29" s="22">
        <f t="shared" si="8"/>
        <v>7.7294685990338161E-2</v>
      </c>
      <c r="AG29" s="22">
        <f t="shared" si="8"/>
        <v>7.2463768115942032E-2</v>
      </c>
      <c r="AH29" s="22">
        <f t="shared" si="8"/>
        <v>7.7294685990338161E-2</v>
      </c>
      <c r="AI29" s="22">
        <f t="shared" si="8"/>
        <v>8.6956521739130432E-2</v>
      </c>
      <c r="AJ29" s="22">
        <f t="shared" si="8"/>
        <v>8.6956521739130432E-2</v>
      </c>
      <c r="AK29" s="22" t="e">
        <f t="shared" si="8"/>
        <v>#DIV/0!</v>
      </c>
      <c r="AM29" s="37">
        <v>0.25</v>
      </c>
      <c r="AN29" s="37">
        <v>0.25</v>
      </c>
    </row>
    <row r="30" spans="2:40" ht="59.25" customHeight="1">
      <c r="B30" t="s">
        <v>63</v>
      </c>
      <c r="C30" s="406"/>
      <c r="D30" s="17" t="s">
        <v>54</v>
      </c>
      <c r="E30" s="2"/>
      <c r="F30" s="1"/>
      <c r="G30" s="22">
        <f>G13/G10</f>
        <v>0</v>
      </c>
      <c r="H30" s="22">
        <f t="shared" si="8"/>
        <v>0</v>
      </c>
      <c r="I30" s="22">
        <f t="shared" si="8"/>
        <v>0</v>
      </c>
      <c r="J30" s="22">
        <f t="shared" si="8"/>
        <v>0</v>
      </c>
      <c r="K30" s="22">
        <f t="shared" si="8"/>
        <v>0</v>
      </c>
      <c r="L30" s="22">
        <f t="shared" si="8"/>
        <v>0</v>
      </c>
      <c r="M30" s="22">
        <f t="shared" si="8"/>
        <v>0</v>
      </c>
      <c r="N30" s="22">
        <f t="shared" si="8"/>
        <v>0</v>
      </c>
      <c r="O30" s="22">
        <f t="shared" si="8"/>
        <v>0</v>
      </c>
      <c r="P30" s="22">
        <f t="shared" si="8"/>
        <v>0</v>
      </c>
      <c r="Q30" s="22">
        <f t="shared" si="8"/>
        <v>0</v>
      </c>
      <c r="R30" s="22">
        <f t="shared" si="8"/>
        <v>0</v>
      </c>
      <c r="S30" s="22">
        <f t="shared" si="8"/>
        <v>0</v>
      </c>
      <c r="T30" s="22">
        <f t="shared" si="8"/>
        <v>0</v>
      </c>
      <c r="U30" s="22">
        <f t="shared" si="8"/>
        <v>0</v>
      </c>
      <c r="V30" s="22">
        <f t="shared" si="8"/>
        <v>0</v>
      </c>
      <c r="W30" s="22">
        <f t="shared" si="8"/>
        <v>0</v>
      </c>
      <c r="X30" s="22">
        <f t="shared" si="8"/>
        <v>0</v>
      </c>
      <c r="Y30" s="22">
        <f t="shared" si="8"/>
        <v>0</v>
      </c>
      <c r="Z30" s="22">
        <f t="shared" si="8"/>
        <v>0</v>
      </c>
      <c r="AA30" s="22">
        <f t="shared" si="8"/>
        <v>0</v>
      </c>
      <c r="AB30" s="22">
        <f t="shared" si="8"/>
        <v>0</v>
      </c>
      <c r="AC30" s="22">
        <f t="shared" si="8"/>
        <v>0</v>
      </c>
      <c r="AD30" s="22">
        <f t="shared" si="8"/>
        <v>0</v>
      </c>
      <c r="AE30" s="22">
        <f t="shared" si="8"/>
        <v>0</v>
      </c>
      <c r="AF30" s="22">
        <f t="shared" si="8"/>
        <v>2.6315789473684209E-2</v>
      </c>
      <c r="AG30" s="22">
        <f t="shared" si="8"/>
        <v>2.6315789473684209E-2</v>
      </c>
      <c r="AH30" s="22">
        <f t="shared" si="8"/>
        <v>2.6315789473684209E-2</v>
      </c>
      <c r="AI30" s="22">
        <f t="shared" si="8"/>
        <v>2.6315789473684209E-2</v>
      </c>
      <c r="AJ30" s="22">
        <f t="shared" si="8"/>
        <v>2.6315789473684209E-2</v>
      </c>
      <c r="AK30" s="22">
        <f t="shared" si="8"/>
        <v>0</v>
      </c>
      <c r="AM30" s="37">
        <v>0.2</v>
      </c>
      <c r="AN30" s="37">
        <v>0.5</v>
      </c>
    </row>
    <row r="31" spans="2:40" ht="59.25" customHeight="1">
      <c r="B31" t="s">
        <v>64</v>
      </c>
      <c r="C31" s="406"/>
      <c r="D31" s="17" t="s">
        <v>55</v>
      </c>
      <c r="E31" s="2"/>
      <c r="F31" s="1"/>
      <c r="G31" s="22">
        <f>G13/G11</f>
        <v>0</v>
      </c>
      <c r="H31" s="22">
        <f t="shared" ref="H31:AK31" si="9">H13/H11</f>
        <v>0</v>
      </c>
      <c r="I31" s="22">
        <f t="shared" si="9"/>
        <v>0</v>
      </c>
      <c r="J31" s="22">
        <f t="shared" si="9"/>
        <v>0</v>
      </c>
      <c r="K31" s="22">
        <f t="shared" si="9"/>
        <v>0</v>
      </c>
      <c r="L31" s="22">
        <f t="shared" si="9"/>
        <v>0</v>
      </c>
      <c r="M31" s="22">
        <f t="shared" si="9"/>
        <v>0</v>
      </c>
      <c r="N31" s="22">
        <f t="shared" si="9"/>
        <v>0</v>
      </c>
      <c r="O31" s="22">
        <f t="shared" si="9"/>
        <v>0</v>
      </c>
      <c r="P31" s="22">
        <f t="shared" si="9"/>
        <v>0</v>
      </c>
      <c r="Q31" s="22">
        <f t="shared" si="9"/>
        <v>0</v>
      </c>
      <c r="R31" s="22">
        <f t="shared" si="9"/>
        <v>0</v>
      </c>
      <c r="S31" s="22">
        <f t="shared" si="9"/>
        <v>0</v>
      </c>
      <c r="T31" s="22">
        <f t="shared" si="9"/>
        <v>0</v>
      </c>
      <c r="U31" s="22">
        <f t="shared" si="9"/>
        <v>0</v>
      </c>
      <c r="V31" s="22">
        <f t="shared" si="9"/>
        <v>0</v>
      </c>
      <c r="W31" s="22">
        <f t="shared" si="9"/>
        <v>0</v>
      </c>
      <c r="X31" s="22">
        <f t="shared" si="9"/>
        <v>0</v>
      </c>
      <c r="Y31" s="22">
        <f t="shared" si="9"/>
        <v>0</v>
      </c>
      <c r="Z31" s="22">
        <f t="shared" si="9"/>
        <v>0</v>
      </c>
      <c r="AA31" s="22">
        <f t="shared" si="9"/>
        <v>0</v>
      </c>
      <c r="AB31" s="22">
        <f t="shared" si="9"/>
        <v>0</v>
      </c>
      <c r="AC31" s="22">
        <f t="shared" si="9"/>
        <v>0</v>
      </c>
      <c r="AD31" s="22">
        <f t="shared" si="9"/>
        <v>0</v>
      </c>
      <c r="AE31" s="22">
        <f t="shared" si="9"/>
        <v>0</v>
      </c>
      <c r="AF31" s="22">
        <f t="shared" si="9"/>
        <v>6.6666666666666666E-2</v>
      </c>
      <c r="AG31" s="22">
        <f t="shared" si="9"/>
        <v>6.6666666666666666E-2</v>
      </c>
      <c r="AH31" s="22">
        <f t="shared" si="9"/>
        <v>6.6666666666666666E-2</v>
      </c>
      <c r="AI31" s="22">
        <f t="shared" si="9"/>
        <v>6.6666666666666666E-2</v>
      </c>
      <c r="AJ31" s="22">
        <f t="shared" si="9"/>
        <v>6.6666666666666666E-2</v>
      </c>
      <c r="AK31" s="22" t="e">
        <f t="shared" si="9"/>
        <v>#DIV/0!</v>
      </c>
      <c r="AM31" s="37">
        <v>0.25</v>
      </c>
      <c r="AN31" s="37">
        <v>0.25</v>
      </c>
    </row>
    <row r="32" spans="2:40" ht="59.25" customHeight="1">
      <c r="B32" t="s">
        <v>18</v>
      </c>
      <c r="C32" s="406"/>
      <c r="D32" s="17" t="s">
        <v>56</v>
      </c>
      <c r="E32" s="2"/>
      <c r="F32" s="1"/>
      <c r="G32" s="23">
        <f>G14*100000/1601711</f>
        <v>0.7491988255059745</v>
      </c>
      <c r="H32" s="23">
        <f>H14*100000/1601711</f>
        <v>0.7491988255059745</v>
      </c>
      <c r="I32" s="23">
        <f t="shared" ref="I32:AK32" si="10">I14*100000/1601711</f>
        <v>1.2486647091766243</v>
      </c>
      <c r="J32" s="23">
        <f t="shared" si="10"/>
        <v>1.498397651011949</v>
      </c>
      <c r="K32" s="23">
        <f t="shared" si="10"/>
        <v>2.5597626538120797</v>
      </c>
      <c r="L32" s="23">
        <f t="shared" si="10"/>
        <v>3.3713947147768857</v>
      </c>
      <c r="M32" s="23">
        <f t="shared" si="10"/>
        <v>3.5586944211533793</v>
      </c>
      <c r="N32" s="23">
        <f t="shared" si="10"/>
        <v>4.1830267757416912</v>
      </c>
      <c r="O32" s="23">
        <f t="shared" si="10"/>
        <v>4.1830267757416912</v>
      </c>
      <c r="P32" s="23">
        <f t="shared" si="10"/>
        <v>4.1830267757416912</v>
      </c>
      <c r="Q32" s="23">
        <f t="shared" si="10"/>
        <v>4.3703264821181849</v>
      </c>
      <c r="R32" s="23">
        <f t="shared" si="10"/>
        <v>4.1205935402828597</v>
      </c>
      <c r="S32" s="23">
        <f t="shared" si="10"/>
        <v>3.7459941275298729</v>
      </c>
      <c r="T32" s="23">
        <f t="shared" si="10"/>
        <v>2.996795302023898</v>
      </c>
      <c r="U32" s="23">
        <f t="shared" si="10"/>
        <v>2.8094955956474044</v>
      </c>
      <c r="V32" s="23">
        <f t="shared" si="10"/>
        <v>2.4973294183532486</v>
      </c>
      <c r="W32" s="23">
        <f t="shared" si="10"/>
        <v>2.0602967701414299</v>
      </c>
      <c r="X32" s="23">
        <f t="shared" si="10"/>
        <v>2.7470623601885733</v>
      </c>
      <c r="Y32" s="23">
        <f t="shared" si="10"/>
        <v>2.996795302023898</v>
      </c>
      <c r="Z32" s="23">
        <f t="shared" si="10"/>
        <v>3.3089614793180542</v>
      </c>
      <c r="AA32" s="23">
        <f t="shared" si="10"/>
        <v>3.1216617729415606</v>
      </c>
      <c r="AB32" s="23">
        <f t="shared" si="10"/>
        <v>3.1840950084003916</v>
      </c>
      <c r="AC32" s="23">
        <f t="shared" si="10"/>
        <v>3.1840950084003916</v>
      </c>
      <c r="AD32" s="23">
        <f t="shared" si="10"/>
        <v>2.8719288311062359</v>
      </c>
      <c r="AE32" s="23">
        <f t="shared" si="10"/>
        <v>2.4973294183532486</v>
      </c>
      <c r="AF32" s="23">
        <f t="shared" si="10"/>
        <v>2.5597626538120797</v>
      </c>
      <c r="AG32" s="23">
        <f t="shared" si="10"/>
        <v>2.4973294183532486</v>
      </c>
      <c r="AH32" s="23">
        <f t="shared" si="10"/>
        <v>2.310029711976755</v>
      </c>
      <c r="AI32" s="23">
        <f t="shared" si="10"/>
        <v>2.4348961828944171</v>
      </c>
      <c r="AJ32" s="23">
        <f t="shared" si="10"/>
        <v>2.2475964765179235</v>
      </c>
      <c r="AK32" s="23">
        <f t="shared" si="10"/>
        <v>0</v>
      </c>
      <c r="AM32" s="38">
        <v>15</v>
      </c>
      <c r="AN32" s="38">
        <v>25</v>
      </c>
    </row>
    <row r="33" spans="2:40" ht="59.25" customHeight="1">
      <c r="B33" t="s">
        <v>19</v>
      </c>
      <c r="C33" s="57" t="s">
        <v>80</v>
      </c>
      <c r="D33" s="17" t="s">
        <v>57</v>
      </c>
      <c r="E33" s="2" t="s">
        <v>17</v>
      </c>
      <c r="F33" s="1"/>
      <c r="G33" s="22">
        <f>IFERROR(G18/G16,0)</f>
        <v>1.793103448275862E-2</v>
      </c>
      <c r="H33" s="22">
        <f t="shared" ref="H33:AK33" si="11">IFERROR(H18/H16,0)</f>
        <v>2.2946859903381644E-2</v>
      </c>
      <c r="I33" s="22">
        <f t="shared" si="11"/>
        <v>2.9378531073446328E-2</v>
      </c>
      <c r="J33" s="22">
        <f t="shared" si="11"/>
        <v>3.0303030303030304E-2</v>
      </c>
      <c r="K33" s="22">
        <f t="shared" si="11"/>
        <v>3.6617262423714034E-2</v>
      </c>
      <c r="L33" s="22">
        <f t="shared" si="11"/>
        <v>3.6261079774375503E-2</v>
      </c>
      <c r="M33" s="22">
        <f t="shared" si="11"/>
        <v>3.8080731150038079E-2</v>
      </c>
      <c r="N33" s="22">
        <f t="shared" si="11"/>
        <v>3.803131991051454E-2</v>
      </c>
      <c r="O33" s="22">
        <f t="shared" si="11"/>
        <v>3.9020657995409332E-2</v>
      </c>
      <c r="P33" s="22">
        <f t="shared" si="11"/>
        <v>3.6814425244177308E-2</v>
      </c>
      <c r="Q33" s="22">
        <f t="shared" si="11"/>
        <v>3.0574198359433258E-2</v>
      </c>
      <c r="R33" s="22">
        <f t="shared" si="11"/>
        <v>2.4868123587038434E-2</v>
      </c>
      <c r="S33" s="22">
        <f t="shared" si="11"/>
        <v>2.3443815683104285E-2</v>
      </c>
      <c r="T33" s="22">
        <f t="shared" si="11"/>
        <v>1.9475021168501271E-2</v>
      </c>
      <c r="U33" s="22">
        <f t="shared" si="11"/>
        <v>2.0568070519098921E-2</v>
      </c>
      <c r="V33" s="22">
        <f t="shared" si="11"/>
        <v>1.7206477732793522E-2</v>
      </c>
      <c r="W33" s="22">
        <f t="shared" si="11"/>
        <v>2.7624309392265192E-2</v>
      </c>
      <c r="X33" s="22">
        <f t="shared" si="11"/>
        <v>3.4896401308615051E-2</v>
      </c>
      <c r="Y33" s="22">
        <f t="shared" si="11"/>
        <v>3.5922330097087375E-2</v>
      </c>
      <c r="Z33" s="22">
        <f t="shared" si="11"/>
        <v>3.1476997578692496E-2</v>
      </c>
      <c r="AA33" s="22">
        <f t="shared" si="11"/>
        <v>2.698961937716263E-2</v>
      </c>
      <c r="AB33" s="22">
        <f t="shared" si="11"/>
        <v>2.7831715210355986E-2</v>
      </c>
      <c r="AC33" s="22">
        <f t="shared" si="11"/>
        <v>2.7853260869565216E-2</v>
      </c>
      <c r="AD33" s="22">
        <f t="shared" si="11"/>
        <v>2.0887728459530026E-2</v>
      </c>
      <c r="AE33" s="22">
        <f t="shared" si="11"/>
        <v>1.7156862745098041E-2</v>
      </c>
      <c r="AF33" s="22">
        <f t="shared" si="11"/>
        <v>1.5656909462219197E-2</v>
      </c>
      <c r="AG33" s="22">
        <f t="shared" si="11"/>
        <v>2.1462639109697933E-2</v>
      </c>
      <c r="AH33" s="22">
        <f t="shared" si="11"/>
        <v>2.5067144136078783E-2</v>
      </c>
      <c r="AI33" s="22">
        <f t="shared" si="11"/>
        <v>2.4224806201550389E-2</v>
      </c>
      <c r="AJ33" s="22">
        <f t="shared" si="11"/>
        <v>2.3705004389815629E-2</v>
      </c>
      <c r="AK33" s="22">
        <f t="shared" si="11"/>
        <v>2.4033437826541274E-2</v>
      </c>
      <c r="AM33" s="37">
        <v>0.1</v>
      </c>
      <c r="AN33" s="37">
        <v>0.1</v>
      </c>
    </row>
    <row r="34" spans="2:40" ht="59.25" customHeight="1">
      <c r="B34" t="s">
        <v>20</v>
      </c>
      <c r="C34" s="406" t="s">
        <v>81</v>
      </c>
      <c r="D34" s="17" t="s">
        <v>58</v>
      </c>
      <c r="E34" s="2" t="s">
        <v>17</v>
      </c>
      <c r="F34" s="1"/>
      <c r="G34" s="23">
        <f>G20*100000/1601711</f>
        <v>0.7491988255059745</v>
      </c>
      <c r="H34" s="23">
        <f t="shared" ref="H34:AK34" si="12">H20*100000/1601711</f>
        <v>0.7491988255059745</v>
      </c>
      <c r="I34" s="23">
        <f t="shared" si="12"/>
        <v>1.2486647091766243</v>
      </c>
      <c r="J34" s="23">
        <f t="shared" si="12"/>
        <v>1.498397651011949</v>
      </c>
      <c r="K34" s="23">
        <f t="shared" si="12"/>
        <v>2.310029711976755</v>
      </c>
      <c r="L34" s="23">
        <f t="shared" si="12"/>
        <v>2.996795302023898</v>
      </c>
      <c r="M34" s="23">
        <f t="shared" si="12"/>
        <v>3.3089614793180542</v>
      </c>
      <c r="N34" s="23">
        <f t="shared" si="12"/>
        <v>3.6835608920710414</v>
      </c>
      <c r="O34" s="23">
        <f t="shared" si="12"/>
        <v>3.8708605984475351</v>
      </c>
      <c r="P34" s="23">
        <f t="shared" si="12"/>
        <v>3.6835608920710414</v>
      </c>
      <c r="Q34" s="23">
        <f t="shared" si="12"/>
        <v>3.6835608920710414</v>
      </c>
      <c r="R34" s="23">
        <f t="shared" si="12"/>
        <v>2.6846291247297422</v>
      </c>
      <c r="S34" s="23">
        <f t="shared" si="12"/>
        <v>2.1851632410590924</v>
      </c>
      <c r="T34" s="23">
        <f t="shared" si="12"/>
        <v>1.9354302992237675</v>
      </c>
      <c r="U34" s="23">
        <f t="shared" si="12"/>
        <v>1.4359644155531179</v>
      </c>
      <c r="V34" s="23">
        <f t="shared" si="12"/>
        <v>1.3110979446354554</v>
      </c>
      <c r="W34" s="23">
        <f t="shared" si="12"/>
        <v>1.1237982382589617</v>
      </c>
      <c r="X34" s="23">
        <f t="shared" si="12"/>
        <v>1.8105638283061052</v>
      </c>
      <c r="Y34" s="23">
        <f t="shared" si="12"/>
        <v>2.310029711976755</v>
      </c>
      <c r="Z34" s="23">
        <f t="shared" si="12"/>
        <v>2.4348961828944171</v>
      </c>
      <c r="AA34" s="23">
        <f t="shared" si="12"/>
        <v>2.5597626538120797</v>
      </c>
      <c r="AB34" s="23">
        <f t="shared" si="12"/>
        <v>2.4973294183532486</v>
      </c>
      <c r="AC34" s="23">
        <f t="shared" si="12"/>
        <v>2.7470623601885733</v>
      </c>
      <c r="AD34" s="23">
        <f t="shared" si="12"/>
        <v>2.6221958892709107</v>
      </c>
      <c r="AE34" s="23">
        <f t="shared" si="12"/>
        <v>1.9354302992237675</v>
      </c>
      <c r="AF34" s="23">
        <f t="shared" si="12"/>
        <v>1.6856973573884428</v>
      </c>
      <c r="AG34" s="23">
        <f t="shared" si="12"/>
        <v>1.8105638283061052</v>
      </c>
      <c r="AH34" s="23">
        <f t="shared" si="12"/>
        <v>1.7481305928472739</v>
      </c>
      <c r="AI34" s="23">
        <f t="shared" si="12"/>
        <v>1.9354302992237675</v>
      </c>
      <c r="AJ34" s="23">
        <f t="shared" si="12"/>
        <v>1.6856973573884428</v>
      </c>
      <c r="AK34" s="23">
        <f t="shared" si="12"/>
        <v>1.6856973573884428</v>
      </c>
      <c r="AM34" s="38">
        <v>15</v>
      </c>
      <c r="AN34" s="38">
        <v>25</v>
      </c>
    </row>
    <row r="35" spans="2:40" ht="59.25" customHeight="1">
      <c r="B35" t="s">
        <v>21</v>
      </c>
      <c r="C35" s="406"/>
      <c r="D35" s="18" t="s">
        <v>59</v>
      </c>
      <c r="E35" s="2"/>
      <c r="F35" s="1"/>
      <c r="G35" s="24">
        <f>G21-G22</f>
        <v>12</v>
      </c>
      <c r="H35" s="24">
        <f t="shared" ref="H35:AK35" si="13">H21-H22</f>
        <v>12</v>
      </c>
      <c r="I35" s="24">
        <f t="shared" si="13"/>
        <v>20</v>
      </c>
      <c r="J35" s="24">
        <f t="shared" si="13"/>
        <v>23</v>
      </c>
      <c r="K35" s="24">
        <f t="shared" si="13"/>
        <v>32</v>
      </c>
      <c r="L35" s="24">
        <f t="shared" si="13"/>
        <v>41</v>
      </c>
      <c r="M35" s="24">
        <f t="shared" si="13"/>
        <v>46</v>
      </c>
      <c r="N35" s="24">
        <f t="shared" si="13"/>
        <v>47</v>
      </c>
      <c r="O35" s="24">
        <f t="shared" si="13"/>
        <v>50</v>
      </c>
      <c r="P35" s="24">
        <f t="shared" si="13"/>
        <v>39</v>
      </c>
      <c r="Q35" s="24">
        <f t="shared" si="13"/>
        <v>35</v>
      </c>
      <c r="R35" s="24">
        <f t="shared" si="13"/>
        <v>6</v>
      </c>
      <c r="S35" s="24">
        <f t="shared" si="13"/>
        <v>-13</v>
      </c>
      <c r="T35" s="24">
        <f t="shared" si="13"/>
        <v>-22</v>
      </c>
      <c r="U35" s="24">
        <f t="shared" si="13"/>
        <v>-36</v>
      </c>
      <c r="V35" s="24">
        <f t="shared" si="13"/>
        <v>-41</v>
      </c>
      <c r="W35" s="24">
        <f t="shared" si="13"/>
        <v>-41</v>
      </c>
      <c r="X35" s="24">
        <f t="shared" si="13"/>
        <v>-30</v>
      </c>
      <c r="Y35" s="24">
        <f t="shared" si="13"/>
        <v>-6</v>
      </c>
      <c r="Z35" s="24">
        <f t="shared" si="13"/>
        <v>4</v>
      </c>
      <c r="AA35" s="24">
        <f t="shared" si="13"/>
        <v>10</v>
      </c>
      <c r="AB35" s="24">
        <f t="shared" si="13"/>
        <v>17</v>
      </c>
      <c r="AC35" s="24">
        <f t="shared" si="13"/>
        <v>23</v>
      </c>
      <c r="AD35" s="24">
        <f t="shared" si="13"/>
        <v>24</v>
      </c>
      <c r="AE35" s="24">
        <f t="shared" si="13"/>
        <v>2</v>
      </c>
      <c r="AF35" s="24">
        <f t="shared" si="13"/>
        <v>-10</v>
      </c>
      <c r="AG35" s="24">
        <f t="shared" si="13"/>
        <v>-10</v>
      </c>
      <c r="AH35" s="24">
        <f t="shared" si="13"/>
        <v>-13</v>
      </c>
      <c r="AI35" s="24">
        <f t="shared" si="13"/>
        <v>-9</v>
      </c>
      <c r="AJ35" s="24">
        <f t="shared" si="13"/>
        <v>-17</v>
      </c>
      <c r="AK35" s="24">
        <f t="shared" si="13"/>
        <v>-15</v>
      </c>
      <c r="AM35" s="38">
        <v>1</v>
      </c>
      <c r="AN35" s="38">
        <v>1</v>
      </c>
    </row>
    <row r="36" spans="2:40" ht="59.25" customHeight="1">
      <c r="B36" t="s">
        <v>22</v>
      </c>
      <c r="C36" s="363"/>
      <c r="D36" s="17" t="s">
        <v>60</v>
      </c>
      <c r="E36" s="2" t="s">
        <v>17</v>
      </c>
      <c r="F36" s="1"/>
      <c r="G36" s="22">
        <f>IFERROR(G24/G20,0)</f>
        <v>0</v>
      </c>
      <c r="H36" s="22">
        <f t="shared" ref="H36:AK36" si="14">IFERROR(H24/H20,0)</f>
        <v>0</v>
      </c>
      <c r="I36" s="22">
        <f t="shared" si="14"/>
        <v>0</v>
      </c>
      <c r="J36" s="22">
        <f t="shared" si="14"/>
        <v>0</v>
      </c>
      <c r="K36" s="22">
        <f t="shared" si="14"/>
        <v>0</v>
      </c>
      <c r="L36" s="22">
        <f t="shared" si="14"/>
        <v>2.0833333333333332E-2</v>
      </c>
      <c r="M36" s="22">
        <f t="shared" si="14"/>
        <v>1.8867924528301886E-2</v>
      </c>
      <c r="N36" s="22">
        <f t="shared" si="14"/>
        <v>5.0847457627118647E-2</v>
      </c>
      <c r="O36" s="22">
        <f t="shared" si="14"/>
        <v>6.4516129032258063E-2</v>
      </c>
      <c r="P36" s="22">
        <f t="shared" si="14"/>
        <v>8.4745762711864403E-2</v>
      </c>
      <c r="Q36" s="22">
        <f t="shared" si="14"/>
        <v>0.10169491525423729</v>
      </c>
      <c r="R36" s="22">
        <f t="shared" si="14"/>
        <v>0.13953488372093023</v>
      </c>
      <c r="S36" s="22">
        <f t="shared" si="14"/>
        <v>0.17142857142857143</v>
      </c>
      <c r="T36" s="22">
        <f t="shared" si="14"/>
        <v>0.22580645161290322</v>
      </c>
      <c r="U36" s="22">
        <f t="shared" si="14"/>
        <v>0.2608695652173913</v>
      </c>
      <c r="V36" s="22">
        <f t="shared" si="14"/>
        <v>0.23809523809523808</v>
      </c>
      <c r="W36" s="22">
        <f t="shared" si="14"/>
        <v>0.22222222222222221</v>
      </c>
      <c r="X36" s="22">
        <f t="shared" si="14"/>
        <v>0.10344827586206896</v>
      </c>
      <c r="Y36" s="22">
        <f t="shared" si="14"/>
        <v>0.16216216216216217</v>
      </c>
      <c r="Z36" s="22">
        <f t="shared" si="14"/>
        <v>0.20512820512820512</v>
      </c>
      <c r="AA36" s="22">
        <f t="shared" si="14"/>
        <v>0.1951219512195122</v>
      </c>
      <c r="AB36" s="22">
        <f t="shared" si="14"/>
        <v>0.2</v>
      </c>
      <c r="AC36" s="22">
        <f t="shared" si="14"/>
        <v>0.22727272727272727</v>
      </c>
      <c r="AD36" s="22">
        <f t="shared" si="14"/>
        <v>0.23809523809523808</v>
      </c>
      <c r="AE36" s="22">
        <f t="shared" si="14"/>
        <v>0.4838709677419355</v>
      </c>
      <c r="AF36" s="22">
        <f t="shared" si="14"/>
        <v>0.48148148148148145</v>
      </c>
      <c r="AG36" s="22">
        <f t="shared" si="14"/>
        <v>0.48275862068965519</v>
      </c>
      <c r="AH36" s="22">
        <f t="shared" si="14"/>
        <v>0.5357142857142857</v>
      </c>
      <c r="AI36" s="22">
        <f t="shared" si="14"/>
        <v>0.45161290322580644</v>
      </c>
      <c r="AJ36" s="22">
        <f t="shared" si="14"/>
        <v>0.48148148148148145</v>
      </c>
      <c r="AK36" s="22">
        <f t="shared" si="14"/>
        <v>0.48148148148148145</v>
      </c>
      <c r="AM36" s="37">
        <v>0.5</v>
      </c>
      <c r="AN36" s="37">
        <v>0.5</v>
      </c>
    </row>
    <row r="37" spans="2:40" ht="59.25" customHeight="1">
      <c r="B37" s="112" t="s">
        <v>105</v>
      </c>
      <c r="C37" s="111"/>
      <c r="D37" s="17" t="s">
        <v>103</v>
      </c>
      <c r="E37" s="2" t="s">
        <v>17</v>
      </c>
      <c r="F37" s="1"/>
      <c r="G37" s="110">
        <f>G24*100000/1601711</f>
        <v>0</v>
      </c>
      <c r="H37" s="110">
        <f t="shared" ref="H37:AK37" si="15">H24*100000/1601711</f>
        <v>0</v>
      </c>
      <c r="I37" s="110">
        <f t="shared" si="15"/>
        <v>0</v>
      </c>
      <c r="J37" s="110">
        <f t="shared" si="15"/>
        <v>0</v>
      </c>
      <c r="K37" s="110">
        <f t="shared" si="15"/>
        <v>0</v>
      </c>
      <c r="L37" s="110">
        <f t="shared" si="15"/>
        <v>6.2433235458831213E-2</v>
      </c>
      <c r="M37" s="110">
        <f t="shared" si="15"/>
        <v>6.2433235458831213E-2</v>
      </c>
      <c r="N37" s="110">
        <f t="shared" si="15"/>
        <v>0.18729970637649362</v>
      </c>
      <c r="O37" s="110">
        <f t="shared" si="15"/>
        <v>0.24973294183532485</v>
      </c>
      <c r="P37" s="110">
        <f t="shared" si="15"/>
        <v>0.31216617729415608</v>
      </c>
      <c r="Q37" s="110">
        <f t="shared" si="15"/>
        <v>0.37459941275298725</v>
      </c>
      <c r="R37" s="110">
        <f t="shared" si="15"/>
        <v>0.37459941275298725</v>
      </c>
      <c r="S37" s="110">
        <f t="shared" si="15"/>
        <v>0.37459941275298725</v>
      </c>
      <c r="T37" s="110">
        <f t="shared" si="15"/>
        <v>0.43703264821181848</v>
      </c>
      <c r="U37" s="110">
        <f t="shared" si="15"/>
        <v>0.37459941275298725</v>
      </c>
      <c r="V37" s="110">
        <f t="shared" si="15"/>
        <v>0.31216617729415608</v>
      </c>
      <c r="W37" s="110">
        <f t="shared" si="15"/>
        <v>0.24973294183532485</v>
      </c>
      <c r="X37" s="110">
        <f t="shared" si="15"/>
        <v>0.18729970637649362</v>
      </c>
      <c r="Y37" s="110">
        <f t="shared" si="15"/>
        <v>0.37459941275298725</v>
      </c>
      <c r="Z37" s="110">
        <f t="shared" si="15"/>
        <v>0.4994658836706497</v>
      </c>
      <c r="AA37" s="110">
        <f t="shared" si="15"/>
        <v>0.4994658836706497</v>
      </c>
      <c r="AB37" s="110">
        <f t="shared" si="15"/>
        <v>0.4994658836706497</v>
      </c>
      <c r="AC37" s="110">
        <f t="shared" si="15"/>
        <v>0.62433235458831216</v>
      </c>
      <c r="AD37" s="110">
        <f t="shared" si="15"/>
        <v>0.62433235458831216</v>
      </c>
      <c r="AE37" s="110">
        <f t="shared" si="15"/>
        <v>0.93649853188246823</v>
      </c>
      <c r="AF37" s="110">
        <f t="shared" si="15"/>
        <v>0.81163206096480578</v>
      </c>
      <c r="AG37" s="110">
        <f t="shared" si="15"/>
        <v>0.87406529642363695</v>
      </c>
      <c r="AH37" s="110">
        <f t="shared" si="15"/>
        <v>0.93649853188246823</v>
      </c>
      <c r="AI37" s="110">
        <f t="shared" si="15"/>
        <v>0.87406529642363695</v>
      </c>
      <c r="AJ37" s="110">
        <f t="shared" si="15"/>
        <v>0.81163206096480578</v>
      </c>
      <c r="AK37" s="110">
        <f t="shared" si="15"/>
        <v>0.81163206096480578</v>
      </c>
      <c r="AM37" s="37"/>
      <c r="AN37" s="37"/>
    </row>
    <row r="39" spans="2:40" ht="59.25" customHeight="1">
      <c r="B39" s="68" t="s">
        <v>21</v>
      </c>
      <c r="C39" s="68"/>
      <c r="D39" s="18" t="s">
        <v>59</v>
      </c>
      <c r="E39" s="2"/>
      <c r="F39" s="1"/>
      <c r="G39" s="102" t="str">
        <f>IF(G35&gt;0,"増加","減少")</f>
        <v>増加</v>
      </c>
      <c r="H39" s="102" t="str">
        <f t="shared" ref="H39:AK39" si="16">IF(H35&gt;0,"増加","減少")</f>
        <v>増加</v>
      </c>
      <c r="I39" s="102" t="str">
        <f t="shared" si="16"/>
        <v>増加</v>
      </c>
      <c r="J39" s="102" t="str">
        <f t="shared" si="16"/>
        <v>増加</v>
      </c>
      <c r="K39" s="102" t="str">
        <f t="shared" si="16"/>
        <v>増加</v>
      </c>
      <c r="L39" s="102" t="str">
        <f t="shared" si="16"/>
        <v>増加</v>
      </c>
      <c r="M39" s="102" t="str">
        <f t="shared" si="16"/>
        <v>増加</v>
      </c>
      <c r="N39" s="102" t="str">
        <f t="shared" si="16"/>
        <v>増加</v>
      </c>
      <c r="O39" s="102" t="str">
        <f t="shared" si="16"/>
        <v>増加</v>
      </c>
      <c r="P39" s="102" t="str">
        <f t="shared" si="16"/>
        <v>増加</v>
      </c>
      <c r="Q39" s="102" t="str">
        <f t="shared" si="16"/>
        <v>増加</v>
      </c>
      <c r="R39" s="102" t="str">
        <f t="shared" si="16"/>
        <v>増加</v>
      </c>
      <c r="S39" s="102" t="str">
        <f t="shared" si="16"/>
        <v>減少</v>
      </c>
      <c r="T39" s="102" t="str">
        <f t="shared" si="16"/>
        <v>減少</v>
      </c>
      <c r="U39" s="102" t="str">
        <f t="shared" si="16"/>
        <v>減少</v>
      </c>
      <c r="V39" s="102" t="str">
        <f t="shared" si="16"/>
        <v>減少</v>
      </c>
      <c r="W39" s="102" t="str">
        <f t="shared" si="16"/>
        <v>減少</v>
      </c>
      <c r="X39" s="102" t="str">
        <f t="shared" si="16"/>
        <v>減少</v>
      </c>
      <c r="Y39" s="102" t="str">
        <f t="shared" si="16"/>
        <v>減少</v>
      </c>
      <c r="Z39" s="102" t="str">
        <f t="shared" si="16"/>
        <v>増加</v>
      </c>
      <c r="AA39" s="102" t="str">
        <f t="shared" si="16"/>
        <v>増加</v>
      </c>
      <c r="AB39" s="102" t="str">
        <f t="shared" si="16"/>
        <v>増加</v>
      </c>
      <c r="AC39" s="102" t="str">
        <f t="shared" si="16"/>
        <v>増加</v>
      </c>
      <c r="AD39" s="102" t="str">
        <f t="shared" si="16"/>
        <v>増加</v>
      </c>
      <c r="AE39" s="102" t="str">
        <f t="shared" si="16"/>
        <v>増加</v>
      </c>
      <c r="AF39" s="102" t="str">
        <f t="shared" si="16"/>
        <v>減少</v>
      </c>
      <c r="AG39" s="102" t="str">
        <f t="shared" si="16"/>
        <v>減少</v>
      </c>
      <c r="AH39" s="102" t="str">
        <f t="shared" si="16"/>
        <v>減少</v>
      </c>
      <c r="AI39" s="102" t="str">
        <f t="shared" si="16"/>
        <v>減少</v>
      </c>
      <c r="AJ39" s="102" t="str">
        <f t="shared" si="16"/>
        <v>減少</v>
      </c>
      <c r="AK39" s="102" t="str">
        <f t="shared" si="16"/>
        <v>減少</v>
      </c>
    </row>
  </sheetData>
  <mergeCells count="2">
    <mergeCell ref="C28:C32"/>
    <mergeCell ref="C34:C36"/>
  </mergeCells>
  <phoneticPr fontId="1"/>
  <conditionalFormatting sqref="G36:AK36">
    <cfRule type="cellIs" dxfId="809" priority="16" operator="greaterThanOrEqual">
      <formula>0.5</formula>
    </cfRule>
  </conditionalFormatting>
  <conditionalFormatting sqref="G35:AK35">
    <cfRule type="cellIs" dxfId="808" priority="15" operator="greaterThanOrEqual">
      <formula>1</formula>
    </cfRule>
  </conditionalFormatting>
  <conditionalFormatting sqref="G34:AK34">
    <cfRule type="cellIs" dxfId="807" priority="13" operator="greaterThanOrEqual">
      <formula>25</formula>
    </cfRule>
    <cfRule type="cellIs" dxfId="806" priority="14" operator="greaterThanOrEqual">
      <formula>15</formula>
    </cfRule>
  </conditionalFormatting>
  <conditionalFormatting sqref="G33:AK33">
    <cfRule type="cellIs" dxfId="805" priority="12" operator="greaterThanOrEqual">
      <formula>0.1</formula>
    </cfRule>
  </conditionalFormatting>
  <conditionalFormatting sqref="G32:AK32">
    <cfRule type="cellIs" dxfId="804" priority="10" operator="greaterThanOrEqual">
      <formula>25</formula>
    </cfRule>
    <cfRule type="cellIs" dxfId="803" priority="11" operator="greaterThanOrEqual">
      <formula>15</formula>
    </cfRule>
  </conditionalFormatting>
  <conditionalFormatting sqref="G31:AK31">
    <cfRule type="cellIs" dxfId="802" priority="9" operator="greaterThanOrEqual">
      <formula>0.25</formula>
    </cfRule>
  </conditionalFormatting>
  <conditionalFormatting sqref="G30:AK30">
    <cfRule type="cellIs" dxfId="801" priority="7" operator="greaterThanOrEqual">
      <formula>0.5</formula>
    </cfRule>
    <cfRule type="cellIs" dxfId="800" priority="8" operator="greaterThanOrEqual">
      <formula>0.2</formula>
    </cfRule>
  </conditionalFormatting>
  <conditionalFormatting sqref="G29:AK29">
    <cfRule type="cellIs" dxfId="799" priority="6" operator="greaterThanOrEqual">
      <formula>0.25</formula>
    </cfRule>
  </conditionalFormatting>
  <conditionalFormatting sqref="G28:AK28">
    <cfRule type="cellIs" dxfId="798" priority="3" operator="greaterThanOrEqual">
      <formula>0.5</formula>
    </cfRule>
    <cfRule type="cellIs" dxfId="797" priority="4" operator="greaterThanOrEqual">
      <formula>0.2</formula>
    </cfRule>
  </conditionalFormatting>
  <conditionalFormatting sqref="G37:AK37">
    <cfRule type="cellIs" dxfId="796" priority="1" operator="greaterThanOrEqual">
      <formula>7.5</formula>
    </cfRule>
  </conditionalFormatting>
  <conditionalFormatting sqref="G37:AK37">
    <cfRule type="cellIs" dxfId="795" priority="2" operator="greaterThanOrEqual">
      <formula>12.5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8" scale="55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51</vt:i4>
      </vt:variant>
      <vt:variant>
        <vt:lpstr>グラフ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108" baseType="lpstr">
      <vt:lpstr>ｼﾝ・指標(221013～221201)</vt:lpstr>
      <vt:lpstr>ｼﾝ・指標(220920～) </vt:lpstr>
      <vt:lpstr>ｼﾝ・指標(疑似症患者数含む) </vt:lpstr>
      <vt:lpstr>新指標(210604～)</vt:lpstr>
      <vt:lpstr>7月（入力用）</vt:lpstr>
      <vt:lpstr>8月（入力用）</vt:lpstr>
      <vt:lpstr>9月（入力用）</vt:lpstr>
      <vt:lpstr>10月（入力用）</vt:lpstr>
      <vt:lpstr>11月（入力用）</vt:lpstr>
      <vt:lpstr>12月（入力用）</vt:lpstr>
      <vt:lpstr>R3-01（入力用）</vt:lpstr>
      <vt:lpstr>R3-02（入力用）</vt:lpstr>
      <vt:lpstr>R3-03（入力用）</vt:lpstr>
      <vt:lpstr>R3-04（入力用）</vt:lpstr>
      <vt:lpstr>R3-05（入力用）</vt:lpstr>
      <vt:lpstr>R3-06（入力用）</vt:lpstr>
      <vt:lpstr>R3-07（入力用）</vt:lpstr>
      <vt:lpstr>R3-08（入力用）</vt:lpstr>
      <vt:lpstr>R3-09（入力用）</vt:lpstr>
      <vt:lpstr>R3-10（入力用）</vt:lpstr>
      <vt:lpstr>R3-11（入力用）</vt:lpstr>
      <vt:lpstr>R3-12（入力用）</vt:lpstr>
      <vt:lpstr>R4-01（入力用）</vt:lpstr>
      <vt:lpstr>R4-02（入力用）</vt:lpstr>
      <vt:lpstr>R4-03（入力用）</vt:lpstr>
      <vt:lpstr>R4-04（入力用）</vt:lpstr>
      <vt:lpstr>R4-05（入力用）</vt:lpstr>
      <vt:lpstr>R4-06（入力用）</vt:lpstr>
      <vt:lpstr>R4-07（入力用）</vt:lpstr>
      <vt:lpstr>R4-08（入力用）</vt:lpstr>
      <vt:lpstr>R4-09（入力用）</vt:lpstr>
      <vt:lpstr>R4-10（入力用）</vt:lpstr>
      <vt:lpstr>R4-11（入力用）</vt:lpstr>
      <vt:lpstr>R4-12（入力用）</vt:lpstr>
      <vt:lpstr>R5-01（入力用）</vt:lpstr>
      <vt:lpstr>R5-02（入力用）</vt:lpstr>
      <vt:lpstr>R5-04</vt:lpstr>
      <vt:lpstr>R5-06（入力用)</vt:lpstr>
      <vt:lpstr>R5-07（入力用)</vt:lpstr>
      <vt:lpstr>R5-08（入力用)</vt:lpstr>
      <vt:lpstr>R5-09（入力用)</vt:lpstr>
      <vt:lpstr>R5-10（入力用)</vt:lpstr>
      <vt:lpstr>R5-11（入力用)</vt:lpstr>
      <vt:lpstr>R5-12（入力用)</vt:lpstr>
      <vt:lpstr>R6-1（入力用)</vt:lpstr>
      <vt:lpstr>R6-2（入力用)</vt:lpstr>
      <vt:lpstr>R6-3（入力用)</vt:lpstr>
      <vt:lpstr>グラフ用 (4)</vt:lpstr>
      <vt:lpstr>グラフ用 (5)</vt:lpstr>
      <vt:lpstr>まん防終了</vt:lpstr>
      <vt:lpstr>ｼﾝ・指標(211125～)</vt:lpstr>
      <vt:lpstr>実効再生産数・発症日(週次)</vt:lpstr>
      <vt:lpstr>⑥感染経路不明な者の割合(HP)</vt:lpstr>
      <vt:lpstr>210910まん防延長用</vt:lpstr>
      <vt:lpstr>①－２　現在確保病床の占有率</vt:lpstr>
      <vt:lpstr>①－４　重症者用の現在確保病床の占有率</vt:lpstr>
      <vt:lpstr>⑤感染者数の比較</vt:lpstr>
      <vt:lpstr>入院者病床推移</vt:lpstr>
      <vt:lpstr>レク用資料</vt:lpstr>
      <vt:lpstr>'10月（入力用）'!Print_Area</vt:lpstr>
      <vt:lpstr>'11月（入力用）'!Print_Area</vt:lpstr>
      <vt:lpstr>'12月（入力用）'!Print_Area</vt:lpstr>
      <vt:lpstr>'7月（入力用）'!Print_Area</vt:lpstr>
      <vt:lpstr>'8月（入力用）'!Print_Area</vt:lpstr>
      <vt:lpstr>'9月（入力用）'!Print_Area</vt:lpstr>
      <vt:lpstr>'R3-01（入力用）'!Print_Area</vt:lpstr>
      <vt:lpstr>'R3-02（入力用）'!Print_Area</vt:lpstr>
      <vt:lpstr>'R3-03（入力用）'!Print_Area</vt:lpstr>
      <vt:lpstr>'R3-04（入力用）'!Print_Area</vt:lpstr>
      <vt:lpstr>'R3-05（入力用）'!Print_Area</vt:lpstr>
      <vt:lpstr>'R3-06（入力用）'!Print_Area</vt:lpstr>
      <vt:lpstr>'R3-07（入力用）'!Print_Area</vt:lpstr>
      <vt:lpstr>'R3-08（入力用）'!Print_Area</vt:lpstr>
      <vt:lpstr>'R3-09（入力用）'!Print_Area</vt:lpstr>
      <vt:lpstr>'R3-10（入力用）'!Print_Area</vt:lpstr>
      <vt:lpstr>'R3-11（入力用）'!Print_Area</vt:lpstr>
      <vt:lpstr>'R3-12（入力用）'!Print_Area</vt:lpstr>
      <vt:lpstr>'R4-01（入力用）'!Print_Area</vt:lpstr>
      <vt:lpstr>'R4-02（入力用）'!Print_Area</vt:lpstr>
      <vt:lpstr>'R4-03（入力用）'!Print_Area</vt:lpstr>
      <vt:lpstr>'R4-04（入力用）'!Print_Area</vt:lpstr>
      <vt:lpstr>'R4-05（入力用）'!Print_Area</vt:lpstr>
      <vt:lpstr>'R4-06（入力用）'!Print_Area</vt:lpstr>
      <vt:lpstr>'R4-07（入力用）'!Print_Area</vt:lpstr>
      <vt:lpstr>'R4-08（入力用）'!Print_Area</vt:lpstr>
      <vt:lpstr>'R4-09（入力用）'!Print_Area</vt:lpstr>
      <vt:lpstr>'R4-10（入力用）'!Print_Area</vt:lpstr>
      <vt:lpstr>'R4-11（入力用）'!Print_Area</vt:lpstr>
      <vt:lpstr>'R4-12（入力用）'!Print_Area</vt:lpstr>
      <vt:lpstr>'R5-01（入力用）'!Print_Area</vt:lpstr>
      <vt:lpstr>'R5-02（入力用）'!Print_Area</vt:lpstr>
      <vt:lpstr>'R5-04'!Print_Area</vt:lpstr>
      <vt:lpstr>'R5-06（入力用)'!Print_Area</vt:lpstr>
      <vt:lpstr>'R5-07（入力用)'!Print_Area</vt:lpstr>
      <vt:lpstr>'R5-08（入力用)'!Print_Area</vt:lpstr>
      <vt:lpstr>'R5-09（入力用)'!Print_Area</vt:lpstr>
      <vt:lpstr>'R5-10（入力用)'!Print_Area</vt:lpstr>
      <vt:lpstr>'R5-11（入力用)'!Print_Area</vt:lpstr>
      <vt:lpstr>'R5-12（入力用)'!Print_Area</vt:lpstr>
      <vt:lpstr>'R6-1（入力用)'!Print_Area</vt:lpstr>
      <vt:lpstr>'R6-2（入力用)'!Print_Area</vt:lpstr>
      <vt:lpstr>'R6-3（入力用)'!Print_Area</vt:lpstr>
      <vt:lpstr>'ｼﾝ・指標(211125～)'!Print_Area</vt:lpstr>
      <vt:lpstr>'ｼﾝ・指標(220920～) '!Print_Area</vt:lpstr>
      <vt:lpstr>'ｼﾝ・指標(221013～221201)'!Print_Area</vt:lpstr>
      <vt:lpstr>'ｼﾝ・指標(疑似症患者数含む) '!Print_Area</vt:lpstr>
      <vt:lpstr>まん防終了!Print_Area</vt:lpstr>
      <vt:lpstr>'新指標(210604～)'!Print_Area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2023-04-12T09:26:54Z</cp:lastPrinted>
  <dcterms:created xsi:type="dcterms:W3CDTF">2020-08-15T07:18:39Z</dcterms:created>
  <dcterms:modified xsi:type="dcterms:W3CDTF">2023-04-13T03:03:32Z</dcterms:modified>
</cp:coreProperties>
</file>