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13_ncr:1_{D5E59A7F-E123-469C-8A85-0205370CB2FF}" xr6:coauthVersionLast="45" xr6:coauthVersionMax="45" xr10:uidLastSave="{00000000-0000-0000-0000-000000000000}"/>
  <bookViews>
    <workbookView xWindow="-108" yWindow="-108" windowWidth="23256" windowHeight="12576" xr2:uid="{76397868-7A7C-43B0-8085-67A8B0B6C394}"/>
  </bookViews>
  <sheets>
    <sheet name="43" sheetId="1" r:id="rId1"/>
  </sheets>
  <definedNames>
    <definedName name="_xlnm.Print_Area" localSheetId="0">'43'!$B$1:$P$32</definedName>
    <definedName name="Print_Area_MI" localSheetId="0">'43'!#REF!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9" i="1" l="1"/>
  <c r="J29" i="1"/>
  <c r="I29" i="1"/>
  <c r="F29" i="1"/>
  <c r="O28" i="1"/>
  <c r="O29" i="1" s="1"/>
  <c r="M28" i="1"/>
  <c r="L28" i="1"/>
  <c r="L29" i="1" s="1"/>
  <c r="K28" i="1"/>
  <c r="K29" i="1" s="1"/>
  <c r="J28" i="1"/>
  <c r="I28" i="1"/>
  <c r="H28" i="1"/>
  <c r="H29" i="1" s="1"/>
  <c r="G28" i="1"/>
  <c r="G29" i="1" s="1"/>
  <c r="F28" i="1"/>
  <c r="N26" i="1"/>
  <c r="P26" i="1" s="1"/>
  <c r="P25" i="1"/>
  <c r="N25" i="1"/>
  <c r="N24" i="1"/>
  <c r="P24" i="1" s="1"/>
  <c r="P23" i="1"/>
  <c r="N23" i="1"/>
  <c r="N22" i="1"/>
  <c r="P22" i="1" s="1"/>
  <c r="P20" i="1"/>
  <c r="N20" i="1"/>
  <c r="N18" i="1"/>
  <c r="P18" i="1" s="1"/>
  <c r="P16" i="1"/>
  <c r="N16" i="1"/>
  <c r="N14" i="1"/>
  <c r="P14" i="1" s="1"/>
  <c r="P12" i="1"/>
  <c r="N12" i="1"/>
  <c r="N10" i="1"/>
  <c r="P10" i="1" s="1"/>
  <c r="P8" i="1"/>
  <c r="N8" i="1"/>
  <c r="N6" i="1"/>
  <c r="P6" i="1" s="1"/>
  <c r="N28" i="1" l="1"/>
  <c r="N29" i="1" l="1"/>
  <c r="P28" i="1"/>
  <c r="P29" i="1" s="1"/>
</calcChain>
</file>

<file path=xl/sharedStrings.xml><?xml version="1.0" encoding="utf-8"?>
<sst xmlns="http://schemas.openxmlformats.org/spreadsheetml/2006/main" count="134" uniqueCount="68">
  <si>
    <t>1　特定建築物監視指導数</t>
    <phoneticPr fontId="2"/>
  </si>
  <si>
    <t>　　平成31年3月31日現在</t>
    <phoneticPr fontId="2"/>
  </si>
  <si>
    <t>項目</t>
    <rPh sb="0" eb="2">
      <t>コウモク</t>
    </rPh>
    <phoneticPr fontId="2"/>
  </si>
  <si>
    <t xml:space="preserve"> 区　　分</t>
    <phoneticPr fontId="2"/>
  </si>
  <si>
    <t>保健所</t>
    <phoneticPr fontId="2"/>
  </si>
  <si>
    <t>中央</t>
    <rPh sb="0" eb="2">
      <t>チュウオウ</t>
    </rPh>
    <phoneticPr fontId="2"/>
  </si>
  <si>
    <t>日南</t>
  </si>
  <si>
    <t>都城</t>
  </si>
  <si>
    <t>小林</t>
  </si>
  <si>
    <t>高鍋</t>
  </si>
  <si>
    <t>日向</t>
  </si>
  <si>
    <t>延岡</t>
  </si>
  <si>
    <t>高千穂</t>
  </si>
  <si>
    <t>計</t>
    <rPh sb="0" eb="1">
      <t>ケイ</t>
    </rPh>
    <phoneticPr fontId="2"/>
  </si>
  <si>
    <t>宮崎市</t>
    <rPh sb="0" eb="3">
      <t>ミヤザキシ</t>
    </rPh>
    <phoneticPr fontId="2"/>
  </si>
  <si>
    <t>合計</t>
    <rPh sb="0" eb="2">
      <t>ゴウケイ</t>
    </rPh>
    <phoneticPr fontId="2"/>
  </si>
  <si>
    <t>内容</t>
  </si>
  <si>
    <t>特　定　建　築　物</t>
    <rPh sb="0" eb="1">
      <t>トク</t>
    </rPh>
    <rPh sb="2" eb="3">
      <t>サダム</t>
    </rPh>
    <rPh sb="4" eb="5">
      <t>タツル</t>
    </rPh>
    <rPh sb="6" eb="7">
      <t>チク</t>
    </rPh>
    <rPh sb="8" eb="9">
      <t>モノ</t>
    </rPh>
    <phoneticPr fontId="2"/>
  </si>
  <si>
    <t>事　務　所</t>
  </si>
  <si>
    <t>施　設　数</t>
    <phoneticPr fontId="2"/>
  </si>
  <si>
    <t>1(1)</t>
    <phoneticPr fontId="2"/>
  </si>
  <si>
    <t>6(6)</t>
    <phoneticPr fontId="2"/>
  </si>
  <si>
    <t>3(3)</t>
    <phoneticPr fontId="2"/>
  </si>
  <si>
    <t>2(2)</t>
    <phoneticPr fontId="2"/>
  </si>
  <si>
    <t>9(9)</t>
    <phoneticPr fontId="2"/>
  </si>
  <si>
    <t>26(26)</t>
    <phoneticPr fontId="2"/>
  </si>
  <si>
    <t>64(40)</t>
    <phoneticPr fontId="2"/>
  </si>
  <si>
    <t>90(66)</t>
    <phoneticPr fontId="2"/>
  </si>
  <si>
    <t>監視指導数</t>
  </si>
  <si>
    <t>百　貨　店</t>
  </si>
  <si>
    <t>店　　　舗</t>
  </si>
  <si>
    <t>15(15)</t>
    <phoneticPr fontId="2"/>
  </si>
  <si>
    <t>5(5)</t>
    <phoneticPr fontId="2"/>
  </si>
  <si>
    <t>7(7)</t>
    <phoneticPr fontId="2"/>
  </si>
  <si>
    <t>45(45)</t>
    <phoneticPr fontId="2"/>
  </si>
  <si>
    <t>31(31)</t>
    <phoneticPr fontId="2"/>
  </si>
  <si>
    <t>76(76)</t>
    <phoneticPr fontId="2"/>
  </si>
  <si>
    <t>旅　　　館</t>
  </si>
  <si>
    <t>4(4)</t>
    <phoneticPr fontId="2"/>
  </si>
  <si>
    <t>22(22)</t>
    <phoneticPr fontId="2"/>
  </si>
  <si>
    <t>28(28)</t>
    <phoneticPr fontId="2"/>
  </si>
  <si>
    <t>50(50)</t>
    <phoneticPr fontId="2"/>
  </si>
  <si>
    <t>興　行　場</t>
  </si>
  <si>
    <t>13(13)</t>
    <phoneticPr fontId="2"/>
  </si>
  <si>
    <t>5(1)</t>
    <phoneticPr fontId="2"/>
  </si>
  <si>
    <t>18(14)</t>
    <phoneticPr fontId="2"/>
  </si>
  <si>
    <t>集　会　場</t>
  </si>
  <si>
    <t>6(3)</t>
    <phoneticPr fontId="2"/>
  </si>
  <si>
    <t>12(9)</t>
    <phoneticPr fontId="2"/>
  </si>
  <si>
    <t>学　　　校
(研修所含む)</t>
    <rPh sb="7" eb="10">
      <t>ケンシュウショ</t>
    </rPh>
    <rPh sb="10" eb="11">
      <t>フク</t>
    </rPh>
    <phoneticPr fontId="2"/>
  </si>
  <si>
    <t>15(13)</t>
    <phoneticPr fontId="2"/>
  </si>
  <si>
    <t>18(16)</t>
    <phoneticPr fontId="2"/>
  </si>
  <si>
    <t>博　物　館</t>
  </si>
  <si>
    <t>2(0)</t>
    <phoneticPr fontId="2"/>
  </si>
  <si>
    <t>3(1)</t>
    <phoneticPr fontId="2"/>
  </si>
  <si>
    <t>図　書　館</t>
  </si>
  <si>
    <t>4(2)</t>
    <phoneticPr fontId="2"/>
  </si>
  <si>
    <t>美　術　館</t>
  </si>
  <si>
    <t>1(0)</t>
    <phoneticPr fontId="2"/>
  </si>
  <si>
    <t>遊　技　場</t>
  </si>
  <si>
    <t>12(12)</t>
    <phoneticPr fontId="2"/>
  </si>
  <si>
    <t>35(35)</t>
    <phoneticPr fontId="2"/>
  </si>
  <si>
    <t>11(11)</t>
    <phoneticPr fontId="2"/>
  </si>
  <si>
    <t>119(119)</t>
    <phoneticPr fontId="2"/>
  </si>
  <si>
    <t>158(120)</t>
    <phoneticPr fontId="2"/>
  </si>
  <si>
    <t>277(239)</t>
    <phoneticPr fontId="2"/>
  </si>
  <si>
    <t>監視率％</t>
  </si>
  <si>
    <t>※（　）内の数字は、監視対象施設数</t>
    <rPh sb="4" eb="5">
      <t>ナイ</t>
    </rPh>
    <rPh sb="6" eb="8">
      <t>スウジ</t>
    </rPh>
    <rPh sb="10" eb="12">
      <t>カンシ</t>
    </rPh>
    <rPh sb="12" eb="14">
      <t>タイショウ</t>
    </rPh>
    <rPh sb="14" eb="17">
      <t>シセツスウ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</si>
</sst>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.0_ "/>
  </numFmts>
  <fonts count="6" x14ac:knownFonts="1">
    <font>
      <sz val="14"/>
      <name val="ＭＳ 明朝"/>
      <family val="1"/>
      <charset val="128"/>
    </font>
    <font>
      <sz val="18"/>
      <name val="ＭＳ Ｐ明朝"/>
      <family val="1"/>
      <charset val="128"/>
    </font>
    <font>
      <sz val="7"/>
      <name val="ＭＳ 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1">
    <xf numFmtId="1" fontId="0" fillId="0" borderId="0"/>
  </cellStyleXfs>
  <cellXfs count="32">
    <xf numFmtId="1" fontId="0" fillId="0" borderId="0" xfId="0"/>
    <xf numFmtId="176" fontId="1" fillId="0" borderId="0" xfId="0" applyNumberFormat="1" applyFont="1" applyAlignment="1">
      <alignment horizontal="left" vertical="center"/>
    </xf>
    <xf numFmtId="1" fontId="1" fillId="0" borderId="0" xfId="0" applyFont="1" applyAlignment="1">
      <alignment horizontal="left" vertical="center"/>
    </xf>
    <xf numFmtId="176" fontId="3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right" vertical="center"/>
    </xf>
    <xf numFmtId="176" fontId="3" fillId="0" borderId="2" xfId="0" applyNumberFormat="1" applyFont="1" applyBorder="1" applyAlignment="1">
      <alignment horizontal="center" vertical="center" textRotation="255"/>
    </xf>
    <xf numFmtId="176" fontId="3" fillId="0" borderId="2" xfId="0" applyNumberFormat="1" applyFont="1" applyBorder="1" applyAlignment="1">
      <alignment horizontal="center" vertical="center"/>
    </xf>
    <xf numFmtId="1" fontId="3" fillId="0" borderId="2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1" fontId="3" fillId="0" borderId="4" xfId="0" applyFont="1" applyBorder="1" applyAlignment="1">
      <alignment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/>
    </xf>
    <xf numFmtId="0" fontId="3" fillId="0" borderId="5" xfId="0" applyNumberFormat="1" applyFont="1" applyBorder="1" applyAlignment="1" applyProtection="1">
      <alignment horizontal="right" vertical="center"/>
      <protection locked="0"/>
    </xf>
    <xf numFmtId="176" fontId="3" fillId="0" borderId="6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 applyProtection="1">
      <alignment vertical="center"/>
      <protection locked="0"/>
    </xf>
    <xf numFmtId="176" fontId="3" fillId="0" borderId="7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vertical="center"/>
    </xf>
    <xf numFmtId="0" fontId="3" fillId="0" borderId="5" xfId="0" applyNumberFormat="1" applyFont="1" applyBorder="1" applyAlignment="1" applyProtection="1">
      <alignment vertical="center"/>
      <protection locked="0"/>
    </xf>
    <xf numFmtId="176" fontId="3" fillId="0" borderId="8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/>
    </xf>
    <xf numFmtId="177" fontId="3" fillId="0" borderId="6" xfId="0" applyNumberFormat="1" applyFont="1" applyBorder="1" applyAlignment="1">
      <alignment vertical="center"/>
    </xf>
    <xf numFmtId="177" fontId="3" fillId="0" borderId="6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7620</xdr:rowOff>
    </xdr:from>
    <xdr:to>
      <xdr:col>5</xdr:col>
      <xdr:colOff>0</xdr:colOff>
      <xdr:row>4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2575BBF-7430-4727-B3FD-2417EF0483ED}"/>
            </a:ext>
          </a:extLst>
        </xdr:cNvPr>
        <xdr:cNvSpPr>
          <a:spLocks noChangeShapeType="1"/>
        </xdr:cNvSpPr>
      </xdr:nvSpPr>
      <xdr:spPr bwMode="auto">
        <a:xfrm>
          <a:off x="1737360" y="480060"/>
          <a:ext cx="975360" cy="541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783F6-5DF1-426A-99F7-9F00C2F97F26}">
  <sheetPr transitionEvaluation="1">
    <pageSetUpPr fitToPage="1"/>
  </sheetPr>
  <dimension ref="B1:R41"/>
  <sheetViews>
    <sheetView showZeros="0" tabSelected="1" defaultGridColor="0" view="pageBreakPreview" colorId="22" zoomScale="75" zoomScaleNormal="75" zoomScaleSheetLayoutView="75" workbookViewId="0">
      <selection activeCell="Y18" sqref="Y18"/>
    </sheetView>
  </sheetViews>
  <sheetFormatPr defaultColWidth="10.6640625" defaultRowHeight="16.2" x14ac:dyDescent="0.2"/>
  <cols>
    <col min="1" max="1" width="1" style="3" customWidth="1"/>
    <col min="2" max="3" width="3.6640625" style="3" customWidth="1"/>
    <col min="4" max="4" width="10.6640625" style="3" customWidth="1"/>
    <col min="5" max="5" width="10.6640625" style="3"/>
    <col min="6" max="13" width="6.33203125" style="3" customWidth="1"/>
    <col min="14" max="16" width="8.4140625" style="3" customWidth="1"/>
    <col min="17" max="17" width="3.4140625" style="3" bestFit="1" customWidth="1"/>
    <col min="18" max="20" width="3.1640625" style="3" customWidth="1"/>
    <col min="21" max="16384" width="10.6640625" style="3"/>
  </cols>
  <sheetData>
    <row r="1" spans="2:18" ht="21.9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8" ht="15.7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4"/>
      <c r="N2" s="4"/>
      <c r="O2" s="6"/>
      <c r="P2" s="6" t="s">
        <v>1</v>
      </c>
    </row>
    <row r="3" spans="2:18" ht="21.9" customHeight="1" x14ac:dyDescent="0.2">
      <c r="B3" s="7" t="s">
        <v>2</v>
      </c>
      <c r="C3" s="8" t="s">
        <v>3</v>
      </c>
      <c r="D3" s="9"/>
      <c r="E3" s="10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2" t="s">
        <v>13</v>
      </c>
      <c r="O3" s="11" t="s">
        <v>14</v>
      </c>
      <c r="P3" s="12" t="s">
        <v>15</v>
      </c>
    </row>
    <row r="4" spans="2:18" ht="21.9" customHeight="1" x14ac:dyDescent="0.2">
      <c r="B4" s="7"/>
      <c r="C4" s="9"/>
      <c r="D4" s="9"/>
      <c r="E4" s="13" t="s">
        <v>16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2:18" ht="21.9" customHeight="1" x14ac:dyDescent="0.2">
      <c r="B5" s="7" t="s">
        <v>17</v>
      </c>
      <c r="C5" s="8" t="s">
        <v>18</v>
      </c>
      <c r="D5" s="9"/>
      <c r="E5" s="15" t="s">
        <v>19</v>
      </c>
      <c r="F5" s="16" t="s">
        <v>20</v>
      </c>
      <c r="G5" s="16" t="s">
        <v>20</v>
      </c>
      <c r="H5" s="16" t="s">
        <v>21</v>
      </c>
      <c r="I5" s="16" t="s">
        <v>22</v>
      </c>
      <c r="J5" s="16" t="s">
        <v>23</v>
      </c>
      <c r="K5" s="16" t="s">
        <v>22</v>
      </c>
      <c r="L5" s="16" t="s">
        <v>24</v>
      </c>
      <c r="M5" s="17" t="s">
        <v>20</v>
      </c>
      <c r="N5" s="16" t="s">
        <v>25</v>
      </c>
      <c r="O5" s="17" t="s">
        <v>26</v>
      </c>
      <c r="P5" s="16" t="s">
        <v>27</v>
      </c>
    </row>
    <row r="6" spans="2:18" ht="21.9" customHeight="1" x14ac:dyDescent="0.2">
      <c r="B6" s="9"/>
      <c r="C6" s="9"/>
      <c r="D6" s="9"/>
      <c r="E6" s="18" t="s">
        <v>28</v>
      </c>
      <c r="F6" s="19">
        <v>0</v>
      </c>
      <c r="G6" s="19">
        <v>0</v>
      </c>
      <c r="H6" s="19">
        <v>4</v>
      </c>
      <c r="I6" s="19">
        <v>3</v>
      </c>
      <c r="J6" s="19">
        <v>0</v>
      </c>
      <c r="K6" s="19">
        <v>2</v>
      </c>
      <c r="L6" s="19">
        <v>4</v>
      </c>
      <c r="M6" s="20">
        <v>0</v>
      </c>
      <c r="N6" s="19">
        <f>SUM(F6:M6)</f>
        <v>13</v>
      </c>
      <c r="O6" s="20">
        <v>8</v>
      </c>
      <c r="P6" s="19">
        <f>SUM(N6:O6)</f>
        <v>21</v>
      </c>
    </row>
    <row r="7" spans="2:18" ht="21.9" customHeight="1" x14ac:dyDescent="0.2">
      <c r="B7" s="9"/>
      <c r="C7" s="8" t="s">
        <v>29</v>
      </c>
      <c r="D7" s="9"/>
      <c r="E7" s="15" t="s">
        <v>19</v>
      </c>
      <c r="F7" s="16">
        <v>0</v>
      </c>
      <c r="G7" s="16" t="s">
        <v>20</v>
      </c>
      <c r="H7" s="16"/>
      <c r="I7" s="16">
        <v>0</v>
      </c>
      <c r="J7" s="16">
        <v>0</v>
      </c>
      <c r="K7" s="16">
        <v>0</v>
      </c>
      <c r="L7" s="16">
        <v>0</v>
      </c>
      <c r="M7" s="17">
        <v>0</v>
      </c>
      <c r="N7" s="16" t="s">
        <v>20</v>
      </c>
      <c r="O7" s="17" t="s">
        <v>23</v>
      </c>
      <c r="P7" s="16" t="s">
        <v>22</v>
      </c>
    </row>
    <row r="8" spans="2:18" ht="21.9" customHeight="1" x14ac:dyDescent="0.2">
      <c r="B8" s="9"/>
      <c r="C8" s="9"/>
      <c r="D8" s="9"/>
      <c r="E8" s="18" t="s">
        <v>28</v>
      </c>
      <c r="F8" s="19">
        <v>0</v>
      </c>
      <c r="G8" s="19">
        <v>1</v>
      </c>
      <c r="H8" s="19"/>
      <c r="I8" s="19">
        <v>0</v>
      </c>
      <c r="J8" s="19">
        <v>0</v>
      </c>
      <c r="K8" s="19">
        <v>0</v>
      </c>
      <c r="L8" s="19">
        <v>0</v>
      </c>
      <c r="M8" s="20">
        <v>0</v>
      </c>
      <c r="N8" s="19">
        <f>SUM(F8:M8)</f>
        <v>1</v>
      </c>
      <c r="O8" s="20"/>
      <c r="P8" s="19">
        <f>SUM(N8:O8)</f>
        <v>1</v>
      </c>
    </row>
    <row r="9" spans="2:18" ht="21.9" customHeight="1" x14ac:dyDescent="0.2">
      <c r="B9" s="9"/>
      <c r="C9" s="8" t="s">
        <v>30</v>
      </c>
      <c r="D9" s="9"/>
      <c r="E9" s="15" t="s">
        <v>19</v>
      </c>
      <c r="F9" s="16">
        <v>0</v>
      </c>
      <c r="G9" s="16" t="s">
        <v>22</v>
      </c>
      <c r="H9" s="16" t="s">
        <v>31</v>
      </c>
      <c r="I9" s="16" t="s">
        <v>32</v>
      </c>
      <c r="J9" s="16" t="s">
        <v>21</v>
      </c>
      <c r="K9" s="16" t="s">
        <v>33</v>
      </c>
      <c r="L9" s="16" t="s">
        <v>24</v>
      </c>
      <c r="M9" s="17">
        <v>0</v>
      </c>
      <c r="N9" s="16" t="s">
        <v>34</v>
      </c>
      <c r="O9" s="17" t="s">
        <v>35</v>
      </c>
      <c r="P9" s="16" t="s">
        <v>36</v>
      </c>
    </row>
    <row r="10" spans="2:18" ht="21.9" customHeight="1" x14ac:dyDescent="0.2">
      <c r="B10" s="9"/>
      <c r="C10" s="9"/>
      <c r="D10" s="9"/>
      <c r="E10" s="18" t="s">
        <v>28</v>
      </c>
      <c r="F10" s="19">
        <v>0</v>
      </c>
      <c r="G10" s="19">
        <v>3</v>
      </c>
      <c r="H10" s="19">
        <v>11</v>
      </c>
      <c r="I10" s="19">
        <v>5</v>
      </c>
      <c r="J10" s="19">
        <v>6</v>
      </c>
      <c r="K10" s="19">
        <v>7</v>
      </c>
      <c r="L10" s="19">
        <v>9</v>
      </c>
      <c r="M10" s="20">
        <v>0</v>
      </c>
      <c r="N10" s="19">
        <f>SUM(F10:M10)</f>
        <v>41</v>
      </c>
      <c r="O10" s="20">
        <v>9</v>
      </c>
      <c r="P10" s="19">
        <f>SUM(N10:O10)</f>
        <v>50</v>
      </c>
    </row>
    <row r="11" spans="2:18" ht="21.9" customHeight="1" x14ac:dyDescent="0.2">
      <c r="B11" s="9"/>
      <c r="C11" s="8" t="s">
        <v>37</v>
      </c>
      <c r="D11" s="9"/>
      <c r="E11" s="15" t="s">
        <v>19</v>
      </c>
      <c r="F11" s="16" t="s">
        <v>20</v>
      </c>
      <c r="G11" s="16" t="s">
        <v>38</v>
      </c>
      <c r="H11" s="16" t="s">
        <v>21</v>
      </c>
      <c r="I11" s="16" t="s">
        <v>20</v>
      </c>
      <c r="J11" s="16" t="s">
        <v>23</v>
      </c>
      <c r="K11" s="16" t="s">
        <v>23</v>
      </c>
      <c r="L11" s="16" t="s">
        <v>38</v>
      </c>
      <c r="M11" s="17" t="s">
        <v>23</v>
      </c>
      <c r="N11" s="16" t="s">
        <v>39</v>
      </c>
      <c r="O11" s="17" t="s">
        <v>40</v>
      </c>
      <c r="P11" s="16" t="s">
        <v>41</v>
      </c>
    </row>
    <row r="12" spans="2:18" ht="21.9" customHeight="1" thickBot="1" x14ac:dyDescent="0.25">
      <c r="B12" s="9"/>
      <c r="C12" s="9"/>
      <c r="D12" s="9"/>
      <c r="E12" s="18" t="s">
        <v>28</v>
      </c>
      <c r="F12" s="19">
        <v>1</v>
      </c>
      <c r="G12" s="19">
        <v>4</v>
      </c>
      <c r="H12" s="19">
        <v>5</v>
      </c>
      <c r="I12" s="19"/>
      <c r="J12" s="19">
        <v>2</v>
      </c>
      <c r="K12" s="19">
        <v>2</v>
      </c>
      <c r="L12" s="19">
        <v>4</v>
      </c>
      <c r="M12" s="20">
        <v>2</v>
      </c>
      <c r="N12" s="19">
        <f>SUM(F12:M12)</f>
        <v>20</v>
      </c>
      <c r="O12" s="20">
        <v>3</v>
      </c>
      <c r="P12" s="19">
        <f>SUM(N12:O12)</f>
        <v>23</v>
      </c>
      <c r="R12" s="21"/>
    </row>
    <row r="13" spans="2:18" ht="21.9" customHeight="1" thickTop="1" x14ac:dyDescent="0.2">
      <c r="B13" s="9"/>
      <c r="C13" s="8" t="s">
        <v>42</v>
      </c>
      <c r="D13" s="9"/>
      <c r="E13" s="15" t="s">
        <v>19</v>
      </c>
      <c r="F13" s="16">
        <v>0</v>
      </c>
      <c r="G13" s="16" t="s">
        <v>20</v>
      </c>
      <c r="H13" s="16" t="s">
        <v>32</v>
      </c>
      <c r="I13" s="16" t="s">
        <v>23</v>
      </c>
      <c r="J13" s="16" t="s">
        <v>22</v>
      </c>
      <c r="K13" s="16" t="s">
        <v>20</v>
      </c>
      <c r="L13" s="16" t="s">
        <v>20</v>
      </c>
      <c r="M13" s="17">
        <v>0</v>
      </c>
      <c r="N13" s="16" t="s">
        <v>43</v>
      </c>
      <c r="O13" s="17" t="s">
        <v>44</v>
      </c>
      <c r="P13" s="16" t="s">
        <v>45</v>
      </c>
    </row>
    <row r="14" spans="2:18" ht="21.9" customHeight="1" x14ac:dyDescent="0.2">
      <c r="B14" s="9"/>
      <c r="C14" s="9"/>
      <c r="D14" s="9"/>
      <c r="E14" s="18" t="s">
        <v>28</v>
      </c>
      <c r="F14" s="19">
        <v>0</v>
      </c>
      <c r="G14" s="19"/>
      <c r="H14" s="19">
        <v>5</v>
      </c>
      <c r="I14" s="19">
        <v>2</v>
      </c>
      <c r="J14" s="19">
        <v>0</v>
      </c>
      <c r="K14" s="19"/>
      <c r="L14" s="19"/>
      <c r="M14" s="20">
        <v>0</v>
      </c>
      <c r="N14" s="19">
        <f>SUM(F14:M14)</f>
        <v>7</v>
      </c>
      <c r="O14" s="20"/>
      <c r="P14" s="19">
        <f>SUM(N14:O14)</f>
        <v>7</v>
      </c>
    </row>
    <row r="15" spans="2:18" ht="21.9" customHeight="1" x14ac:dyDescent="0.2">
      <c r="B15" s="9"/>
      <c r="C15" s="8" t="s">
        <v>46</v>
      </c>
      <c r="D15" s="9"/>
      <c r="E15" s="15" t="s">
        <v>19</v>
      </c>
      <c r="F15" s="16">
        <v>0</v>
      </c>
      <c r="G15" s="16" t="s">
        <v>23</v>
      </c>
      <c r="H15" s="16" t="s">
        <v>20</v>
      </c>
      <c r="I15" s="16">
        <v>0</v>
      </c>
      <c r="J15" s="16" t="s">
        <v>20</v>
      </c>
      <c r="K15" s="16">
        <v>0</v>
      </c>
      <c r="L15" s="16" t="s">
        <v>23</v>
      </c>
      <c r="M15" s="17">
        <v>0</v>
      </c>
      <c r="N15" s="16" t="s">
        <v>21</v>
      </c>
      <c r="O15" s="17" t="s">
        <v>47</v>
      </c>
      <c r="P15" s="16" t="s">
        <v>48</v>
      </c>
    </row>
    <row r="16" spans="2:18" ht="21.9" customHeight="1" x14ac:dyDescent="0.2">
      <c r="B16" s="9"/>
      <c r="C16" s="9"/>
      <c r="D16" s="9"/>
      <c r="E16" s="18" t="s">
        <v>28</v>
      </c>
      <c r="F16" s="19">
        <v>0</v>
      </c>
      <c r="G16" s="19">
        <v>0</v>
      </c>
      <c r="H16" s="19">
        <v>1</v>
      </c>
      <c r="I16" s="19">
        <v>0</v>
      </c>
      <c r="J16" s="19">
        <v>0</v>
      </c>
      <c r="K16" s="19">
        <v>0</v>
      </c>
      <c r="L16" s="19">
        <v>2</v>
      </c>
      <c r="M16" s="20">
        <v>0</v>
      </c>
      <c r="N16" s="19">
        <f>SUM(F16:M16)</f>
        <v>3</v>
      </c>
      <c r="O16" s="20">
        <v>2</v>
      </c>
      <c r="P16" s="19">
        <f>SUM(N16:O16)</f>
        <v>5</v>
      </c>
    </row>
    <row r="17" spans="2:16" ht="21.9" customHeight="1" x14ac:dyDescent="0.2">
      <c r="B17" s="9"/>
      <c r="C17" s="22" t="s">
        <v>49</v>
      </c>
      <c r="D17" s="9"/>
      <c r="E17" s="15" t="s">
        <v>19</v>
      </c>
      <c r="F17" s="16">
        <v>0</v>
      </c>
      <c r="G17" s="16">
        <v>0</v>
      </c>
      <c r="H17" s="16" t="s">
        <v>20</v>
      </c>
      <c r="I17" s="16">
        <v>0</v>
      </c>
      <c r="J17" s="16">
        <v>0</v>
      </c>
      <c r="K17" s="16">
        <v>0</v>
      </c>
      <c r="L17" s="16" t="s">
        <v>23</v>
      </c>
      <c r="M17" s="17">
        <v>0</v>
      </c>
      <c r="N17" s="16" t="s">
        <v>22</v>
      </c>
      <c r="O17" s="17" t="s">
        <v>50</v>
      </c>
      <c r="P17" s="16" t="s">
        <v>51</v>
      </c>
    </row>
    <row r="18" spans="2:16" ht="21.9" customHeight="1" x14ac:dyDescent="0.2">
      <c r="B18" s="9"/>
      <c r="C18" s="9"/>
      <c r="D18" s="9"/>
      <c r="E18" s="18" t="s">
        <v>28</v>
      </c>
      <c r="F18" s="19">
        <v>0</v>
      </c>
      <c r="G18" s="19">
        <v>0</v>
      </c>
      <c r="H18" s="19">
        <v>1</v>
      </c>
      <c r="I18" s="19">
        <v>0</v>
      </c>
      <c r="J18" s="19">
        <v>0</v>
      </c>
      <c r="K18" s="19">
        <v>0</v>
      </c>
      <c r="L18" s="19">
        <v>2</v>
      </c>
      <c r="M18" s="20">
        <v>0</v>
      </c>
      <c r="N18" s="19">
        <f>SUM(F18:M18)</f>
        <v>3</v>
      </c>
      <c r="O18" s="20">
        <v>2</v>
      </c>
      <c r="P18" s="19">
        <f>SUM(N18:O18)</f>
        <v>5</v>
      </c>
    </row>
    <row r="19" spans="2:16" ht="21.9" customHeight="1" x14ac:dyDescent="0.2">
      <c r="B19" s="9"/>
      <c r="C19" s="8" t="s">
        <v>52</v>
      </c>
      <c r="D19" s="9"/>
      <c r="E19" s="15" t="s">
        <v>19</v>
      </c>
      <c r="F19" s="23">
        <v>0</v>
      </c>
      <c r="G19" s="23">
        <v>0</v>
      </c>
      <c r="H19" s="23">
        <v>0</v>
      </c>
      <c r="I19" s="23">
        <v>0</v>
      </c>
      <c r="J19" s="16" t="s">
        <v>20</v>
      </c>
      <c r="K19" s="16">
        <v>0</v>
      </c>
      <c r="L19" s="16">
        <v>0</v>
      </c>
      <c r="M19" s="17">
        <v>0</v>
      </c>
      <c r="N19" s="16" t="s">
        <v>20</v>
      </c>
      <c r="O19" s="17" t="s">
        <v>53</v>
      </c>
      <c r="P19" s="16" t="s">
        <v>54</v>
      </c>
    </row>
    <row r="20" spans="2:16" ht="21.9" customHeight="1" x14ac:dyDescent="0.2">
      <c r="B20" s="9"/>
      <c r="C20" s="9"/>
      <c r="D20" s="9"/>
      <c r="E20" s="18" t="s">
        <v>28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20">
        <v>0</v>
      </c>
      <c r="N20" s="19">
        <f>SUM(F20:M20)</f>
        <v>0</v>
      </c>
      <c r="O20" s="20"/>
      <c r="P20" s="19">
        <f>SUM(N20:O20)</f>
        <v>0</v>
      </c>
    </row>
    <row r="21" spans="2:16" ht="21.9" customHeight="1" x14ac:dyDescent="0.2">
      <c r="B21" s="9"/>
      <c r="C21" s="8" t="s">
        <v>55</v>
      </c>
      <c r="D21" s="9"/>
      <c r="E21" s="15" t="s">
        <v>19</v>
      </c>
      <c r="F21" s="23">
        <v>0</v>
      </c>
      <c r="G21" s="23">
        <v>0</v>
      </c>
      <c r="H21" s="16" t="s">
        <v>20</v>
      </c>
      <c r="I21" s="23">
        <v>0</v>
      </c>
      <c r="J21" s="23">
        <v>0</v>
      </c>
      <c r="K21" s="23">
        <v>0</v>
      </c>
      <c r="L21" s="16" t="s">
        <v>20</v>
      </c>
      <c r="M21" s="17">
        <v>0</v>
      </c>
      <c r="N21" s="16" t="s">
        <v>23</v>
      </c>
      <c r="O21" s="17" t="s">
        <v>53</v>
      </c>
      <c r="P21" s="16" t="s">
        <v>56</v>
      </c>
    </row>
    <row r="22" spans="2:16" ht="21.9" customHeight="1" x14ac:dyDescent="0.2">
      <c r="B22" s="9"/>
      <c r="C22" s="9"/>
      <c r="D22" s="9"/>
      <c r="E22" s="18" t="s">
        <v>28</v>
      </c>
      <c r="F22" s="19">
        <v>0</v>
      </c>
      <c r="G22" s="19">
        <v>0</v>
      </c>
      <c r="H22" s="19">
        <v>1</v>
      </c>
      <c r="I22" s="19">
        <v>0</v>
      </c>
      <c r="J22" s="19">
        <v>0</v>
      </c>
      <c r="K22" s="19">
        <v>0</v>
      </c>
      <c r="L22" s="19"/>
      <c r="M22" s="20">
        <v>0</v>
      </c>
      <c r="N22" s="19">
        <f>SUM(F22:M22)</f>
        <v>1</v>
      </c>
      <c r="O22" s="20"/>
      <c r="P22" s="19">
        <f>SUM(N22:O22)</f>
        <v>1</v>
      </c>
    </row>
    <row r="23" spans="2:16" ht="21.9" customHeight="1" x14ac:dyDescent="0.2">
      <c r="B23" s="9"/>
      <c r="C23" s="8" t="s">
        <v>57</v>
      </c>
      <c r="D23" s="9"/>
      <c r="E23" s="15" t="s">
        <v>19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4">
        <v>0</v>
      </c>
      <c r="N23" s="23">
        <f>SUM(F23:M23)</f>
        <v>0</v>
      </c>
      <c r="O23" s="17" t="s">
        <v>58</v>
      </c>
      <c r="P23" s="16" t="str">
        <f>O23</f>
        <v>1(0)</v>
      </c>
    </row>
    <row r="24" spans="2:16" ht="21.9" customHeight="1" x14ac:dyDescent="0.2">
      <c r="B24" s="9"/>
      <c r="C24" s="9"/>
      <c r="D24" s="9"/>
      <c r="E24" s="18" t="s">
        <v>28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20">
        <v>0</v>
      </c>
      <c r="N24" s="19">
        <f>SUM(F24:M24)</f>
        <v>0</v>
      </c>
      <c r="O24" s="20"/>
      <c r="P24" s="19">
        <f>SUM(N24:O24)</f>
        <v>0</v>
      </c>
    </row>
    <row r="25" spans="2:16" ht="21.9" customHeight="1" x14ac:dyDescent="0.2">
      <c r="B25" s="9"/>
      <c r="C25" s="8" t="s">
        <v>59</v>
      </c>
      <c r="D25" s="9"/>
      <c r="E25" s="15" t="s">
        <v>19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4">
        <v>0</v>
      </c>
      <c r="N25" s="23">
        <f>SUM(F25:M25)</f>
        <v>0</v>
      </c>
      <c r="O25" s="17" t="s">
        <v>23</v>
      </c>
      <c r="P25" s="16" t="str">
        <f>O25</f>
        <v>2(2)</v>
      </c>
    </row>
    <row r="26" spans="2:16" ht="21.9" customHeight="1" x14ac:dyDescent="0.2">
      <c r="B26" s="9"/>
      <c r="C26" s="9"/>
      <c r="D26" s="9"/>
      <c r="E26" s="18" t="s">
        <v>28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20">
        <v>0</v>
      </c>
      <c r="N26" s="19">
        <f>SUM(F26:M26)</f>
        <v>0</v>
      </c>
      <c r="O26" s="20"/>
      <c r="P26" s="19">
        <f>SUM(N26:O26)</f>
        <v>0</v>
      </c>
    </row>
    <row r="27" spans="2:16" ht="21.9" customHeight="1" x14ac:dyDescent="0.2">
      <c r="B27" s="8" t="s">
        <v>13</v>
      </c>
      <c r="C27" s="8"/>
      <c r="D27" s="8"/>
      <c r="E27" s="15" t="s">
        <v>19</v>
      </c>
      <c r="F27" s="16" t="s">
        <v>23</v>
      </c>
      <c r="G27" s="16" t="s">
        <v>60</v>
      </c>
      <c r="H27" s="16" t="s">
        <v>61</v>
      </c>
      <c r="I27" s="16" t="s">
        <v>62</v>
      </c>
      <c r="J27" s="16" t="s">
        <v>31</v>
      </c>
      <c r="K27" s="16" t="s">
        <v>43</v>
      </c>
      <c r="L27" s="16" t="s">
        <v>40</v>
      </c>
      <c r="M27" s="16" t="s">
        <v>22</v>
      </c>
      <c r="N27" s="16" t="s">
        <v>63</v>
      </c>
      <c r="O27" s="16" t="s">
        <v>64</v>
      </c>
      <c r="P27" s="16" t="s">
        <v>65</v>
      </c>
    </row>
    <row r="28" spans="2:16" ht="21.9" customHeight="1" x14ac:dyDescent="0.2">
      <c r="B28" s="8"/>
      <c r="C28" s="8"/>
      <c r="D28" s="8"/>
      <c r="E28" s="25" t="s">
        <v>28</v>
      </c>
      <c r="F28" s="26">
        <f t="shared" ref="F28:M28" si="0">SUM(F6,F8,F10,F12,F14,F16,F18,F20,F22,F24,F26)</f>
        <v>1</v>
      </c>
      <c r="G28" s="26">
        <f t="shared" si="0"/>
        <v>8</v>
      </c>
      <c r="H28" s="26">
        <f t="shared" si="0"/>
        <v>28</v>
      </c>
      <c r="I28" s="26">
        <f t="shared" si="0"/>
        <v>10</v>
      </c>
      <c r="J28" s="26">
        <f t="shared" si="0"/>
        <v>8</v>
      </c>
      <c r="K28" s="26">
        <f t="shared" si="0"/>
        <v>11</v>
      </c>
      <c r="L28" s="26">
        <f t="shared" si="0"/>
        <v>21</v>
      </c>
      <c r="M28" s="26">
        <f t="shared" si="0"/>
        <v>2</v>
      </c>
      <c r="N28" s="26">
        <f>N6+N8+N10+N12+N14+N16+N18+N20+N22+N24+N237</f>
        <v>89</v>
      </c>
      <c r="O28" s="26">
        <f>SUM(O6,O8,O10,O12,O14,O16,O18,O20,O22,O24,O26)</f>
        <v>24</v>
      </c>
      <c r="P28" s="26">
        <f>N28+O28</f>
        <v>113</v>
      </c>
    </row>
    <row r="29" spans="2:16" ht="21.9" customHeight="1" x14ac:dyDescent="0.2">
      <c r="B29" s="8"/>
      <c r="C29" s="8"/>
      <c r="D29" s="8"/>
      <c r="E29" s="18" t="s">
        <v>66</v>
      </c>
      <c r="F29" s="27">
        <f>ROUND(F28/2*100,1)</f>
        <v>50</v>
      </c>
      <c r="G29" s="27">
        <f>ROUND(G28/12*100,1)</f>
        <v>66.7</v>
      </c>
      <c r="H29" s="27">
        <f>ROUND(H28/35*100,1)</f>
        <v>80</v>
      </c>
      <c r="I29" s="27">
        <f>ROUND(I28/11*100,1)</f>
        <v>90.9</v>
      </c>
      <c r="J29" s="27">
        <f>ROUND(J28/15*100,1)</f>
        <v>53.3</v>
      </c>
      <c r="K29" s="27">
        <f>ROUND(K28/13*100,1)</f>
        <v>84.6</v>
      </c>
      <c r="L29" s="27">
        <f>ROUND(L28/28*100,1)</f>
        <v>75</v>
      </c>
      <c r="M29" s="27">
        <f>ROUND(M28/3*100,1)</f>
        <v>66.7</v>
      </c>
      <c r="N29" s="27">
        <f>ROUND(N28/119*100,1)</f>
        <v>74.8</v>
      </c>
      <c r="O29" s="28">
        <f>ROUND(O28/120*100,1)</f>
        <v>20</v>
      </c>
      <c r="P29" s="27">
        <f>ROUND(P28/239*100,1)</f>
        <v>47.3</v>
      </c>
    </row>
    <row r="30" spans="2:16" ht="21.9" customHeight="1" x14ac:dyDescent="0.2">
      <c r="B30" s="29"/>
      <c r="C30" s="3" t="s">
        <v>67</v>
      </c>
      <c r="D30" s="29"/>
      <c r="F30" s="30"/>
      <c r="G30" s="30"/>
      <c r="H30" s="30"/>
      <c r="I30" s="30"/>
      <c r="J30" s="30"/>
      <c r="K30" s="30"/>
      <c r="L30" s="30"/>
      <c r="M30" s="30"/>
      <c r="N30" s="31"/>
      <c r="O30" s="30"/>
      <c r="P30" s="31"/>
    </row>
    <row r="31" spans="2:16" ht="21.9" customHeight="1" x14ac:dyDescent="0.2">
      <c r="B31" s="29"/>
      <c r="D31" s="29"/>
      <c r="F31" s="30"/>
      <c r="G31" s="30"/>
      <c r="H31" s="30"/>
      <c r="I31" s="30"/>
      <c r="J31" s="30"/>
      <c r="K31" s="30"/>
      <c r="L31" s="30"/>
      <c r="M31" s="30"/>
      <c r="N31" s="31"/>
      <c r="O31" s="30"/>
      <c r="P31" s="31"/>
    </row>
    <row r="32" spans="2:16" ht="21.9" customHeight="1" x14ac:dyDescent="0.2">
      <c r="B32" s="29"/>
      <c r="C32" s="29"/>
      <c r="D32" s="29"/>
      <c r="F32" s="30"/>
      <c r="G32" s="30"/>
      <c r="H32" s="30"/>
      <c r="I32" s="30"/>
      <c r="J32" s="30"/>
      <c r="K32" s="30"/>
      <c r="L32" s="30"/>
      <c r="M32" s="30"/>
      <c r="N32" s="31"/>
      <c r="O32" s="30"/>
      <c r="P32" s="31"/>
    </row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</sheetData>
  <mergeCells count="27">
    <mergeCell ref="B27:D29"/>
    <mergeCell ref="C15:D16"/>
    <mergeCell ref="C17:D18"/>
    <mergeCell ref="C19:D20"/>
    <mergeCell ref="C21:D22"/>
    <mergeCell ref="C23:D24"/>
    <mergeCell ref="C25:D26"/>
    <mergeCell ref="M3:M4"/>
    <mergeCell ref="N3:N4"/>
    <mergeCell ref="O3:O4"/>
    <mergeCell ref="P3:P4"/>
    <mergeCell ref="B5:B26"/>
    <mergeCell ref="C5:D6"/>
    <mergeCell ref="C7:D8"/>
    <mergeCell ref="C9:D10"/>
    <mergeCell ref="C11:D12"/>
    <mergeCell ref="C13:D14"/>
    <mergeCell ref="B1:N1"/>
    <mergeCell ref="B3:B4"/>
    <mergeCell ref="C3:D4"/>
    <mergeCell ref="F3:F4"/>
    <mergeCell ref="G3:G4"/>
    <mergeCell ref="H3:H4"/>
    <mergeCell ref="I3:I4"/>
    <mergeCell ref="J3:J4"/>
    <mergeCell ref="K3:K4"/>
    <mergeCell ref="L3:L4"/>
  </mergeCells>
  <phoneticPr fontId="2"/>
  <printOptions horizontalCentered="1"/>
  <pageMargins left="0.70866141732283472" right="0.59055118110236227" top="0.78740157480314965" bottom="0.19685039370078741" header="0.51181102362204722" footer="0.51181102362204722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43</vt:lpstr>
      <vt:lpstr>'43'!Print_Area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2020-03-06T05:21:24Z</dcterms:created>
  <dcterms:modified xsi:type="dcterms:W3CDTF">2020-03-06T05:21:49Z</dcterms:modified>
</cp:coreProperties>
</file>