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Hkn2261\企画課\000企画課\11各種市勢統計に関すること(統計庶務、統計書)\◆統計書\$◆R5統計書\③製本データ\"/>
    </mc:Choice>
  </mc:AlternateContent>
  <xr:revisionPtr revIDLastSave="0" documentId="13_ncr:1_{099FFB46-4019-41C6-8773-2A50997005CA}" xr6:coauthVersionLast="47" xr6:coauthVersionMax="47" xr10:uidLastSave="{00000000-0000-0000-0000-000000000000}"/>
  <bookViews>
    <workbookView xWindow="-120" yWindow="-120" windowWidth="29040" windowHeight="15840" tabRatio="602" activeTab="1" xr2:uid="{00000000-000D-0000-FFFF-FFFF00000000}"/>
  </bookViews>
  <sheets>
    <sheet name="4-35 " sheetId="5" r:id="rId1"/>
    <sheet name="36" sheetId="7" r:id="rId2"/>
  </sheets>
  <definedNames>
    <definedName name="_xlnm.Print_Area" localSheetId="1">'36'!$A$1:$CF$57</definedName>
    <definedName name="_xlnm.Print_Area" localSheetId="0">'4-35 '!$A$1:$J$64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33" i="7" l="1"/>
  <c r="CA15" i="7"/>
  <c r="BK21" i="7" l="1"/>
  <c r="BL21" i="7"/>
  <c r="BL15" i="7"/>
  <c r="BN21" i="7"/>
  <c r="BN15" i="7"/>
  <c r="BN10" i="7"/>
  <c r="BJ21" i="7"/>
  <c r="BJ15" i="7"/>
  <c r="BH21" i="7"/>
  <c r="BH15" i="7"/>
  <c r="BH10" i="7" l="1"/>
  <c r="BO21" i="7"/>
  <c r="BO15" i="7"/>
  <c r="BO10" i="7"/>
  <c r="BM21" i="7"/>
  <c r="BM15" i="7"/>
  <c r="BK15" i="7"/>
  <c r="BI21" i="7"/>
  <c r="E10" i="7" s="1"/>
  <c r="BI15" i="7"/>
  <c r="BI10" i="7"/>
  <c r="AQ33" i="7"/>
  <c r="CF44" i="7"/>
  <c r="CE44" i="7"/>
  <c r="CF35" i="7"/>
  <c r="CE35" i="7"/>
  <c r="CF31" i="7"/>
  <c r="CE31" i="7"/>
  <c r="BD33" i="7"/>
  <c r="BC33" i="7"/>
  <c r="AG33" i="7"/>
  <c r="CF54" i="7"/>
  <c r="CE54" i="7"/>
  <c r="AO47" i="7"/>
  <c r="AN47" i="7"/>
  <c r="AO33" i="7"/>
  <c r="AN33" i="7"/>
  <c r="AO23" i="7"/>
  <c r="AN23" i="7"/>
  <c r="AO16" i="7"/>
  <c r="AN16" i="7"/>
  <c r="AO10" i="7"/>
  <c r="AN10" i="7"/>
  <c r="M28" i="7"/>
  <c r="L28" i="7"/>
  <c r="M23" i="7"/>
  <c r="L23" i="7"/>
  <c r="M16" i="7"/>
  <c r="L16" i="7"/>
  <c r="M12" i="7"/>
  <c r="L12" i="7"/>
  <c r="CA10" i="7"/>
  <c r="CC10" i="7"/>
  <c r="AQ47" i="7"/>
  <c r="AM33" i="7"/>
  <c r="AI47" i="7"/>
  <c r="AM23" i="7"/>
  <c r="AG23" i="7"/>
  <c r="AK10" i="7"/>
  <c r="G16" i="7"/>
  <c r="H16" i="7"/>
  <c r="I16" i="7"/>
  <c r="J16" i="7"/>
  <c r="K16" i="7"/>
  <c r="F16" i="7"/>
  <c r="G12" i="7"/>
  <c r="H12" i="7"/>
  <c r="I12" i="7"/>
  <c r="J12" i="7"/>
  <c r="K12" i="7"/>
  <c r="F12" i="7"/>
  <c r="BQ31" i="7"/>
  <c r="AU47" i="7"/>
  <c r="Q28" i="7"/>
  <c r="S16" i="7"/>
  <c r="BH44" i="7"/>
  <c r="BI44" i="7"/>
  <c r="BJ44" i="7"/>
  <c r="BK44" i="7"/>
  <c r="BL44" i="7"/>
  <c r="BM44" i="7"/>
  <c r="BN44" i="7"/>
  <c r="BO44" i="7"/>
  <c r="BH40" i="7"/>
  <c r="BI40" i="7"/>
  <c r="BJ40" i="7"/>
  <c r="BK40" i="7"/>
  <c r="BL40" i="7"/>
  <c r="BM40" i="7"/>
  <c r="BN40" i="7"/>
  <c r="BO40" i="7"/>
  <c r="BH35" i="7"/>
  <c r="BI35" i="7"/>
  <c r="BJ35" i="7"/>
  <c r="BK35" i="7"/>
  <c r="BL35" i="7"/>
  <c r="BM35" i="7"/>
  <c r="BN35" i="7"/>
  <c r="BO35" i="7"/>
  <c r="BH31" i="7"/>
  <c r="BI31" i="7"/>
  <c r="BJ31" i="7"/>
  <c r="BK31" i="7"/>
  <c r="BL31" i="7"/>
  <c r="BM31" i="7"/>
  <c r="BN31" i="7"/>
  <c r="BO31" i="7"/>
  <c r="BH26" i="7"/>
  <c r="BI26" i="7"/>
  <c r="BJ26" i="7"/>
  <c r="BK26" i="7"/>
  <c r="BL26" i="7"/>
  <c r="BM26" i="7"/>
  <c r="BN26" i="7"/>
  <c r="BO26" i="7"/>
  <c r="AM47" i="7"/>
  <c r="AF47" i="7"/>
  <c r="AG47" i="7"/>
  <c r="AH47" i="7"/>
  <c r="AJ47" i="7"/>
  <c r="AK47" i="7"/>
  <c r="AL47" i="7"/>
  <c r="AL33" i="7"/>
  <c r="AF33" i="7"/>
  <c r="AF23" i="7"/>
  <c r="AL23" i="7"/>
  <c r="AH23" i="7"/>
  <c r="AI23" i="7"/>
  <c r="AJ23" i="7"/>
  <c r="AK23" i="7"/>
  <c r="AF16" i="7"/>
  <c r="AG16" i="7"/>
  <c r="AH16" i="7"/>
  <c r="AI16" i="7"/>
  <c r="AJ16" i="7"/>
  <c r="AK16" i="7"/>
  <c r="AL16" i="7"/>
  <c r="AM16" i="7"/>
  <c r="AH10" i="7"/>
  <c r="AI10" i="7"/>
  <c r="AJ10" i="7"/>
  <c r="D28" i="7"/>
  <c r="F28" i="7"/>
  <c r="J28" i="7"/>
  <c r="E28" i="7"/>
  <c r="G28" i="7"/>
  <c r="H28" i="7"/>
  <c r="I28" i="7"/>
  <c r="K28" i="7"/>
  <c r="D23" i="7"/>
  <c r="E23" i="7"/>
  <c r="F23" i="7"/>
  <c r="G23" i="7"/>
  <c r="H23" i="7"/>
  <c r="I23" i="7"/>
  <c r="J23" i="7"/>
  <c r="K23" i="7"/>
  <c r="CD44" i="7"/>
  <c r="CD15" i="7"/>
  <c r="CD10" i="7"/>
  <c r="BB47" i="7"/>
  <c r="BB23" i="7"/>
  <c r="BB10" i="7"/>
  <c r="Z28" i="7"/>
  <c r="Z23" i="7"/>
  <c r="N12" i="7"/>
  <c r="O12" i="7"/>
  <c r="P12" i="7"/>
  <c r="Q12" i="7"/>
  <c r="R12" i="7"/>
  <c r="S12" i="7"/>
  <c r="T12" i="7"/>
  <c r="U12" i="7"/>
  <c r="BQ40" i="7"/>
  <c r="BR40" i="7"/>
  <c r="BS40" i="7"/>
  <c r="BT40" i="7"/>
  <c r="BU40" i="7"/>
  <c r="BV40" i="7"/>
  <c r="BW40" i="7"/>
  <c r="CB40" i="7"/>
  <c r="CC40" i="7"/>
  <c r="CD40" i="7"/>
  <c r="BP40" i="7"/>
  <c r="CB10" i="7"/>
  <c r="BQ44" i="7"/>
  <c r="BR44" i="7"/>
  <c r="BS44" i="7"/>
  <c r="BT44" i="7"/>
  <c r="BU44" i="7"/>
  <c r="BV44" i="7"/>
  <c r="BW44" i="7"/>
  <c r="BX44" i="7"/>
  <c r="BZ44" i="7"/>
  <c r="CA44" i="7"/>
  <c r="CB44" i="7"/>
  <c r="CC44" i="7"/>
  <c r="BP44" i="7"/>
  <c r="BQ35" i="7"/>
  <c r="BR35" i="7"/>
  <c r="BS35" i="7"/>
  <c r="BT35" i="7"/>
  <c r="BU35" i="7"/>
  <c r="BV35" i="7"/>
  <c r="BW35" i="7"/>
  <c r="BX35" i="7"/>
  <c r="BY35" i="7"/>
  <c r="BZ35" i="7"/>
  <c r="CA35" i="7"/>
  <c r="CB35" i="7"/>
  <c r="CC35" i="7"/>
  <c r="CD35" i="7"/>
  <c r="BP35" i="7"/>
  <c r="BR31" i="7"/>
  <c r="BS31" i="7"/>
  <c r="BT31" i="7"/>
  <c r="BU31" i="7"/>
  <c r="BV31" i="7"/>
  <c r="BW31" i="7"/>
  <c r="BX31" i="7"/>
  <c r="BY31" i="7"/>
  <c r="BZ31" i="7"/>
  <c r="CA31" i="7"/>
  <c r="CB31" i="7"/>
  <c r="CC31" i="7"/>
  <c r="CD31" i="7"/>
  <c r="BP31" i="7"/>
  <c r="BQ26" i="7"/>
  <c r="BR26" i="7"/>
  <c r="BS26" i="7"/>
  <c r="BT26" i="7"/>
  <c r="BU26" i="7"/>
  <c r="BV26" i="7"/>
  <c r="BW26" i="7"/>
  <c r="BX26" i="7"/>
  <c r="BY26" i="7"/>
  <c r="BZ26" i="7"/>
  <c r="CA26" i="7"/>
  <c r="CD26" i="7"/>
  <c r="BP26" i="7"/>
  <c r="CD21" i="7"/>
  <c r="BQ21" i="7"/>
  <c r="BR21" i="7"/>
  <c r="BS21" i="7"/>
  <c r="BT21" i="7"/>
  <c r="BU21" i="7"/>
  <c r="BV21" i="7"/>
  <c r="BW21" i="7"/>
  <c r="BX21" i="7"/>
  <c r="BY21" i="7"/>
  <c r="BZ21" i="7"/>
  <c r="CA21" i="7"/>
  <c r="CB21" i="7"/>
  <c r="CC21" i="7"/>
  <c r="BP21" i="7"/>
  <c r="BQ15" i="7"/>
  <c r="BR15" i="7"/>
  <c r="BS15" i="7"/>
  <c r="BT15" i="7"/>
  <c r="BU15" i="7"/>
  <c r="BV15" i="7"/>
  <c r="BW15" i="7"/>
  <c r="BX15" i="7"/>
  <c r="BY15" i="7"/>
  <c r="BP15" i="7"/>
  <c r="BR10" i="7"/>
  <c r="BS10" i="7"/>
  <c r="BT10" i="7"/>
  <c r="BU10" i="7"/>
  <c r="BV10" i="7"/>
  <c r="BW10" i="7"/>
  <c r="AP47" i="7"/>
  <c r="AR47" i="7"/>
  <c r="AS47" i="7"/>
  <c r="AT47" i="7"/>
  <c r="AV47" i="7"/>
  <c r="AW47" i="7"/>
  <c r="AX47" i="7"/>
  <c r="AY47" i="7"/>
  <c r="AP33" i="7"/>
  <c r="AT33" i="7"/>
  <c r="AU33" i="7"/>
  <c r="AV33" i="7"/>
  <c r="AX33" i="7"/>
  <c r="AY33" i="7"/>
  <c r="AZ33" i="7"/>
  <c r="BA33" i="7"/>
  <c r="AP23" i="7"/>
  <c r="AQ23" i="7"/>
  <c r="AR23" i="7"/>
  <c r="AS23" i="7"/>
  <c r="AT23" i="7"/>
  <c r="AU23" i="7"/>
  <c r="AV23" i="7"/>
  <c r="AW23" i="7"/>
  <c r="AX23" i="7"/>
  <c r="AY23" i="7"/>
  <c r="AZ23" i="7"/>
  <c r="BA23" i="7"/>
  <c r="Y10" i="7" s="1"/>
  <c r="AP16" i="7"/>
  <c r="AQ16" i="7"/>
  <c r="AR16" i="7"/>
  <c r="AS16" i="7"/>
  <c r="AV16" i="7"/>
  <c r="AW16" i="7"/>
  <c r="AY10" i="7"/>
  <c r="AX10" i="7"/>
  <c r="AP10" i="7"/>
  <c r="AQ10" i="7"/>
  <c r="AR10" i="7"/>
  <c r="AS10" i="7"/>
  <c r="AT10" i="7"/>
  <c r="AU10" i="7"/>
  <c r="P16" i="7"/>
  <c r="Q16" i="7"/>
  <c r="R16" i="7"/>
  <c r="N23" i="7"/>
  <c r="O23" i="7"/>
  <c r="P23" i="7"/>
  <c r="Q23" i="7"/>
  <c r="R23" i="7"/>
  <c r="S23" i="7"/>
  <c r="T23" i="7"/>
  <c r="U23" i="7"/>
  <c r="V23" i="7"/>
  <c r="W23" i="7"/>
  <c r="N28" i="7"/>
  <c r="O28" i="7"/>
  <c r="P28" i="7"/>
  <c r="R28" i="7"/>
  <c r="S28" i="7"/>
  <c r="T28" i="7"/>
  <c r="U28" i="7"/>
  <c r="V28" i="7"/>
  <c r="W28" i="7"/>
  <c r="X28" i="7"/>
  <c r="X10" i="7" s="1"/>
  <c r="Y28" i="7"/>
  <c r="B12" i="7"/>
  <c r="BG54" i="7"/>
  <c r="C10" i="7" s="1"/>
  <c r="BG44" i="7"/>
  <c r="BG40" i="7"/>
  <c r="BG35" i="7"/>
  <c r="BG31" i="7"/>
  <c r="BG26" i="7"/>
  <c r="BG21" i="7"/>
  <c r="BG15" i="7"/>
  <c r="AE47" i="7"/>
  <c r="AE23" i="7"/>
  <c r="AE16" i="7"/>
  <c r="AE10" i="7"/>
  <c r="C28" i="7"/>
  <c r="C23" i="7"/>
  <c r="C16" i="7"/>
  <c r="C12" i="7"/>
  <c r="BF54" i="7"/>
  <c r="B10" i="7" s="1"/>
  <c r="B16" i="7"/>
  <c r="B23" i="7"/>
  <c r="BF44" i="7"/>
  <c r="BF40" i="7"/>
  <c r="BF35" i="7"/>
  <c r="BF31" i="7"/>
  <c r="BF26" i="7"/>
  <c r="BF21" i="7"/>
  <c r="BF15" i="7"/>
  <c r="AD47" i="7"/>
  <c r="AD23" i="7"/>
  <c r="AD16" i="7"/>
  <c r="B28" i="7"/>
  <c r="E43" i="5"/>
  <c r="E42" i="5"/>
  <c r="D45" i="5"/>
  <c r="D39" i="5"/>
  <c r="C41" i="5"/>
  <c r="J43" i="5"/>
  <c r="J42" i="5"/>
  <c r="I45" i="5"/>
  <c r="I39" i="5"/>
  <c r="H41" i="5"/>
  <c r="C61" i="5"/>
  <c r="D61" i="5"/>
  <c r="E61" i="5"/>
  <c r="B61" i="5"/>
  <c r="C60" i="5"/>
  <c r="D60" i="5"/>
  <c r="E60" i="5"/>
  <c r="C59" i="5"/>
  <c r="D59" i="5"/>
  <c r="E59" i="5"/>
  <c r="H57" i="5"/>
  <c r="I57" i="5"/>
  <c r="J57" i="5"/>
  <c r="H61" i="5"/>
  <c r="I61" i="5"/>
  <c r="J61" i="5"/>
  <c r="H60" i="5"/>
  <c r="I60" i="5"/>
  <c r="J60" i="5"/>
  <c r="H59" i="5"/>
  <c r="I59" i="5"/>
  <c r="J59" i="5"/>
  <c r="G61" i="5"/>
  <c r="G60" i="5"/>
  <c r="G57" i="5"/>
  <c r="I35" i="5"/>
  <c r="J35" i="5"/>
  <c r="H35" i="5"/>
  <c r="G35" i="5"/>
  <c r="G34" i="5"/>
  <c r="G33" i="5"/>
  <c r="H55" i="5"/>
  <c r="I55" i="5"/>
  <c r="J55" i="5"/>
  <c r="G55" i="5"/>
  <c r="E55" i="5"/>
  <c r="D55" i="5"/>
  <c r="C55" i="5"/>
  <c r="B55" i="5"/>
  <c r="E54" i="5"/>
  <c r="D54" i="5"/>
  <c r="C54" i="5"/>
  <c r="B54" i="5"/>
  <c r="E53" i="5"/>
  <c r="D53" i="5"/>
  <c r="C53" i="5"/>
  <c r="B53" i="5"/>
  <c r="E52" i="5"/>
  <c r="D52" i="5"/>
  <c r="C52" i="5"/>
  <c r="B52" i="5"/>
  <c r="E51" i="5"/>
  <c r="D51" i="5"/>
  <c r="C51" i="5"/>
  <c r="B51" i="5"/>
  <c r="E50" i="5"/>
  <c r="D50" i="5"/>
  <c r="C50" i="5"/>
  <c r="B50" i="5"/>
  <c r="E49" i="5"/>
  <c r="D49" i="5"/>
  <c r="C49" i="5"/>
  <c r="B49" i="5"/>
  <c r="E48" i="5"/>
  <c r="D48" i="5"/>
  <c r="C48" i="5"/>
  <c r="B48" i="5"/>
  <c r="E47" i="5"/>
  <c r="D47" i="5"/>
  <c r="C47" i="5"/>
  <c r="B47" i="5"/>
  <c r="E46" i="5"/>
  <c r="D46" i="5"/>
  <c r="C46" i="5"/>
  <c r="B46" i="5"/>
  <c r="E45" i="5"/>
  <c r="C45" i="5"/>
  <c r="B45" i="5"/>
  <c r="E44" i="5"/>
  <c r="D44" i="5"/>
  <c r="C44" i="5"/>
  <c r="B44" i="5"/>
  <c r="D43" i="5"/>
  <c r="C43" i="5"/>
  <c r="B43" i="5"/>
  <c r="D42" i="5"/>
  <c r="C42" i="5"/>
  <c r="B42" i="5"/>
  <c r="E41" i="5"/>
  <c r="D41" i="5"/>
  <c r="B41" i="5"/>
  <c r="E39" i="5"/>
  <c r="C39" i="5"/>
  <c r="B39" i="5"/>
  <c r="E38" i="5"/>
  <c r="D38" i="5"/>
  <c r="C38" i="5"/>
  <c r="B38" i="5"/>
  <c r="E35" i="5"/>
  <c r="D35" i="5"/>
  <c r="C35" i="5"/>
  <c r="B35" i="5"/>
  <c r="E34" i="5"/>
  <c r="D34" i="5"/>
  <c r="C34" i="5"/>
  <c r="B34" i="5"/>
  <c r="B60" i="5" s="1"/>
  <c r="E33" i="5"/>
  <c r="D33" i="5"/>
  <c r="C33" i="5"/>
  <c r="B33" i="5"/>
  <c r="B59" i="5" s="1"/>
  <c r="R10" i="7" l="1"/>
  <c r="L10" i="7"/>
  <c r="AA10" i="7"/>
  <c r="V10" i="7"/>
  <c r="AB10" i="7"/>
  <c r="T10" i="7"/>
  <c r="P10" i="7"/>
  <c r="H10" i="7"/>
  <c r="O10" i="7"/>
  <c r="W10" i="7"/>
  <c r="N10" i="7"/>
  <c r="S10" i="7"/>
  <c r="J10" i="7"/>
  <c r="K10" i="7"/>
  <c r="M10" i="7"/>
  <c r="G10" i="7"/>
  <c r="Z10" i="7"/>
  <c r="D10" i="7"/>
  <c r="I10" i="7"/>
  <c r="F10" i="7"/>
  <c r="Q10" i="7"/>
  <c r="J54" i="5"/>
  <c r="I54" i="5"/>
  <c r="H54" i="5"/>
  <c r="G54" i="5"/>
  <c r="J53" i="5"/>
  <c r="I53" i="5"/>
  <c r="H53" i="5"/>
  <c r="G53" i="5"/>
  <c r="J52" i="5"/>
  <c r="I52" i="5"/>
  <c r="H52" i="5"/>
  <c r="G52" i="5"/>
  <c r="J51" i="5"/>
  <c r="I51" i="5"/>
  <c r="H51" i="5"/>
  <c r="G51" i="5"/>
  <c r="J50" i="5"/>
  <c r="I50" i="5"/>
  <c r="H50" i="5"/>
  <c r="G50" i="5"/>
  <c r="J49" i="5"/>
  <c r="I49" i="5"/>
  <c r="H49" i="5"/>
  <c r="G49" i="5"/>
  <c r="J48" i="5"/>
  <c r="I48" i="5"/>
  <c r="H48" i="5"/>
  <c r="G48" i="5"/>
  <c r="J47" i="5"/>
  <c r="I47" i="5"/>
  <c r="H47" i="5"/>
  <c r="G47" i="5"/>
  <c r="J46" i="5"/>
  <c r="I46" i="5"/>
  <c r="H46" i="5"/>
  <c r="G46" i="5"/>
  <c r="J45" i="5"/>
  <c r="H45" i="5"/>
  <c r="G45" i="5"/>
  <c r="J44" i="5"/>
  <c r="I44" i="5"/>
  <c r="H44" i="5"/>
  <c r="G44" i="5"/>
  <c r="I43" i="5"/>
  <c r="H43" i="5"/>
  <c r="G43" i="5"/>
  <c r="I42" i="5"/>
  <c r="H42" i="5"/>
  <c r="G42" i="5"/>
  <c r="J41" i="5"/>
  <c r="I41" i="5"/>
  <c r="G41" i="5"/>
  <c r="J39" i="5"/>
  <c r="H39" i="5"/>
  <c r="G39" i="5"/>
  <c r="J38" i="5"/>
  <c r="I38" i="5"/>
  <c r="H38" i="5"/>
  <c r="G38" i="5"/>
  <c r="J34" i="5"/>
  <c r="I34" i="5"/>
  <c r="H34" i="5"/>
  <c r="J33" i="5"/>
  <c r="I33" i="5"/>
  <c r="H33" i="5"/>
  <c r="G59" i="5"/>
  <c r="BY44" i="7"/>
  <c r="U10" i="7" s="1"/>
</calcChain>
</file>

<file path=xl/sharedStrings.xml><?xml version="1.0" encoding="utf-8"?>
<sst xmlns="http://schemas.openxmlformats.org/spreadsheetml/2006/main" count="1619" uniqueCount="184">
  <si>
    <t>従業者数</t>
    <rPh sb="0" eb="2">
      <t>ジュウギョウ</t>
    </rPh>
    <rPh sb="2" eb="3">
      <t>シャ</t>
    </rPh>
    <rPh sb="3" eb="4">
      <t>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</si>
  <si>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</si>
  <si>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</si>
  <si>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合計</t>
    <rPh sb="0" eb="2">
      <t>ゴウケイ</t>
    </rPh>
    <phoneticPr fontId="2"/>
  </si>
  <si>
    <t>事業
所数</t>
    <rPh sb="0" eb="2">
      <t>ジギョウ</t>
    </rPh>
    <rPh sb="3" eb="4">
      <t>トコロ</t>
    </rPh>
    <rPh sb="4" eb="5">
      <t>スウ</t>
    </rPh>
    <phoneticPr fontId="2"/>
  </si>
  <si>
    <t>区分</t>
    <rPh sb="0" eb="2">
      <t>クブン</t>
    </rPh>
    <phoneticPr fontId="2"/>
  </si>
  <si>
    <t>彦根市</t>
    <rPh sb="0" eb="3">
      <t>ヒコネシ</t>
    </rPh>
    <phoneticPr fontId="2"/>
  </si>
  <si>
    <t>産業大分類別</t>
    <rPh sb="0" eb="2">
      <t>サンギョウ</t>
    </rPh>
    <rPh sb="2" eb="3">
      <t>ダイ</t>
    </rPh>
    <rPh sb="3" eb="5">
      <t>ブンルイ</t>
    </rPh>
    <rPh sb="5" eb="6">
      <t>ベツ</t>
    </rPh>
    <phoneticPr fontId="2"/>
  </si>
  <si>
    <t>林業</t>
    <rPh sb="0" eb="2">
      <t>リンギョウ</t>
    </rPh>
    <phoneticPr fontId="2"/>
  </si>
  <si>
    <t>漁業</t>
    <rPh sb="0" eb="2">
      <t>ギョギョウ</t>
    </rPh>
    <phoneticPr fontId="2"/>
  </si>
  <si>
    <t>-</t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</si>
  <si>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</si>
  <si>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</si>
  <si>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電気･ガス･熱供給･水道業</t>
    <rPh sb="0" eb="2">
      <t>デンキ</t>
    </rPh>
    <rPh sb="6" eb="7">
      <t>ネツ</t>
    </rPh>
    <phoneticPr fontId="2"/>
  </si>
  <si>
    <t>情報通信業</t>
    <rPh sb="0" eb="2">
      <t>ジョウホウ</t>
    </rPh>
    <rPh sb="2" eb="4">
      <t>ツウシン</t>
    </rPh>
    <rPh sb="4" eb="5">
      <t>ギョウ</t>
    </rPh>
    <phoneticPr fontId="6"/>
  </si>
  <si>
    <t>卸売・小売業</t>
    <rPh sb="0" eb="2">
      <t>オロシウリ</t>
    </rPh>
    <rPh sb="3" eb="6">
      <t>コウリギョウ</t>
    </rPh>
    <phoneticPr fontId="6"/>
  </si>
  <si>
    <t>金融・保険業</t>
    <rPh sb="0" eb="2">
      <t>キンユウ</t>
    </rPh>
    <rPh sb="3" eb="5">
      <t>ホケン</t>
    </rPh>
    <rPh sb="5" eb="6">
      <t>ギョウ</t>
    </rPh>
    <phoneticPr fontId="6"/>
  </si>
  <si>
    <t>医療、福祉</t>
    <rPh sb="0" eb="2">
      <t>イリョウ</t>
    </rPh>
    <rPh sb="3" eb="5">
      <t>フクシ</t>
    </rPh>
    <phoneticPr fontId="6"/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</si>
  <si>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6"/>
  </si>
  <si>
    <t>複合サービス事業</t>
    <rPh sb="0" eb="2">
      <t>フクゴウ</t>
    </rPh>
    <rPh sb="6" eb="7">
      <t>ジ</t>
    </rPh>
    <rPh sb="7" eb="8">
      <t>ギョウ</t>
    </rPh>
    <phoneticPr fontId="6"/>
  </si>
  <si>
    <t>サービス業</t>
    <rPh sb="4" eb="5">
      <t>ギョウ</t>
    </rPh>
    <phoneticPr fontId="6"/>
  </si>
  <si>
    <t>第１次産業</t>
    <rPh sb="0" eb="1">
      <t>ダイ</t>
    </rPh>
    <rPh sb="2" eb="3">
      <t>ジ</t>
    </rPh>
    <rPh sb="3" eb="5">
      <t>サンギョウ</t>
    </rPh>
    <phoneticPr fontId="2"/>
  </si>
  <si>
    <t>第２次産業</t>
    <rPh sb="0" eb="1">
      <t>ダイ</t>
    </rPh>
    <rPh sb="2" eb="3">
      <t>ジ</t>
    </rPh>
    <rPh sb="3" eb="5">
      <t>サンギョウ</t>
    </rPh>
    <phoneticPr fontId="2"/>
  </si>
  <si>
    <t>第３次産業</t>
    <rPh sb="0" eb="1">
      <t>ダイ</t>
    </rPh>
    <rPh sb="2" eb="3">
      <t>ジ</t>
    </rPh>
    <rPh sb="3" eb="5">
      <t>サンギョウ</t>
    </rPh>
    <phoneticPr fontId="2"/>
  </si>
  <si>
    <t>構成比（％）</t>
    <rPh sb="0" eb="3">
      <t>コウセイヒ</t>
    </rPh>
    <phoneticPr fontId="2"/>
  </si>
  <si>
    <t>電気・ガス・熱供給・水道業</t>
  </si>
  <si>
    <t>情報通信業</t>
    <rPh sb="0" eb="2">
      <t>ジョウホウ</t>
    </rPh>
    <rPh sb="2" eb="5">
      <t>ツウシンギョウ</t>
    </rPh>
    <phoneticPr fontId="5"/>
  </si>
  <si>
    <t>通信業</t>
    <rPh sb="0" eb="3">
      <t>ツウシンギョウ</t>
    </rPh>
    <phoneticPr fontId="5"/>
  </si>
  <si>
    <t>映像・音声・文字情報制作業</t>
    <rPh sb="0" eb="2">
      <t>エイゾウ</t>
    </rPh>
    <rPh sb="3" eb="5">
      <t>オンセイ</t>
    </rPh>
    <rPh sb="6" eb="8">
      <t>モジ</t>
    </rPh>
    <phoneticPr fontId="5"/>
  </si>
  <si>
    <t>卸売・小売業</t>
    <rPh sb="0" eb="2">
      <t>オロシウリ</t>
    </rPh>
    <rPh sb="3" eb="6">
      <t>コウリギョウ</t>
    </rPh>
    <phoneticPr fontId="5"/>
  </si>
  <si>
    <t>協同組織金融業</t>
    <rPh sb="0" eb="2">
      <t>キョウドウ</t>
    </rPh>
    <rPh sb="2" eb="4">
      <t>ソシキ</t>
    </rPh>
    <rPh sb="4" eb="7">
      <t>キンユウギョウ</t>
    </rPh>
    <phoneticPr fontId="5"/>
  </si>
  <si>
    <t>不動産賃貸業・管理業</t>
  </si>
  <si>
    <t>宿泊業</t>
  </si>
  <si>
    <t>医療業</t>
  </si>
  <si>
    <t>保健衛生</t>
  </si>
  <si>
    <t>社会保険・社会福祉・介護事業</t>
  </si>
  <si>
    <t>洗濯・理容・美容・浴場業</t>
  </si>
  <si>
    <t>娯楽業</t>
  </si>
  <si>
    <t>物品賃貸業</t>
  </si>
  <si>
    <t>宗教</t>
    <rPh sb="0" eb="2">
      <t>シュウキョウ</t>
    </rPh>
    <phoneticPr fontId="5"/>
  </si>
  <si>
    <t>その他のサービス業</t>
    <rPh sb="2" eb="3">
      <t>タ</t>
    </rPh>
    <rPh sb="8" eb="9">
      <t>ギョウ</t>
    </rPh>
    <phoneticPr fontId="5"/>
  </si>
  <si>
    <t>総数</t>
    <rPh sb="0" eb="2">
      <t>ソウスウ</t>
    </rPh>
    <phoneticPr fontId="2"/>
  </si>
  <si>
    <t>36.産業（中分類）、経営組織、従業員規模別事業所数および従業者数</t>
    <rPh sb="3" eb="5">
      <t>サンギョウ</t>
    </rPh>
    <rPh sb="6" eb="9">
      <t>チュウブンルイ</t>
    </rPh>
    <rPh sb="11" eb="13">
      <t>ケイエイ</t>
    </rPh>
    <rPh sb="13" eb="15">
      <t>ソシキ</t>
    </rPh>
    <rPh sb="16" eb="19">
      <t>ジュウギョウイン</t>
    </rPh>
    <rPh sb="19" eb="22">
      <t>キボベツ</t>
    </rPh>
    <rPh sb="22" eb="25">
      <t>ジギョウショ</t>
    </rPh>
    <rPh sb="25" eb="26">
      <t>スウ</t>
    </rPh>
    <rPh sb="29" eb="33">
      <t>ジュウギョウシャスウ</t>
    </rPh>
    <phoneticPr fontId="2"/>
  </si>
  <si>
    <t>36.産業（中分類）、経営組織、従業員規模別事業所数および従業者数（つづき）</t>
    <rPh sb="3" eb="5">
      <t>サンギョウ</t>
    </rPh>
    <rPh sb="6" eb="7">
      <t>チュウ</t>
    </rPh>
    <rPh sb="7" eb="9">
      <t>ブンルイ</t>
    </rPh>
    <rPh sb="11" eb="13">
      <t>ケイエイ</t>
    </rPh>
    <rPh sb="13" eb="15">
      <t>ソシキ</t>
    </rPh>
    <rPh sb="16" eb="19">
      <t>ジュウギョウイン</t>
    </rPh>
    <rPh sb="19" eb="22">
      <t>キボベツ</t>
    </rPh>
    <rPh sb="22" eb="25">
      <t>ジギョウショ</t>
    </rPh>
    <rPh sb="25" eb="26">
      <t>スウ</t>
    </rPh>
    <rPh sb="29" eb="33">
      <t>ジュウギョウシャスウ</t>
    </rPh>
    <phoneticPr fontId="2"/>
  </si>
  <si>
    <t>産業</t>
    <rPh sb="0" eb="2">
      <t>サンギョウ</t>
    </rPh>
    <phoneticPr fontId="2"/>
  </si>
  <si>
    <t>会社</t>
    <rPh sb="0" eb="2">
      <t>カイシャ</t>
    </rPh>
    <phoneticPr fontId="2"/>
  </si>
  <si>
    <t>１～４人</t>
    <rPh sb="3" eb="4">
      <t>ニン</t>
    </rPh>
    <phoneticPr fontId="2"/>
  </si>
  <si>
    <t>10～19人</t>
    <rPh sb="5" eb="6">
      <t>ニン</t>
    </rPh>
    <phoneticPr fontId="2"/>
  </si>
  <si>
    <t>20～29人</t>
    <rPh sb="5" eb="6">
      <t>ニン</t>
    </rPh>
    <phoneticPr fontId="2"/>
  </si>
  <si>
    <t>30～49人</t>
    <rPh sb="5" eb="6">
      <t>ニン</t>
    </rPh>
    <phoneticPr fontId="2"/>
  </si>
  <si>
    <t>50～99人</t>
    <rPh sb="5" eb="6">
      <t>ニン</t>
    </rPh>
    <phoneticPr fontId="2"/>
  </si>
  <si>
    <t>100人以上</t>
    <rPh sb="3" eb="4">
      <t>ニン</t>
    </rPh>
    <rPh sb="4" eb="6">
      <t>イジョウ</t>
    </rPh>
    <phoneticPr fontId="2"/>
  </si>
  <si>
    <t>　水産養殖業</t>
    <rPh sb="1" eb="3">
      <t>スイサン</t>
    </rPh>
    <rPh sb="3" eb="6">
      <t>ヨウショクギョウ</t>
    </rPh>
    <phoneticPr fontId="2"/>
  </si>
  <si>
    <t>　総合工事業</t>
    <rPh sb="1" eb="3">
      <t>ソウゴウ</t>
    </rPh>
    <rPh sb="3" eb="5">
      <t>コウジ</t>
    </rPh>
    <rPh sb="5" eb="6">
      <t>ギョウ</t>
    </rPh>
    <phoneticPr fontId="2"/>
  </si>
  <si>
    <t>　設備工事業</t>
    <rPh sb="1" eb="3">
      <t>セツビ</t>
    </rPh>
    <rPh sb="3" eb="6">
      <t>コウジギョウ</t>
    </rPh>
    <phoneticPr fontId="2"/>
  </si>
  <si>
    <t>第４章　　事業所</t>
    <rPh sb="0" eb="1">
      <t>ダイ</t>
    </rPh>
    <rPh sb="2" eb="3">
      <t>ショウ</t>
    </rPh>
    <rPh sb="5" eb="8">
      <t>ジギョウショ</t>
    </rPh>
    <phoneticPr fontId="2"/>
  </si>
  <si>
    <t>不動産業・物品賃貸業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6"/>
  </si>
  <si>
    <t>生活関連サービス業、娯楽業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</si>
  <si>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"/>
  </si>
  <si>
    <t>農林業</t>
    <rPh sb="0" eb="2">
      <t>ノウリン</t>
    </rPh>
    <rPh sb="2" eb="3">
      <t>ギョウ</t>
    </rPh>
    <phoneticPr fontId="2"/>
  </si>
  <si>
    <t xml:space="preserve">   （他に分類されないもの）</t>
    <rPh sb="4" eb="5">
      <t>ホカ</t>
    </rPh>
    <rPh sb="6" eb="8">
      <t>ブンルイ</t>
    </rPh>
    <phoneticPr fontId="6"/>
  </si>
  <si>
    <t>農業，林業</t>
  </si>
  <si>
    <t>はん用機械器具製造業</t>
  </si>
  <si>
    <t>生産用機械器具製造業</t>
  </si>
  <si>
    <t>業務用機械器具製造業</t>
  </si>
  <si>
    <t>電子部品・デバイス・電子回路製造業</t>
  </si>
  <si>
    <t>電気機械器具製造業</t>
  </si>
  <si>
    <t>情報通信機械器具製造業</t>
  </si>
  <si>
    <t>輸送用機械器具製造業</t>
  </si>
  <si>
    <t>その他の製造業</t>
  </si>
  <si>
    <t>運輸業，郵便業</t>
  </si>
  <si>
    <t>郵便業（信書便事業を含む）</t>
  </si>
  <si>
    <t>機械器具卸売業</t>
  </si>
  <si>
    <t>その他の卸売業</t>
  </si>
  <si>
    <t>各種商品小売業</t>
  </si>
  <si>
    <t>織物・衣服・身の回り品小売業</t>
  </si>
  <si>
    <t>機械器具小売業</t>
  </si>
  <si>
    <t>その他の小売業</t>
  </si>
  <si>
    <t>無店舗小売業</t>
  </si>
  <si>
    <t>金融業，保険業</t>
  </si>
  <si>
    <t>金融商品取引業，商品先物取引業</t>
  </si>
  <si>
    <t>補助的金融業等</t>
  </si>
  <si>
    <t>不動産業，物品賃貸業</t>
  </si>
  <si>
    <t>学術・開発研究機関</t>
  </si>
  <si>
    <t>広告業</t>
  </si>
  <si>
    <t>宿泊業，飲食サービス業</t>
  </si>
  <si>
    <t>飲食店</t>
  </si>
  <si>
    <t>持ち帰り・配達飲食サービス業</t>
  </si>
  <si>
    <t>生活関連サービス業，娯楽業</t>
  </si>
  <si>
    <t>その他の生活関連サービス業</t>
  </si>
  <si>
    <t>教育，学習支援業</t>
  </si>
  <si>
    <t>学校教育</t>
  </si>
  <si>
    <t>その他の教育，学習支援業</t>
  </si>
  <si>
    <t>医療，福祉</t>
  </si>
  <si>
    <t>複合サービス事業</t>
  </si>
  <si>
    <t>郵便局</t>
  </si>
  <si>
    <t>協同組合（他に分類されないもの）</t>
  </si>
  <si>
    <t>サービス業（他に分類されないもの）</t>
  </si>
  <si>
    <t>廃棄物処理業</t>
  </si>
  <si>
    <t>職業紹介・労働者派遣業</t>
  </si>
  <si>
    <t>その他の事業サービス業</t>
  </si>
  <si>
    <t>政治・経済・文化団体</t>
  </si>
  <si>
    <t>不動産取引業</t>
  </si>
  <si>
    <t>（注）不詳を含みます。</t>
    <rPh sb="1" eb="2">
      <t>チュウ</t>
    </rPh>
    <rPh sb="3" eb="5">
      <t>フショウ</t>
    </rPh>
    <rPh sb="6" eb="7">
      <t>フク</t>
    </rPh>
    <phoneticPr fontId="2"/>
  </si>
  <si>
    <t>35.産業（大分類）別事業所数および従業者数の推移</t>
    <rPh sb="3" eb="5">
      <t>サンギョウ</t>
    </rPh>
    <rPh sb="6" eb="9">
      <t>ダイブンルイ</t>
    </rPh>
    <rPh sb="10" eb="11">
      <t>ベツ</t>
    </rPh>
    <rPh sb="11" eb="14">
      <t>ジギョウショ</t>
    </rPh>
    <rPh sb="14" eb="15">
      <t>スウ</t>
    </rPh>
    <rPh sb="18" eb="22">
      <t>ジュウギョウシャスウ</t>
    </rPh>
    <rPh sb="23" eb="25">
      <t>スイイ</t>
    </rPh>
    <phoneticPr fontId="2"/>
  </si>
  <si>
    <t>運輸業，郵便業</t>
    <rPh sb="0" eb="3">
      <t>ウンユギョウ</t>
    </rPh>
    <rPh sb="4" eb="7">
      <t>ユウビンギョウ</t>
    </rPh>
    <phoneticPr fontId="6"/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</si>
  <si>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2"/>
  </si>
  <si>
    <t>宿泊業，飲食サービス業</t>
    <phoneticPr fontId="6"/>
  </si>
  <si>
    <t>事業
所数</t>
    <rPh sb="0" eb="2">
      <t>ジギョウ</t>
    </rPh>
    <phoneticPr fontId="2"/>
  </si>
  <si>
    <t>　職別工事業(設備工事業を除く)</t>
    <rPh sb="1" eb="2">
      <t>ショク</t>
    </rPh>
    <rPh sb="2" eb="3">
      <t>ベツ</t>
    </rPh>
    <rPh sb="3" eb="6">
      <t>コウジギョウ</t>
    </rPh>
    <rPh sb="7" eb="9">
      <t>セツビ</t>
    </rPh>
    <rPh sb="9" eb="12">
      <t>コウジギョウ</t>
    </rPh>
    <rPh sb="13" eb="14">
      <t>ノゾ</t>
    </rPh>
    <phoneticPr fontId="2"/>
  </si>
  <si>
    <t>　漁業（水産養殖業を除く）</t>
    <rPh sb="1" eb="3">
      <t>ギョギョウ</t>
    </rPh>
    <rPh sb="10" eb="11">
      <t>ノゾ</t>
    </rPh>
    <phoneticPr fontId="2"/>
  </si>
  <si>
    <t>従業
者数</t>
    <rPh sb="0" eb="2">
      <t>ジュウギョウ</t>
    </rPh>
    <rPh sb="3" eb="4">
      <t>シャ</t>
    </rPh>
    <phoneticPr fontId="2"/>
  </si>
  <si>
    <t>資料：『経済センサス‐活動調査』総務省統計局</t>
    <rPh sb="11" eb="13">
      <t>カツドウ</t>
    </rPh>
    <rPh sb="16" eb="19">
      <t>ソウムショウ</t>
    </rPh>
    <phoneticPr fontId="2"/>
  </si>
  <si>
    <t>（平成28年６月１日現在）</t>
    <rPh sb="1" eb="3">
      <t>ヘイセイ</t>
    </rPh>
    <rPh sb="5" eb="6">
      <t>ネン</t>
    </rPh>
    <rPh sb="7" eb="8">
      <t>ガツ</t>
    </rPh>
    <rPh sb="9" eb="10">
      <t>ニチ</t>
    </rPh>
    <rPh sb="10" eb="12">
      <t>ゲンザイ</t>
    </rPh>
    <phoneticPr fontId="6"/>
  </si>
  <si>
    <t>-</t>
    <phoneticPr fontId="7"/>
  </si>
  <si>
    <t>　民　営</t>
    <rPh sb="1" eb="4">
      <t>ミンエイ</t>
    </rPh>
    <phoneticPr fontId="2"/>
  </si>
  <si>
    <t>経　営　組　織　別</t>
    <rPh sb="0" eb="3">
      <t>ケイエイ</t>
    </rPh>
    <rPh sb="4" eb="7">
      <t>ソシキ</t>
    </rPh>
    <rPh sb="8" eb="9">
      <t>ベツ</t>
    </rPh>
    <phoneticPr fontId="2"/>
  </si>
  <si>
    <t>派遣　下請　のみ</t>
    <rPh sb="0" eb="2">
      <t>ハケン</t>
    </rPh>
    <rPh sb="3" eb="5">
      <t>シタウ</t>
    </rPh>
    <phoneticPr fontId="2"/>
  </si>
  <si>
    <t>個人</t>
    <rPh sb="0" eb="2">
      <t>コジン</t>
    </rPh>
    <phoneticPr fontId="2"/>
  </si>
  <si>
    <t>法人</t>
    <rPh sb="0" eb="2">
      <t>ホウジン</t>
    </rPh>
    <phoneticPr fontId="2"/>
  </si>
  <si>
    <t>うち</t>
    <phoneticPr fontId="2"/>
  </si>
  <si>
    <t>うち会社以外の法人</t>
    <rPh sb="2" eb="4">
      <t>カイシャ</t>
    </rPh>
    <rPh sb="4" eb="6">
      <t>イガイ</t>
    </rPh>
    <rPh sb="7" eb="9">
      <t>ホウジン</t>
    </rPh>
    <phoneticPr fontId="2"/>
  </si>
  <si>
    <t>電気業</t>
    <phoneticPr fontId="2"/>
  </si>
  <si>
    <t>ガス業</t>
    <phoneticPr fontId="2"/>
  </si>
  <si>
    <t>農業</t>
    <phoneticPr fontId="7"/>
  </si>
  <si>
    <t>熱供給業</t>
    <phoneticPr fontId="2"/>
  </si>
  <si>
    <t>水道業</t>
    <phoneticPr fontId="2"/>
  </si>
  <si>
    <t>専門サービス業(他に分類されないもの)</t>
    <phoneticPr fontId="2"/>
  </si>
  <si>
    <t>放送業</t>
    <phoneticPr fontId="2"/>
  </si>
  <si>
    <t>情報サービス業</t>
    <phoneticPr fontId="2"/>
  </si>
  <si>
    <t>技術サービス業(他に分類されないもの)</t>
    <phoneticPr fontId="2"/>
  </si>
  <si>
    <t>鉱業，採石業，砂利採取業</t>
    <phoneticPr fontId="2"/>
  </si>
  <si>
    <t>インターネット附随サービス業</t>
    <phoneticPr fontId="2"/>
  </si>
  <si>
    <t xml:space="preserve">鉱業，採石業，砂利採取業 </t>
    <phoneticPr fontId="2"/>
  </si>
  <si>
    <t>鉄道業</t>
    <phoneticPr fontId="2"/>
  </si>
  <si>
    <t>道路旅客運送業</t>
    <phoneticPr fontId="2"/>
  </si>
  <si>
    <t>道路貨物運送業</t>
    <phoneticPr fontId="2"/>
  </si>
  <si>
    <t>水運業</t>
    <phoneticPr fontId="2"/>
  </si>
  <si>
    <t>航空運輸業</t>
    <phoneticPr fontId="2"/>
  </si>
  <si>
    <t>食料品製造業</t>
    <phoneticPr fontId="2"/>
  </si>
  <si>
    <t>倉庫業</t>
    <phoneticPr fontId="2"/>
  </si>
  <si>
    <t>飲料・たばこ・飼料製造業</t>
    <phoneticPr fontId="2"/>
  </si>
  <si>
    <t>運輸に附帯するサービス業</t>
    <phoneticPr fontId="2"/>
  </si>
  <si>
    <t>繊維工業</t>
    <phoneticPr fontId="2"/>
  </si>
  <si>
    <t>木材・木製品製造業（家具を除く）</t>
    <phoneticPr fontId="2"/>
  </si>
  <si>
    <t>家具・装備品製造業</t>
    <phoneticPr fontId="2"/>
  </si>
  <si>
    <t>パルプ・紙・紙加工品製造業</t>
    <phoneticPr fontId="2"/>
  </si>
  <si>
    <t>各種商品卸売業</t>
    <phoneticPr fontId="2"/>
  </si>
  <si>
    <t>印刷・同関連業</t>
    <phoneticPr fontId="2"/>
  </si>
  <si>
    <t>繊維・衣服等卸売業</t>
    <phoneticPr fontId="2"/>
  </si>
  <si>
    <t>化学工業</t>
    <phoneticPr fontId="2"/>
  </si>
  <si>
    <t>飲食料品卸売業</t>
    <phoneticPr fontId="2"/>
  </si>
  <si>
    <t>石油製品・石炭製品製造業</t>
    <phoneticPr fontId="2"/>
  </si>
  <si>
    <t>建築材料，鉱物・金属材料等卸売業</t>
    <phoneticPr fontId="2"/>
  </si>
  <si>
    <t>プラスチック製品製造業</t>
    <phoneticPr fontId="2"/>
  </si>
  <si>
    <t>ゴム製品製造業</t>
    <phoneticPr fontId="2"/>
  </si>
  <si>
    <t>なめし革・同製品・毛皮製造業</t>
    <phoneticPr fontId="2"/>
  </si>
  <si>
    <t>窯業・土石製品製造業</t>
    <phoneticPr fontId="2"/>
  </si>
  <si>
    <t>鉄鋼業</t>
    <phoneticPr fontId="2"/>
  </si>
  <si>
    <t>飲食料品小売業</t>
    <phoneticPr fontId="2"/>
  </si>
  <si>
    <t>非鉄金属製造業</t>
    <phoneticPr fontId="2"/>
  </si>
  <si>
    <t>金属製品製造業</t>
    <phoneticPr fontId="2"/>
  </si>
  <si>
    <t>自動車整備業</t>
    <phoneticPr fontId="2"/>
  </si>
  <si>
    <t>機械等修理業</t>
    <phoneticPr fontId="2"/>
  </si>
  <si>
    <t>銀行業</t>
    <phoneticPr fontId="2"/>
  </si>
  <si>
    <t>貸金業，クレジットカード業等非預金信用機関</t>
    <phoneticPr fontId="2"/>
  </si>
  <si>
    <t>資料：『経済センサス‐活動調査』総務省統計局</t>
    <rPh sb="0" eb="2">
      <t>シリョウ</t>
    </rPh>
    <rPh sb="11" eb="13">
      <t>カツドウ</t>
    </rPh>
    <rPh sb="16" eb="18">
      <t>ソウム</t>
    </rPh>
    <rPh sb="18" eb="19">
      <t>ショウ</t>
    </rPh>
    <rPh sb="19" eb="22">
      <t>トウケイキョク</t>
    </rPh>
    <phoneticPr fontId="2"/>
  </si>
  <si>
    <t>（注１）中分類に格付不能なものは除きます。</t>
    <rPh sb="1" eb="2">
      <t>チュウ</t>
    </rPh>
    <rPh sb="4" eb="7">
      <t>チュウブンルイ</t>
    </rPh>
    <rPh sb="8" eb="9">
      <t>カク</t>
    </rPh>
    <rPh sb="9" eb="10">
      <t>ヅ</t>
    </rPh>
    <rPh sb="10" eb="12">
      <t>フノウ</t>
    </rPh>
    <rPh sb="16" eb="17">
      <t>ノゾ</t>
    </rPh>
    <phoneticPr fontId="2"/>
  </si>
  <si>
    <t>保険業(保険媒介代理業，</t>
    <phoneticPr fontId="7"/>
  </si>
  <si>
    <t>保険サービス業を含む)</t>
    <phoneticPr fontId="7"/>
  </si>
  <si>
    <t>公務(他に分類されるものを除く)</t>
    <rPh sb="0" eb="2">
      <t>コウム</t>
    </rPh>
    <rPh sb="3" eb="4">
      <t>ホカ</t>
    </rPh>
    <rPh sb="5" eb="7">
      <t>ブンルイ</t>
    </rPh>
    <rPh sb="13" eb="14">
      <t>ノゾ</t>
    </rPh>
    <phoneticPr fontId="7"/>
  </si>
  <si>
    <t xml:space="preserve">   （他に分類されないもの）</t>
    <phoneticPr fontId="6"/>
  </si>
  <si>
    <t>公務(他に分類されるものを除く)</t>
    <phoneticPr fontId="7"/>
  </si>
  <si>
    <t>学術研究，専門・技術サービス業</t>
  </si>
  <si>
    <t>公務（他に分類されないもの）</t>
    <rPh sb="0" eb="2">
      <t>コウム</t>
    </rPh>
    <phoneticPr fontId="2"/>
  </si>
  <si>
    <t>国家公務</t>
    <rPh sb="0" eb="2">
      <t>コッカ</t>
    </rPh>
    <rPh sb="2" eb="4">
      <t>コウム</t>
    </rPh>
    <phoneticPr fontId="2"/>
  </si>
  <si>
    <t>国、
地方公共団体</t>
    <rPh sb="0" eb="1">
      <t>クニ</t>
    </rPh>
    <rPh sb="3" eb="9">
      <t>チホウコウキョウダンタイ</t>
    </rPh>
    <phoneticPr fontId="7"/>
  </si>
  <si>
    <t>民　営</t>
    <rPh sb="0" eb="1">
      <t>ミン</t>
    </rPh>
    <rPh sb="2" eb="3">
      <t>エイ</t>
    </rPh>
    <phoneticPr fontId="7"/>
  </si>
  <si>
    <t>５～９人</t>
    <phoneticPr fontId="2"/>
  </si>
  <si>
    <t>　　　　　　　　　　　従　業　者　規　模　別</t>
    <phoneticPr fontId="7"/>
  </si>
  <si>
    <t>地方公務</t>
    <rPh sb="0" eb="4">
      <t>チホウコウム</t>
    </rPh>
    <phoneticPr fontId="7"/>
  </si>
  <si>
    <t>（注２）「経済センサス‐活動調査」の調査対象となっている産業のみ掲載しています。</t>
    <rPh sb="1" eb="2">
      <t>チュウ</t>
    </rPh>
    <rPh sb="5" eb="7">
      <t>ケイザイ</t>
    </rPh>
    <rPh sb="12" eb="16">
      <t>カツドウチョウサ</t>
    </rPh>
    <rPh sb="18" eb="22">
      <t>チョウサタイショウ</t>
    </rPh>
    <rPh sb="28" eb="30">
      <t>サンギョウ</t>
    </rPh>
    <rPh sb="32" eb="34">
      <t>ケイサイ</t>
    </rPh>
    <phoneticPr fontId="7"/>
  </si>
  <si>
    <t>（令和３年６月１日現在）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6"/>
  </si>
  <si>
    <t>　(令和３年６月１日現在)</t>
    <rPh sb="2" eb="3">
      <t>レイ</t>
    </rPh>
    <rPh sb="3" eb="4">
      <t>ワ</t>
    </rPh>
    <rPh sb="5" eb="6">
      <t>ネン</t>
    </rPh>
    <rPh sb="6" eb="7">
      <t>ヘイネン</t>
    </rPh>
    <rPh sb="7" eb="8">
      <t>ガツ</t>
    </rPh>
    <rPh sb="9" eb="10">
      <t>ニチ</t>
    </rPh>
    <rPh sb="10" eb="12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</si>
</sst>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;[Red]\-#,##0.0"/>
    <numFmt numFmtId="177" formatCode="#,###,###,##0;&quot; -&quot;###,###,##0"/>
    <numFmt numFmtId="178" formatCode="##,###,###,##0;&quot;-&quot;#,###,###,##0"/>
    <numFmt numFmtId="179" formatCode="##,###,##0;&quot;-&quot;#,###,##0"/>
    <numFmt numFmtId="180" formatCode="###,###,##0;&quot;-&quot;##,###,##0"/>
    <numFmt numFmtId="181" formatCode="\ ###,###,##0;&quot;-&quot;###,###,##0"/>
  </numFmts>
  <fonts count="14" x14ac:knownFonts="1"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2"/>
      <color indexed="8"/>
      <name val="ＭＳ 明朝"/>
      <family val="1"/>
      <charset val="128"/>
    </font>
    <font>
      <sz val="12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3" fillId="0" borderId="0"/>
  </cellStyleXfs>
  <cellXfs count="152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Continuous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38" fontId="1" fillId="0" borderId="0" xfId="1" applyFont="1" applyBorder="1" applyAlignment="1">
      <alignment horizontal="right" vertical="center"/>
    </xf>
    <xf numFmtId="38" fontId="9" fillId="0" borderId="0" xfId="1" applyFont="1" applyBorder="1" applyAlignment="1">
      <alignment horizontal="right" vertical="center"/>
    </xf>
    <xf numFmtId="38" fontId="1" fillId="0" borderId="6" xfId="1" applyFont="1" applyBorder="1" applyAlignment="1">
      <alignment vertical="center"/>
    </xf>
    <xf numFmtId="38" fontId="9" fillId="0" borderId="6" xfId="1" applyFont="1" applyBorder="1" applyAlignment="1">
      <alignment horizontal="center" vertical="center"/>
    </xf>
    <xf numFmtId="38" fontId="9" fillId="0" borderId="0" xfId="1" applyFont="1" applyFill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38" fontId="1" fillId="0" borderId="6" xfId="1" applyFont="1" applyFill="1" applyBorder="1" applyAlignment="1">
      <alignment vertical="center" shrinkToFit="1"/>
    </xf>
    <xf numFmtId="38" fontId="1" fillId="0" borderId="6" xfId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176" fontId="9" fillId="0" borderId="0" xfId="1" applyNumberFormat="1" applyFont="1" applyBorder="1" applyAlignment="1">
      <alignment vertical="center"/>
    </xf>
    <xf numFmtId="176" fontId="1" fillId="0" borderId="0" xfId="1" applyNumberFormat="1" applyFont="1" applyBorder="1" applyAlignment="1">
      <alignment vertical="center"/>
    </xf>
    <xf numFmtId="178" fontId="1" fillId="0" borderId="0" xfId="0" applyNumberFormat="1" applyFont="1" applyFill="1" applyAlignment="1">
      <alignment horizontal="right" vertical="center"/>
    </xf>
    <xf numFmtId="177" fontId="9" fillId="0" borderId="0" xfId="0" applyNumberFormat="1" applyFont="1" applyFill="1" applyAlignment="1">
      <alignment horizontal="right" vertical="center"/>
    </xf>
    <xf numFmtId="178" fontId="9" fillId="0" borderId="0" xfId="0" applyNumberFormat="1" applyFont="1" applyFill="1" applyAlignment="1">
      <alignment horizontal="right" vertical="center"/>
    </xf>
    <xf numFmtId="176" fontId="1" fillId="0" borderId="0" xfId="1" applyNumberFormat="1" applyFont="1" applyBorder="1" applyAlignment="1">
      <alignment horizontal="right" vertical="center"/>
    </xf>
    <xf numFmtId="176" fontId="9" fillId="0" borderId="0" xfId="1" applyNumberFormat="1" applyFont="1" applyBorder="1" applyAlignment="1">
      <alignment horizontal="right" vertical="center"/>
    </xf>
    <xf numFmtId="38" fontId="1" fillId="0" borderId="6" xfId="1" applyFont="1" applyBorder="1" applyAlignment="1">
      <alignment horizontal="center" vertical="center"/>
    </xf>
    <xf numFmtId="176" fontId="1" fillId="0" borderId="7" xfId="1" applyNumberFormat="1" applyFont="1" applyBorder="1" applyAlignment="1">
      <alignment vertical="center"/>
    </xf>
    <xf numFmtId="176" fontId="1" fillId="0" borderId="1" xfId="1" applyNumberFormat="1" applyFont="1" applyBorder="1" applyAlignment="1">
      <alignment vertical="center"/>
    </xf>
    <xf numFmtId="38" fontId="1" fillId="0" borderId="0" xfId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38" fontId="1" fillId="0" borderId="6" xfId="1" applyFont="1" applyBorder="1" applyAlignment="1">
      <alignment vertical="center" shrinkToFit="1"/>
    </xf>
    <xf numFmtId="38" fontId="1" fillId="0" borderId="8" xfId="1" applyFont="1" applyBorder="1" applyAlignment="1">
      <alignment vertical="center"/>
    </xf>
    <xf numFmtId="38" fontId="9" fillId="0" borderId="0" xfId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38" fontId="1" fillId="0" borderId="0" xfId="1" applyFont="1" applyFill="1" applyBorder="1" applyAlignment="1">
      <alignment horizontal="right" vertical="center"/>
    </xf>
    <xf numFmtId="38" fontId="9" fillId="0" borderId="0" xfId="1" applyFont="1" applyBorder="1" applyAlignment="1">
      <alignment horizontal="center" vertical="center"/>
    </xf>
    <xf numFmtId="38" fontId="1" fillId="0" borderId="0" xfId="1" applyFont="1" applyFill="1" applyBorder="1" applyAlignment="1">
      <alignment vertical="center" shrinkToFit="1"/>
    </xf>
    <xf numFmtId="38" fontId="1" fillId="0" borderId="0" xfId="1" applyFont="1" applyFill="1" applyBorder="1" applyAlignment="1">
      <alignment vertical="center"/>
    </xf>
    <xf numFmtId="38" fontId="9" fillId="0" borderId="0" xfId="1" applyFont="1" applyBorder="1" applyAlignment="1">
      <alignment vertical="center"/>
    </xf>
    <xf numFmtId="38" fontId="1" fillId="0" borderId="0" xfId="1" applyFont="1" applyFill="1" applyAlignment="1">
      <alignment vertical="center"/>
    </xf>
    <xf numFmtId="0" fontId="9" fillId="0" borderId="0" xfId="0" applyFont="1" applyBorder="1" applyAlignment="1">
      <alignment horizontal="center" vertical="center"/>
    </xf>
    <xf numFmtId="38" fontId="9" fillId="0" borderId="12" xfId="1" applyFont="1" applyFill="1" applyBorder="1" applyAlignment="1">
      <alignment horizontal="right" vertical="center"/>
    </xf>
    <xf numFmtId="38" fontId="9" fillId="0" borderId="12" xfId="1" applyFont="1" applyFill="1" applyBorder="1" applyAlignment="1">
      <alignment vertical="center"/>
    </xf>
    <xf numFmtId="38" fontId="9" fillId="0" borderId="0" xfId="1" applyFont="1" applyFill="1" applyBorder="1" applyAlignment="1">
      <alignment vertical="center"/>
    </xf>
    <xf numFmtId="176" fontId="9" fillId="0" borderId="0" xfId="0" applyNumberFormat="1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38" fontId="1" fillId="0" borderId="12" xfId="1" applyFont="1" applyFill="1" applyBorder="1" applyAlignment="1">
      <alignment horizontal="right" vertical="center"/>
    </xf>
    <xf numFmtId="38" fontId="1" fillId="0" borderId="12" xfId="1" applyFont="1" applyFill="1" applyBorder="1" applyAlignment="1">
      <alignment vertical="center"/>
    </xf>
    <xf numFmtId="38" fontId="1" fillId="0" borderId="0" xfId="1" applyFont="1" applyAlignment="1">
      <alignment vertical="center"/>
    </xf>
    <xf numFmtId="177" fontId="1" fillId="0" borderId="0" xfId="0" applyNumberFormat="1" applyFont="1" applyFill="1" applyAlignment="1">
      <alignment horizontal="right" vertical="center"/>
    </xf>
    <xf numFmtId="176" fontId="1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181" fontId="1" fillId="0" borderId="0" xfId="0" applyNumberFormat="1" applyFont="1" applyAlignment="1">
      <alignment horizontal="right" vertical="center"/>
    </xf>
    <xf numFmtId="178" fontId="1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78" fontId="9" fillId="0" borderId="0" xfId="0" applyNumberFormat="1" applyFont="1" applyBorder="1" applyAlignment="1">
      <alignment horizontal="right" vertical="center"/>
    </xf>
    <xf numFmtId="180" fontId="9" fillId="0" borderId="0" xfId="0" applyNumberFormat="1" applyFont="1" applyBorder="1" applyAlignment="1">
      <alignment horizontal="right" vertical="center"/>
    </xf>
    <xf numFmtId="181" fontId="9" fillId="0" borderId="0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181" fontId="1" fillId="0" borderId="0" xfId="0" applyNumberFormat="1" applyFont="1" applyBorder="1" applyAlignment="1">
      <alignment horizontal="right" vertical="center"/>
    </xf>
    <xf numFmtId="0" fontId="11" fillId="0" borderId="0" xfId="2" applyFont="1" applyAlignment="1">
      <alignment vertical="center"/>
    </xf>
    <xf numFmtId="180" fontId="9" fillId="0" borderId="12" xfId="0" quotePrefix="1" applyNumberFormat="1" applyFont="1" applyBorder="1" applyAlignment="1">
      <alignment horizontal="right" vertical="center"/>
    </xf>
    <xf numFmtId="178" fontId="9" fillId="0" borderId="0" xfId="0" quotePrefix="1" applyNumberFormat="1" applyFont="1" applyAlignment="1">
      <alignment horizontal="right" vertical="center"/>
    </xf>
    <xf numFmtId="179" fontId="9" fillId="0" borderId="0" xfId="0" applyNumberFormat="1" applyFont="1" applyAlignment="1">
      <alignment horizontal="right" vertical="center"/>
    </xf>
    <xf numFmtId="177" fontId="9" fillId="0" borderId="0" xfId="0" applyNumberFormat="1" applyFont="1" applyAlignment="1">
      <alignment horizontal="right" vertical="center"/>
    </xf>
    <xf numFmtId="180" fontId="9" fillId="0" borderId="0" xfId="0" quotePrefix="1" applyNumberFormat="1" applyFont="1" applyAlignment="1">
      <alignment horizontal="right" vertical="center"/>
    </xf>
    <xf numFmtId="180" fontId="9" fillId="0" borderId="0" xfId="0" applyNumberFormat="1" applyFont="1" applyAlignment="1">
      <alignment horizontal="right" vertical="center"/>
    </xf>
    <xf numFmtId="178" fontId="9" fillId="0" borderId="0" xfId="0" applyNumberFormat="1" applyFont="1" applyAlignment="1">
      <alignment horizontal="right" vertical="center"/>
    </xf>
    <xf numFmtId="181" fontId="9" fillId="0" borderId="0" xfId="0" applyNumberFormat="1" applyFont="1" applyAlignment="1">
      <alignment horizontal="right" vertical="center"/>
    </xf>
    <xf numFmtId="180" fontId="1" fillId="0" borderId="0" xfId="0" applyNumberFormat="1" applyFont="1" applyAlignment="1">
      <alignment horizontal="right" vertical="center"/>
    </xf>
    <xf numFmtId="178" fontId="1" fillId="0" borderId="0" xfId="0" applyNumberFormat="1" applyFont="1" applyBorder="1" applyAlignment="1">
      <alignment horizontal="right" vertical="center"/>
    </xf>
    <xf numFmtId="180" fontId="1" fillId="0" borderId="0" xfId="0" applyNumberFormat="1" applyFont="1" applyBorder="1" applyAlignment="1">
      <alignment horizontal="right" vertical="center"/>
    </xf>
    <xf numFmtId="0" fontId="12" fillId="0" borderId="0" xfId="2" applyFont="1" applyAlignment="1">
      <alignment horizontal="right" vertical="center"/>
    </xf>
    <xf numFmtId="180" fontId="1" fillId="0" borderId="12" xfId="0" quotePrefix="1" applyNumberFormat="1" applyFont="1" applyBorder="1" applyAlignment="1">
      <alignment horizontal="right" vertical="center"/>
    </xf>
    <xf numFmtId="178" fontId="1" fillId="0" borderId="0" xfId="0" quotePrefix="1" applyNumberFormat="1" applyFont="1" applyAlignment="1">
      <alignment horizontal="right" vertical="center"/>
    </xf>
    <xf numFmtId="179" fontId="1" fillId="0" borderId="0" xfId="0" applyNumberFormat="1" applyFont="1" applyAlignment="1">
      <alignment horizontal="right" vertical="center"/>
    </xf>
    <xf numFmtId="177" fontId="1" fillId="0" borderId="0" xfId="0" applyNumberFormat="1" applyFont="1" applyAlignment="1">
      <alignment horizontal="right" vertical="center"/>
    </xf>
    <xf numFmtId="180" fontId="1" fillId="0" borderId="0" xfId="0" quotePrefix="1" applyNumberFormat="1" applyFont="1" applyAlignment="1">
      <alignment horizontal="right" vertical="center"/>
    </xf>
    <xf numFmtId="49" fontId="1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180" fontId="9" fillId="0" borderId="0" xfId="0" applyNumberFormat="1" applyFont="1" applyAlignment="1">
      <alignment horizontal="right" vertical="center" shrinkToFit="1"/>
    </xf>
    <xf numFmtId="0" fontId="9" fillId="0" borderId="0" xfId="0" applyFont="1" applyBorder="1" applyAlignment="1">
      <alignment horizontal="left" vertical="center"/>
    </xf>
    <xf numFmtId="38" fontId="1" fillId="0" borderId="0" xfId="1" quotePrefix="1" applyFont="1" applyFill="1" applyBorder="1" applyAlignment="1">
      <alignment horizontal="right" vertical="center"/>
    </xf>
    <xf numFmtId="0" fontId="1" fillId="0" borderId="0" xfId="0" applyFont="1" applyAlignment="1">
      <alignment horizontal="right" vertical="center" shrinkToFit="1"/>
    </xf>
    <xf numFmtId="0" fontId="11" fillId="0" borderId="0" xfId="2" applyFont="1" applyBorder="1" applyAlignment="1">
      <alignment horizontal="left" vertical="center"/>
    </xf>
    <xf numFmtId="181" fontId="1" fillId="0" borderId="0" xfId="0" quotePrefix="1" applyNumberFormat="1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 shrinkToFit="1"/>
    </xf>
    <xf numFmtId="0" fontId="1" fillId="0" borderId="7" xfId="0" applyFont="1" applyBorder="1" applyAlignment="1">
      <alignment vertical="center"/>
    </xf>
    <xf numFmtId="38" fontId="1" fillId="0" borderId="1" xfId="1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38" fontId="1" fillId="0" borderId="7" xfId="1" applyFont="1" applyBorder="1" applyAlignment="1">
      <alignment horizontal="right" vertical="center"/>
    </xf>
    <xf numFmtId="38" fontId="1" fillId="0" borderId="1" xfId="1" applyFont="1" applyBorder="1" applyAlignment="1">
      <alignment horizontal="right" vertical="center"/>
    </xf>
    <xf numFmtId="0" fontId="9" fillId="0" borderId="0" xfId="0" applyFont="1" applyBorder="1" applyAlignment="1">
      <alignment horizontal="left" vertical="center" shrinkToFit="1"/>
    </xf>
    <xf numFmtId="38" fontId="1" fillId="0" borderId="0" xfId="1" applyFont="1" applyFill="1" applyBorder="1" applyAlignment="1">
      <alignment horizontal="left" vertical="center"/>
    </xf>
    <xf numFmtId="0" fontId="1" fillId="0" borderId="0" xfId="0" applyFont="1" applyBorder="1" applyAlignment="1">
      <alignment horizontal="right" vertical="center" shrinkToFit="1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180" fontId="13" fillId="0" borderId="0" xfId="0" applyNumberFormat="1" applyFont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0" fontId="1" fillId="0" borderId="6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0" fontId="0" fillId="0" borderId="12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shrinkToFit="1"/>
    </xf>
    <xf numFmtId="0" fontId="0" fillId="0" borderId="11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_新産業分類符号一覧(04.07再訂正)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1"/>
  <sheetViews>
    <sheetView view="pageBreakPreview" zoomScaleNormal="130" zoomScaleSheetLayoutView="100" workbookViewId="0">
      <selection activeCell="H6" sqref="H6:J6"/>
    </sheetView>
  </sheetViews>
  <sheetFormatPr defaultColWidth="14.875" defaultRowHeight="13.5" x14ac:dyDescent="0.15"/>
  <cols>
    <col min="1" max="1" width="30" style="1" customWidth="1"/>
    <col min="2" max="5" width="16.75" style="1" customWidth="1"/>
    <col min="6" max="6" width="30" style="1" customWidth="1"/>
    <col min="7" max="10" width="16.75" style="1" customWidth="1"/>
    <col min="11" max="16384" width="14.875" style="1"/>
  </cols>
  <sheetData>
    <row r="1" spans="1:14" s="4" customFormat="1" ht="18" customHeight="1" x14ac:dyDescent="0.15">
      <c r="A1" s="111" t="s">
        <v>55</v>
      </c>
      <c r="B1" s="111"/>
      <c r="C1" s="111"/>
      <c r="D1" s="111"/>
      <c r="E1" s="111"/>
      <c r="F1" s="111"/>
      <c r="G1" s="111"/>
      <c r="H1" s="111"/>
      <c r="I1" s="111"/>
      <c r="J1" s="111"/>
      <c r="K1" s="2"/>
      <c r="L1" s="1"/>
      <c r="M1" s="2"/>
      <c r="N1" s="2"/>
    </row>
    <row r="2" spans="1:14" s="2" customFormat="1" ht="14.2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5"/>
      <c r="M2" s="1"/>
      <c r="N2" s="1"/>
    </row>
    <row r="3" spans="1:14" ht="18" customHeight="1" x14ac:dyDescent="0.15">
      <c r="A3" s="112" t="s">
        <v>104</v>
      </c>
      <c r="B3" s="112"/>
      <c r="C3" s="112"/>
      <c r="D3" s="112"/>
      <c r="E3" s="112"/>
      <c r="F3" s="112"/>
      <c r="G3" s="112"/>
      <c r="H3" s="112"/>
      <c r="I3" s="112"/>
      <c r="J3" s="112"/>
      <c r="K3" s="5"/>
      <c r="L3" s="5"/>
      <c r="M3" s="5"/>
      <c r="N3" s="5"/>
    </row>
    <row r="4" spans="1:14" ht="18" customHeight="1" x14ac:dyDescent="0.15">
      <c r="A4" s="37"/>
      <c r="B4" s="37"/>
      <c r="C4" s="37"/>
      <c r="D4" s="37"/>
      <c r="E4" s="37"/>
      <c r="F4" s="37"/>
      <c r="G4" s="37"/>
      <c r="H4" s="37"/>
      <c r="I4" s="37"/>
      <c r="J4" s="37"/>
      <c r="K4" s="5"/>
      <c r="L4" s="5"/>
      <c r="M4" s="5"/>
      <c r="N4" s="5"/>
    </row>
    <row r="5" spans="1:14" s="8" customFormat="1" ht="13.5" customHeight="1" x14ac:dyDescent="0.15">
      <c r="A5" s="7"/>
      <c r="E5" s="9" t="s">
        <v>113</v>
      </c>
      <c r="F5" s="7"/>
      <c r="J5" s="9" t="s">
        <v>182</v>
      </c>
    </row>
    <row r="6" spans="1:14" s="8" customFormat="1" ht="15.75" customHeight="1" x14ac:dyDescent="0.15">
      <c r="A6" s="113" t="s">
        <v>5</v>
      </c>
      <c r="B6" s="115" t="s">
        <v>4</v>
      </c>
      <c r="C6" s="117" t="s">
        <v>0</v>
      </c>
      <c r="D6" s="118"/>
      <c r="E6" s="118"/>
      <c r="F6" s="113" t="s">
        <v>5</v>
      </c>
      <c r="G6" s="115" t="s">
        <v>4</v>
      </c>
      <c r="H6" s="117" t="s">
        <v>0</v>
      </c>
      <c r="I6" s="118"/>
      <c r="J6" s="118"/>
    </row>
    <row r="7" spans="1:14" s="8" customFormat="1" ht="15.75" customHeight="1" x14ac:dyDescent="0.15">
      <c r="A7" s="114"/>
      <c r="B7" s="116"/>
      <c r="C7" s="10" t="s">
        <v>3</v>
      </c>
      <c r="D7" s="11" t="s">
        <v>1</v>
      </c>
      <c r="E7" s="12" t="s">
        <v>2</v>
      </c>
      <c r="F7" s="114"/>
      <c r="G7" s="116"/>
      <c r="H7" s="10" t="s">
        <v>3</v>
      </c>
      <c r="I7" s="11" t="s">
        <v>1</v>
      </c>
      <c r="J7" s="12" t="s">
        <v>2</v>
      </c>
    </row>
    <row r="8" spans="1:14" s="8" customFormat="1" ht="9" customHeight="1" x14ac:dyDescent="0.15">
      <c r="A8" s="50"/>
      <c r="B8" s="40"/>
      <c r="C8" s="45"/>
      <c r="D8" s="6"/>
      <c r="E8" s="6"/>
      <c r="F8" s="38"/>
      <c r="G8" s="40"/>
      <c r="H8" s="45"/>
      <c r="I8" s="6"/>
      <c r="J8" s="6"/>
    </row>
    <row r="9" spans="1:14" s="8" customFormat="1" ht="13.5" customHeight="1" x14ac:dyDescent="0.15">
      <c r="A9" s="43" t="s">
        <v>6</v>
      </c>
      <c r="B9" s="51">
        <v>4847</v>
      </c>
      <c r="C9" s="39">
        <v>52067</v>
      </c>
      <c r="D9" s="39">
        <v>28632</v>
      </c>
      <c r="E9" s="39">
        <v>23344</v>
      </c>
      <c r="F9" s="43" t="s">
        <v>6</v>
      </c>
      <c r="G9" s="46">
        <v>4759</v>
      </c>
      <c r="H9" s="17">
        <v>55711</v>
      </c>
      <c r="I9" s="39">
        <v>29882</v>
      </c>
      <c r="J9" s="39">
        <v>25575</v>
      </c>
    </row>
    <row r="10" spans="1:14" s="8" customFormat="1" ht="9" customHeight="1" x14ac:dyDescent="0.15">
      <c r="A10" s="32"/>
      <c r="B10" s="51"/>
      <c r="C10" s="39"/>
      <c r="D10" s="44"/>
      <c r="E10" s="44"/>
      <c r="F10" s="32"/>
      <c r="G10" s="46"/>
      <c r="H10" s="17"/>
      <c r="I10" s="44"/>
      <c r="J10" s="44"/>
    </row>
    <row r="11" spans="1:14" s="8" customFormat="1" ht="13.5" customHeight="1" x14ac:dyDescent="0.15">
      <c r="A11" s="40" t="s">
        <v>7</v>
      </c>
      <c r="B11" s="51"/>
      <c r="C11" s="39"/>
      <c r="D11" s="42"/>
      <c r="E11" s="42"/>
      <c r="F11" s="40" t="s">
        <v>7</v>
      </c>
      <c r="G11" s="46"/>
      <c r="H11" s="17"/>
      <c r="I11" s="42"/>
      <c r="J11" s="42"/>
    </row>
    <row r="12" spans="1:14" s="8" customFormat="1" ht="13.5" customHeight="1" x14ac:dyDescent="0.15">
      <c r="A12" s="32" t="s">
        <v>59</v>
      </c>
      <c r="B12" s="52">
        <v>19</v>
      </c>
      <c r="C12" s="42">
        <v>288</v>
      </c>
      <c r="D12" s="42">
        <v>256</v>
      </c>
      <c r="E12" s="42">
        <v>32</v>
      </c>
      <c r="F12" s="32" t="s">
        <v>59</v>
      </c>
      <c r="G12" s="47">
        <v>30</v>
      </c>
      <c r="H12" s="48">
        <v>314</v>
      </c>
      <c r="I12" s="42">
        <v>263</v>
      </c>
      <c r="J12" s="42">
        <v>51</v>
      </c>
    </row>
    <row r="13" spans="1:14" s="8" customFormat="1" ht="13.5" customHeight="1" x14ac:dyDescent="0.15">
      <c r="A13" s="33" t="s">
        <v>9</v>
      </c>
      <c r="B13" s="52">
        <v>4</v>
      </c>
      <c r="C13" s="42">
        <v>21</v>
      </c>
      <c r="D13" s="42">
        <v>18</v>
      </c>
      <c r="E13" s="42">
        <v>3</v>
      </c>
      <c r="F13" s="33" t="s">
        <v>9</v>
      </c>
      <c r="G13" s="47">
        <v>4</v>
      </c>
      <c r="H13" s="48">
        <v>38</v>
      </c>
      <c r="I13" s="42">
        <v>37</v>
      </c>
      <c r="J13" s="42">
        <v>1</v>
      </c>
    </row>
    <row r="14" spans="1:14" s="8" customFormat="1" ht="13.5" customHeight="1" x14ac:dyDescent="0.15">
      <c r="A14" s="32" t="s">
        <v>106</v>
      </c>
      <c r="B14" s="51" t="s">
        <v>114</v>
      </c>
      <c r="C14" s="39" t="s">
        <v>10</v>
      </c>
      <c r="D14" s="39" t="s">
        <v>10</v>
      </c>
      <c r="E14" s="39" t="s">
        <v>10</v>
      </c>
      <c r="F14" s="32" t="s">
        <v>106</v>
      </c>
      <c r="G14" s="46" t="s">
        <v>10</v>
      </c>
      <c r="H14" s="17" t="s">
        <v>10</v>
      </c>
      <c r="I14" s="39" t="s">
        <v>10</v>
      </c>
      <c r="J14" s="39" t="s">
        <v>10</v>
      </c>
    </row>
    <row r="15" spans="1:14" s="8" customFormat="1" ht="13.5" customHeight="1" x14ac:dyDescent="0.15">
      <c r="A15" s="32" t="s">
        <v>11</v>
      </c>
      <c r="B15" s="52">
        <v>434</v>
      </c>
      <c r="C15" s="42">
        <v>2528</v>
      </c>
      <c r="D15" s="42">
        <v>1964</v>
      </c>
      <c r="E15" s="42">
        <v>545</v>
      </c>
      <c r="F15" s="32" t="s">
        <v>11</v>
      </c>
      <c r="G15" s="47">
        <v>405</v>
      </c>
      <c r="H15" s="48">
        <v>2481</v>
      </c>
      <c r="I15" s="42">
        <v>1885</v>
      </c>
      <c r="J15" s="42">
        <v>588</v>
      </c>
    </row>
    <row r="16" spans="1:14" s="8" customFormat="1" ht="13.5" customHeight="1" x14ac:dyDescent="0.15">
      <c r="A16" s="32" t="s">
        <v>12</v>
      </c>
      <c r="B16" s="52">
        <v>403</v>
      </c>
      <c r="C16" s="42">
        <v>11901</v>
      </c>
      <c r="D16" s="42">
        <v>8848</v>
      </c>
      <c r="E16" s="42">
        <v>3043</v>
      </c>
      <c r="F16" s="32" t="s">
        <v>12</v>
      </c>
      <c r="G16" s="47">
        <v>358</v>
      </c>
      <c r="H16" s="48">
        <v>11703</v>
      </c>
      <c r="I16" s="42">
        <v>8445</v>
      </c>
      <c r="J16" s="42">
        <v>3258</v>
      </c>
    </row>
    <row r="17" spans="1:10" s="8" customFormat="1" ht="13.5" customHeight="1" x14ac:dyDescent="0.15">
      <c r="A17" s="32" t="s">
        <v>13</v>
      </c>
      <c r="B17" s="52">
        <v>7</v>
      </c>
      <c r="C17" s="42">
        <v>195</v>
      </c>
      <c r="D17" s="42">
        <v>183</v>
      </c>
      <c r="E17" s="42">
        <v>12</v>
      </c>
      <c r="F17" s="32" t="s">
        <v>13</v>
      </c>
      <c r="G17" s="47">
        <v>17</v>
      </c>
      <c r="H17" s="48">
        <v>174</v>
      </c>
      <c r="I17" s="42">
        <v>148</v>
      </c>
      <c r="J17" s="42">
        <v>26</v>
      </c>
    </row>
    <row r="18" spans="1:10" s="8" customFormat="1" ht="13.5" customHeight="1" x14ac:dyDescent="0.15">
      <c r="A18" s="32" t="s">
        <v>14</v>
      </c>
      <c r="B18" s="52">
        <v>42</v>
      </c>
      <c r="C18" s="42">
        <v>277</v>
      </c>
      <c r="D18" s="42">
        <v>183</v>
      </c>
      <c r="E18" s="42">
        <v>94</v>
      </c>
      <c r="F18" s="32" t="s">
        <v>14</v>
      </c>
      <c r="G18" s="47">
        <v>34</v>
      </c>
      <c r="H18" s="48">
        <v>201</v>
      </c>
      <c r="I18" s="42">
        <v>117</v>
      </c>
      <c r="J18" s="42">
        <v>84</v>
      </c>
    </row>
    <row r="19" spans="1:10" s="8" customFormat="1" ht="13.5" customHeight="1" x14ac:dyDescent="0.15">
      <c r="A19" s="32" t="s">
        <v>105</v>
      </c>
      <c r="B19" s="52">
        <v>82</v>
      </c>
      <c r="C19" s="42">
        <v>1766</v>
      </c>
      <c r="D19" s="42">
        <v>1445</v>
      </c>
      <c r="E19" s="42">
        <v>321</v>
      </c>
      <c r="F19" s="32" t="s">
        <v>105</v>
      </c>
      <c r="G19" s="47">
        <v>101</v>
      </c>
      <c r="H19" s="48">
        <v>1917</v>
      </c>
      <c r="I19" s="42">
        <v>1549</v>
      </c>
      <c r="J19" s="42">
        <v>348</v>
      </c>
    </row>
    <row r="20" spans="1:10" s="8" customFormat="1" ht="13.5" customHeight="1" x14ac:dyDescent="0.15">
      <c r="A20" s="32" t="s">
        <v>15</v>
      </c>
      <c r="B20" s="52">
        <v>1251</v>
      </c>
      <c r="C20" s="42">
        <v>11618</v>
      </c>
      <c r="D20" s="42">
        <v>5586</v>
      </c>
      <c r="E20" s="42">
        <v>6024</v>
      </c>
      <c r="F20" s="32" t="s">
        <v>15</v>
      </c>
      <c r="G20" s="47">
        <v>1115</v>
      </c>
      <c r="H20" s="48">
        <v>11148</v>
      </c>
      <c r="I20" s="42">
        <v>5264</v>
      </c>
      <c r="J20" s="42">
        <v>5785</v>
      </c>
    </row>
    <row r="21" spans="1:10" s="8" customFormat="1" ht="13.5" customHeight="1" x14ac:dyDescent="0.15">
      <c r="A21" s="32" t="s">
        <v>16</v>
      </c>
      <c r="B21" s="52">
        <v>93</v>
      </c>
      <c r="C21" s="42">
        <v>1119</v>
      </c>
      <c r="D21" s="42">
        <v>433</v>
      </c>
      <c r="E21" s="42">
        <v>686</v>
      </c>
      <c r="F21" s="32" t="s">
        <v>16</v>
      </c>
      <c r="G21" s="47">
        <v>92</v>
      </c>
      <c r="H21" s="48">
        <v>1204</v>
      </c>
      <c r="I21" s="42">
        <v>444</v>
      </c>
      <c r="J21" s="42">
        <v>708</v>
      </c>
    </row>
    <row r="22" spans="1:10" s="8" customFormat="1" ht="13.5" customHeight="1" x14ac:dyDescent="0.15">
      <c r="A22" s="32" t="s">
        <v>56</v>
      </c>
      <c r="B22" s="52">
        <v>276</v>
      </c>
      <c r="C22" s="42">
        <v>1703</v>
      </c>
      <c r="D22" s="42">
        <v>1054</v>
      </c>
      <c r="E22" s="42">
        <v>643</v>
      </c>
      <c r="F22" s="32" t="s">
        <v>56</v>
      </c>
      <c r="G22" s="47">
        <v>276</v>
      </c>
      <c r="H22" s="48">
        <v>1287</v>
      </c>
      <c r="I22" s="42">
        <v>586</v>
      </c>
      <c r="J22" s="42">
        <v>698</v>
      </c>
    </row>
    <row r="23" spans="1:10" s="8" customFormat="1" ht="13.5" customHeight="1" x14ac:dyDescent="0.15">
      <c r="A23" s="41" t="s">
        <v>58</v>
      </c>
      <c r="B23" s="52">
        <v>171</v>
      </c>
      <c r="C23" s="42">
        <v>850</v>
      </c>
      <c r="D23" s="42">
        <v>484</v>
      </c>
      <c r="E23" s="42">
        <v>366</v>
      </c>
      <c r="F23" s="41" t="s">
        <v>58</v>
      </c>
      <c r="G23" s="47">
        <v>203</v>
      </c>
      <c r="H23" s="48">
        <v>1153</v>
      </c>
      <c r="I23" s="42">
        <v>687</v>
      </c>
      <c r="J23" s="42">
        <v>466</v>
      </c>
    </row>
    <row r="24" spans="1:10" s="8" customFormat="1" ht="13.5" customHeight="1" x14ac:dyDescent="0.15">
      <c r="A24" s="32" t="s">
        <v>107</v>
      </c>
      <c r="B24" s="52">
        <v>639</v>
      </c>
      <c r="C24" s="42">
        <v>5860</v>
      </c>
      <c r="D24" s="42">
        <v>2298</v>
      </c>
      <c r="E24" s="42">
        <v>3542</v>
      </c>
      <c r="F24" s="32" t="s">
        <v>107</v>
      </c>
      <c r="G24" s="47">
        <v>568</v>
      </c>
      <c r="H24" s="48">
        <v>4999</v>
      </c>
      <c r="I24" s="42">
        <v>1990</v>
      </c>
      <c r="J24" s="42">
        <v>2957</v>
      </c>
    </row>
    <row r="25" spans="1:10" s="8" customFormat="1" ht="13.5" customHeight="1" x14ac:dyDescent="0.15">
      <c r="A25" s="42" t="s">
        <v>57</v>
      </c>
      <c r="B25" s="52">
        <v>415</v>
      </c>
      <c r="C25" s="42">
        <v>2123</v>
      </c>
      <c r="D25" s="42">
        <v>905</v>
      </c>
      <c r="E25" s="42">
        <v>1218</v>
      </c>
      <c r="F25" s="42" t="s">
        <v>57</v>
      </c>
      <c r="G25" s="47">
        <v>397</v>
      </c>
      <c r="H25" s="48">
        <v>1616</v>
      </c>
      <c r="I25" s="42">
        <v>658</v>
      </c>
      <c r="J25" s="42">
        <v>958</v>
      </c>
    </row>
    <row r="26" spans="1:10" s="8" customFormat="1" ht="13.5" customHeight="1" x14ac:dyDescent="0.15">
      <c r="A26" s="32" t="s">
        <v>18</v>
      </c>
      <c r="B26" s="52">
        <v>169</v>
      </c>
      <c r="C26" s="42">
        <v>1972</v>
      </c>
      <c r="D26" s="42">
        <v>1064</v>
      </c>
      <c r="E26" s="42">
        <v>908</v>
      </c>
      <c r="F26" s="32" t="s">
        <v>18</v>
      </c>
      <c r="G26" s="47">
        <v>219</v>
      </c>
      <c r="H26" s="48">
        <v>3956</v>
      </c>
      <c r="I26" s="42">
        <v>1968</v>
      </c>
      <c r="J26" s="42">
        <v>1988</v>
      </c>
    </row>
    <row r="27" spans="1:10" s="8" customFormat="1" ht="13.5" customHeight="1" x14ac:dyDescent="0.15">
      <c r="A27" s="32" t="s">
        <v>17</v>
      </c>
      <c r="B27" s="52">
        <v>379</v>
      </c>
      <c r="C27" s="42">
        <v>5511</v>
      </c>
      <c r="D27" s="42">
        <v>1309</v>
      </c>
      <c r="E27" s="42">
        <v>4174</v>
      </c>
      <c r="F27" s="32" t="s">
        <v>17</v>
      </c>
      <c r="G27" s="47">
        <v>432</v>
      </c>
      <c r="H27" s="48">
        <v>7527</v>
      </c>
      <c r="I27" s="42">
        <v>2065</v>
      </c>
      <c r="J27" s="42">
        <v>5444</v>
      </c>
    </row>
    <row r="28" spans="1:10" s="8" customFormat="1" ht="13.5" customHeight="1" x14ac:dyDescent="0.15">
      <c r="A28" s="32" t="s">
        <v>19</v>
      </c>
      <c r="B28" s="52">
        <v>31</v>
      </c>
      <c r="C28" s="42">
        <v>620</v>
      </c>
      <c r="D28" s="42">
        <v>402</v>
      </c>
      <c r="E28" s="42">
        <v>218</v>
      </c>
      <c r="F28" s="32" t="s">
        <v>19</v>
      </c>
      <c r="G28" s="47">
        <v>32</v>
      </c>
      <c r="H28" s="48">
        <v>617</v>
      </c>
      <c r="I28" s="42">
        <v>402</v>
      </c>
      <c r="J28" s="42">
        <v>215</v>
      </c>
    </row>
    <row r="29" spans="1:10" s="8" customFormat="1" ht="13.5" customHeight="1" x14ac:dyDescent="0.15">
      <c r="A29" s="32" t="s">
        <v>20</v>
      </c>
      <c r="B29" s="52">
        <v>432</v>
      </c>
      <c r="C29" s="42">
        <v>3715</v>
      </c>
      <c r="D29" s="42">
        <v>2200</v>
      </c>
      <c r="E29" s="42">
        <v>1515</v>
      </c>
      <c r="F29" s="32" t="s">
        <v>20</v>
      </c>
      <c r="G29" s="47">
        <v>442</v>
      </c>
      <c r="H29" s="48">
        <v>4241</v>
      </c>
      <c r="I29" s="42">
        <v>2584</v>
      </c>
      <c r="J29" s="42">
        <v>1655</v>
      </c>
    </row>
    <row r="30" spans="1:10" s="8" customFormat="1" ht="13.5" customHeight="1" x14ac:dyDescent="0.15">
      <c r="A30" s="34" t="s">
        <v>60</v>
      </c>
      <c r="B30" s="53"/>
      <c r="C30" s="13"/>
      <c r="D30" s="13"/>
      <c r="E30" s="13"/>
      <c r="F30" s="34" t="s">
        <v>60</v>
      </c>
      <c r="G30" s="36"/>
      <c r="H30" s="14"/>
      <c r="I30" s="13"/>
      <c r="J30" s="13"/>
    </row>
    <row r="31" spans="1:10" s="8" customFormat="1" ht="13.5" customHeight="1" x14ac:dyDescent="0.15">
      <c r="A31" s="34"/>
      <c r="B31" s="13"/>
      <c r="C31" s="13"/>
      <c r="D31" s="13"/>
      <c r="E31" s="13"/>
      <c r="F31" s="34" t="s">
        <v>170</v>
      </c>
      <c r="G31" s="14">
        <v>34</v>
      </c>
      <c r="H31" s="14">
        <v>1135</v>
      </c>
      <c r="I31" s="13">
        <v>790</v>
      </c>
      <c r="J31" s="13">
        <v>345</v>
      </c>
    </row>
    <row r="32" spans="1:10" s="8" customFormat="1" ht="13.5" customHeight="1" x14ac:dyDescent="0.15">
      <c r="A32" s="15"/>
      <c r="D32" s="13"/>
      <c r="E32" s="13"/>
      <c r="F32" s="15"/>
      <c r="G32" s="21"/>
      <c r="H32" s="21"/>
      <c r="I32" s="13"/>
      <c r="J32" s="13"/>
    </row>
    <row r="33" spans="1:10" s="8" customFormat="1" ht="13.5" customHeight="1" x14ac:dyDescent="0.15">
      <c r="A33" s="15" t="s">
        <v>21</v>
      </c>
      <c r="B33" s="13">
        <f>SUM(B12:B13)</f>
        <v>23</v>
      </c>
      <c r="C33" s="13">
        <f>SUM(C12:C13)</f>
        <v>309</v>
      </c>
      <c r="D33" s="13">
        <f>SUM(D12:D13)</f>
        <v>274</v>
      </c>
      <c r="E33" s="13">
        <f>SUM(E12:E13)</f>
        <v>35</v>
      </c>
      <c r="F33" s="15" t="s">
        <v>21</v>
      </c>
      <c r="G33" s="14">
        <f>SUM(G12:G13)</f>
        <v>34</v>
      </c>
      <c r="H33" s="14">
        <f>SUM(H12:H13)</f>
        <v>352</v>
      </c>
      <c r="I33" s="13">
        <f>SUM(I12:I13)</f>
        <v>300</v>
      </c>
      <c r="J33" s="13">
        <f>SUM(J12:J13)</f>
        <v>52</v>
      </c>
    </row>
    <row r="34" spans="1:10" s="8" customFormat="1" ht="13.5" customHeight="1" x14ac:dyDescent="0.15">
      <c r="A34" s="15" t="s">
        <v>22</v>
      </c>
      <c r="B34" s="13">
        <f>SUM(B15:B16)</f>
        <v>837</v>
      </c>
      <c r="C34" s="13">
        <f>SUM(C15:C16)</f>
        <v>14429</v>
      </c>
      <c r="D34" s="13">
        <f>SUM(D15:D16)</f>
        <v>10812</v>
      </c>
      <c r="E34" s="13">
        <f>SUM(E15:E16)</f>
        <v>3588</v>
      </c>
      <c r="F34" s="15" t="s">
        <v>22</v>
      </c>
      <c r="G34" s="14">
        <f>SUM(G15:G16)</f>
        <v>763</v>
      </c>
      <c r="H34" s="14">
        <f>SUM(H15:H16)</f>
        <v>14184</v>
      </c>
      <c r="I34" s="13">
        <f>SUM(I15:I16)</f>
        <v>10330</v>
      </c>
      <c r="J34" s="13">
        <f>SUM(J15:J16)</f>
        <v>3846</v>
      </c>
    </row>
    <row r="35" spans="1:10" s="8" customFormat="1" ht="13.5" customHeight="1" x14ac:dyDescent="0.15">
      <c r="A35" s="15" t="s">
        <v>23</v>
      </c>
      <c r="B35" s="13">
        <f>SUM(B17:B29)</f>
        <v>3987</v>
      </c>
      <c r="C35" s="13">
        <f>SUM(C17:C29)</f>
        <v>37329</v>
      </c>
      <c r="D35" s="13">
        <f>SUM(D17:D29)</f>
        <v>17546</v>
      </c>
      <c r="E35" s="13">
        <f>SUM(E17:E29)</f>
        <v>19721</v>
      </c>
      <c r="F35" s="15" t="s">
        <v>23</v>
      </c>
      <c r="G35" s="14">
        <f>SUM(G17:G31)</f>
        <v>3962</v>
      </c>
      <c r="H35" s="14">
        <f>SUM(H17:H31)</f>
        <v>41175</v>
      </c>
      <c r="I35" s="13">
        <f t="shared" ref="I35:J35" si="0">SUM(I17:I31)</f>
        <v>19252</v>
      </c>
      <c r="J35" s="13">
        <f t="shared" si="0"/>
        <v>21677</v>
      </c>
    </row>
    <row r="36" spans="1:10" s="8" customFormat="1" ht="9" customHeight="1" x14ac:dyDescent="0.15">
      <c r="A36" s="15"/>
      <c r="B36" s="13"/>
      <c r="C36" s="13"/>
      <c r="D36" s="13"/>
      <c r="E36" s="13"/>
      <c r="F36" s="15"/>
      <c r="G36" s="14"/>
      <c r="H36" s="14"/>
      <c r="I36" s="13"/>
      <c r="J36" s="13"/>
    </row>
    <row r="37" spans="1:10" s="8" customFormat="1" ht="13.5" customHeight="1" x14ac:dyDescent="0.15">
      <c r="A37" s="16" t="s">
        <v>24</v>
      </c>
      <c r="B37" s="13"/>
      <c r="C37" s="13"/>
      <c r="D37" s="13"/>
      <c r="E37" s="13"/>
      <c r="F37" s="16" t="s">
        <v>24</v>
      </c>
      <c r="G37" s="14"/>
      <c r="H37" s="14"/>
      <c r="I37" s="13"/>
      <c r="J37" s="13"/>
    </row>
    <row r="38" spans="1:10" s="8" customFormat="1" ht="13.5" customHeight="1" x14ac:dyDescent="0.15">
      <c r="A38" s="15" t="s">
        <v>59</v>
      </c>
      <c r="B38" s="23">
        <f>B12/B9*100</f>
        <v>0.39199504848359812</v>
      </c>
      <c r="C38" s="23">
        <f>C12/C9*100</f>
        <v>0.5531334626538883</v>
      </c>
      <c r="D38" s="23">
        <f>D12/D9*100</f>
        <v>0.8941044984632579</v>
      </c>
      <c r="E38" s="23">
        <f>E12/E9*100</f>
        <v>0.1370801919122687</v>
      </c>
      <c r="F38" s="15" t="s">
        <v>59</v>
      </c>
      <c r="G38" s="22">
        <f>G12/G9*100</f>
        <v>0.63038453456608534</v>
      </c>
      <c r="H38" s="22">
        <f>H12/H9*100</f>
        <v>0.56362298289386303</v>
      </c>
      <c r="I38" s="23">
        <f>I12/I9*100</f>
        <v>0.88012850545478882</v>
      </c>
      <c r="J38" s="23">
        <f>J12/J9*100</f>
        <v>0.19941348973607037</v>
      </c>
    </row>
    <row r="39" spans="1:10" s="8" customFormat="1" ht="13.5" customHeight="1" x14ac:dyDescent="0.15">
      <c r="A39" s="18" t="s">
        <v>9</v>
      </c>
      <c r="B39" s="23">
        <f>B13/B9*100</f>
        <v>8.2525273364968024E-2</v>
      </c>
      <c r="C39" s="23">
        <f>C13/C9*100</f>
        <v>4.0332648318512687E-2</v>
      </c>
      <c r="D39" s="23">
        <f>D13/D9*100</f>
        <v>6.286672254819782E-2</v>
      </c>
      <c r="E39" s="23">
        <f>E13/E9*100</f>
        <v>1.2851267991775188E-2</v>
      </c>
      <c r="F39" s="18" t="s">
        <v>9</v>
      </c>
      <c r="G39" s="22">
        <f>G13/G9*100</f>
        <v>8.405127127547804E-2</v>
      </c>
      <c r="H39" s="22">
        <f>H13/H9*100</f>
        <v>6.8209150796072593E-2</v>
      </c>
      <c r="I39" s="23">
        <f>I13/I9*100</f>
        <v>0.12382036008299312</v>
      </c>
      <c r="J39" s="23">
        <f>J13/J9*100</f>
        <v>3.9100684261974585E-3</v>
      </c>
    </row>
    <row r="40" spans="1:10" s="8" customFormat="1" ht="13.5" customHeight="1" x14ac:dyDescent="0.15">
      <c r="A40" s="15" t="s">
        <v>106</v>
      </c>
      <c r="B40" s="54" t="s">
        <v>10</v>
      </c>
      <c r="C40" s="24" t="s">
        <v>10</v>
      </c>
      <c r="D40" s="24" t="s">
        <v>10</v>
      </c>
      <c r="E40" s="24" t="s">
        <v>10</v>
      </c>
      <c r="F40" s="15" t="s">
        <v>106</v>
      </c>
      <c r="G40" s="25" t="s">
        <v>10</v>
      </c>
      <c r="H40" s="26" t="s">
        <v>10</v>
      </c>
      <c r="I40" s="24" t="s">
        <v>10</v>
      </c>
      <c r="J40" s="24" t="s">
        <v>10</v>
      </c>
    </row>
    <row r="41" spans="1:10" s="8" customFormat="1" ht="13.5" customHeight="1" x14ac:dyDescent="0.15">
      <c r="A41" s="15" t="s">
        <v>11</v>
      </c>
      <c r="B41" s="23">
        <f>B15/B9*100</f>
        <v>8.9539921600990304</v>
      </c>
      <c r="C41" s="55">
        <f>C15/C9*100</f>
        <v>4.8552826166285747</v>
      </c>
      <c r="D41" s="23">
        <f>D15/D9*100</f>
        <v>6.8594579491478065</v>
      </c>
      <c r="E41" s="23">
        <f>E15/E9*100</f>
        <v>2.3346470185058257</v>
      </c>
      <c r="F41" s="15" t="s">
        <v>11</v>
      </c>
      <c r="G41" s="22">
        <f>G15/G9*100</f>
        <v>8.5101912166421521</v>
      </c>
      <c r="H41" s="49">
        <f>H15/H9*100</f>
        <v>4.4533395559225291</v>
      </c>
      <c r="I41" s="23">
        <f>I15/I9*100</f>
        <v>6.3081453717957299</v>
      </c>
      <c r="J41" s="23">
        <f>J15/J9*100</f>
        <v>2.2991202346041058</v>
      </c>
    </row>
    <row r="42" spans="1:10" s="8" customFormat="1" ht="13.5" customHeight="1" x14ac:dyDescent="0.15">
      <c r="A42" s="15" t="s">
        <v>12</v>
      </c>
      <c r="B42" s="55">
        <f>B16/B9*100</f>
        <v>8.314421291520528</v>
      </c>
      <c r="C42" s="55">
        <f>C16/C9*100</f>
        <v>22.857087982791406</v>
      </c>
      <c r="D42" s="23">
        <f>D16/D9*100</f>
        <v>30.902486728136353</v>
      </c>
      <c r="E42" s="23">
        <f>E16/E9*100</f>
        <v>13.035469499657298</v>
      </c>
      <c r="F42" s="15" t="s">
        <v>12</v>
      </c>
      <c r="G42" s="49">
        <f>G16/G9*100</f>
        <v>7.5225887791552841</v>
      </c>
      <c r="H42" s="49">
        <f>H16/H9*100</f>
        <v>21.006623467537828</v>
      </c>
      <c r="I42" s="23">
        <f>I16/I9*100</f>
        <v>28.261160564888559</v>
      </c>
      <c r="J42" s="23">
        <f>J16/J9*100</f>
        <v>12.739002932551319</v>
      </c>
    </row>
    <row r="43" spans="1:10" s="8" customFormat="1" ht="13.5" customHeight="1" x14ac:dyDescent="0.15">
      <c r="A43" s="15" t="s">
        <v>13</v>
      </c>
      <c r="B43" s="23">
        <f>B17/B9*100</f>
        <v>0.14441922838869403</v>
      </c>
      <c r="C43" s="23">
        <f>C17/C9*100</f>
        <v>0.37451744867190351</v>
      </c>
      <c r="D43" s="23">
        <f>D17/D9*100</f>
        <v>0.63914501257334455</v>
      </c>
      <c r="E43" s="23">
        <f>E17/E9*100</f>
        <v>5.140507196710075E-2</v>
      </c>
      <c r="F43" s="15" t="s">
        <v>13</v>
      </c>
      <c r="G43" s="22">
        <f>G17/G9*100</f>
        <v>0.35721790292078165</v>
      </c>
      <c r="H43" s="22">
        <f>H17/H9*100</f>
        <v>0.31232611153991136</v>
      </c>
      <c r="I43" s="23">
        <f>I17/I9*100</f>
        <v>0.49528144033197247</v>
      </c>
      <c r="J43" s="23">
        <f>J17/J9*100</f>
        <v>0.10166177908113391</v>
      </c>
    </row>
    <row r="44" spans="1:10" s="8" customFormat="1" ht="13.5" customHeight="1" x14ac:dyDescent="0.15">
      <c r="A44" s="15" t="s">
        <v>14</v>
      </c>
      <c r="B44" s="23">
        <f>B18/B9*100</f>
        <v>0.86651537033216419</v>
      </c>
      <c r="C44" s="23">
        <f>C18/C9*100</f>
        <v>0.53200683734419119</v>
      </c>
      <c r="D44" s="23">
        <f>D18/D9*100</f>
        <v>0.63914501257334455</v>
      </c>
      <c r="E44" s="23">
        <f>E18/E9*100</f>
        <v>0.40267306374228923</v>
      </c>
      <c r="F44" s="15" t="s">
        <v>14</v>
      </c>
      <c r="G44" s="22">
        <f>G18/G9*100</f>
        <v>0.7144358058415633</v>
      </c>
      <c r="H44" s="22">
        <f>H18/H9*100</f>
        <v>0.36079050815817343</v>
      </c>
      <c r="I44" s="23">
        <f>I18/I9*100</f>
        <v>0.39154005755973498</v>
      </c>
      <c r="J44" s="23">
        <f>J18/J9*100</f>
        <v>0.3284457478005865</v>
      </c>
    </row>
    <row r="45" spans="1:10" s="8" customFormat="1" ht="13.5" customHeight="1" x14ac:dyDescent="0.15">
      <c r="A45" s="15" t="s">
        <v>105</v>
      </c>
      <c r="B45" s="23">
        <f>B19/B9*100</f>
        <v>1.6917681039818444</v>
      </c>
      <c r="C45" s="23">
        <f>C19/C9*100</f>
        <v>3.3917836633568288</v>
      </c>
      <c r="D45" s="23">
        <f>D19/D9*100</f>
        <v>5.0468007823414363</v>
      </c>
      <c r="E45" s="23">
        <f>E19/E9*100</f>
        <v>1.3750856751199452</v>
      </c>
      <c r="F45" s="15" t="s">
        <v>105</v>
      </c>
      <c r="G45" s="22">
        <f>G19/G9*100</f>
        <v>2.1222945997058207</v>
      </c>
      <c r="H45" s="22">
        <f>H19/H9*100</f>
        <v>3.4409721598966097</v>
      </c>
      <c r="I45" s="23">
        <f>I19/I9*100</f>
        <v>5.1837226423934135</v>
      </c>
      <c r="J45" s="23">
        <f>J19/J9*100</f>
        <v>1.3607038123167154</v>
      </c>
    </row>
    <row r="46" spans="1:10" s="8" customFormat="1" ht="13.5" customHeight="1" x14ac:dyDescent="0.15">
      <c r="A46" s="15" t="s">
        <v>15</v>
      </c>
      <c r="B46" s="23">
        <f>B20/B9*100</f>
        <v>25.80977924489375</v>
      </c>
      <c r="C46" s="23">
        <f>C20/C9*100</f>
        <v>22.313557531641923</v>
      </c>
      <c r="D46" s="23">
        <f>D20/D9*100</f>
        <v>19.509639564124058</v>
      </c>
      <c r="E46" s="23">
        <f>E20/E9*100</f>
        <v>25.805346127484579</v>
      </c>
      <c r="F46" s="15" t="s">
        <v>15</v>
      </c>
      <c r="G46" s="22">
        <f>G20/G9*100</f>
        <v>23.429291868039503</v>
      </c>
      <c r="H46" s="22">
        <f>H20/H9*100</f>
        <v>20.010410870384664</v>
      </c>
      <c r="I46" s="23">
        <f>I20/I9*100</f>
        <v>17.615956093969615</v>
      </c>
      <c r="J46" s="23">
        <f>J20/J9*100</f>
        <v>22.619745845552298</v>
      </c>
    </row>
    <row r="47" spans="1:10" s="8" customFormat="1" ht="13.5" customHeight="1" x14ac:dyDescent="0.15">
      <c r="A47" s="15" t="s">
        <v>16</v>
      </c>
      <c r="B47" s="23">
        <f>B21/B9*100</f>
        <v>1.9187126057355064</v>
      </c>
      <c r="C47" s="23">
        <f>C21/C9*100</f>
        <v>2.1491539746864614</v>
      </c>
      <c r="D47" s="23">
        <f>D21/D9*100</f>
        <v>1.5122939368538697</v>
      </c>
      <c r="E47" s="23">
        <f>E21/E9*100</f>
        <v>2.9386566141192598</v>
      </c>
      <c r="F47" s="15" t="s">
        <v>16</v>
      </c>
      <c r="G47" s="22">
        <f>G21/G9*100</f>
        <v>1.933179239335995</v>
      </c>
      <c r="H47" s="22">
        <f>H21/H9*100</f>
        <v>2.1611530936439842</v>
      </c>
      <c r="I47" s="23">
        <f>I21/I9*100</f>
        <v>1.4858443209959171</v>
      </c>
      <c r="J47" s="23">
        <f>J21/J9*100</f>
        <v>2.7683284457478008</v>
      </c>
    </row>
    <row r="48" spans="1:10" s="8" customFormat="1" ht="13.5" customHeight="1" x14ac:dyDescent="0.15">
      <c r="A48" s="15" t="s">
        <v>56</v>
      </c>
      <c r="B48" s="23">
        <f>B22/B9*100</f>
        <v>5.6942438621827938</v>
      </c>
      <c r="C48" s="23">
        <f>C22/C9*100</f>
        <v>3.270785718401291</v>
      </c>
      <c r="D48" s="23">
        <f>D22/D9*100</f>
        <v>3.6811958647666945</v>
      </c>
      <c r="E48" s="23">
        <f>E22/E9*100</f>
        <v>2.7544551062371485</v>
      </c>
      <c r="F48" s="15" t="s">
        <v>56</v>
      </c>
      <c r="G48" s="22">
        <f>G22/G9*100</f>
        <v>5.7995377180079846</v>
      </c>
      <c r="H48" s="22">
        <f>H22/H9*100</f>
        <v>2.3101362388038269</v>
      </c>
      <c r="I48" s="23">
        <f>I22/I9*100</f>
        <v>1.9610467840171342</v>
      </c>
      <c r="J48" s="23">
        <f>J22/J9*100</f>
        <v>2.7292277614858262</v>
      </c>
    </row>
    <row r="49" spans="1:10" s="8" customFormat="1" ht="13.5" customHeight="1" x14ac:dyDescent="0.15">
      <c r="A49" s="19" t="s">
        <v>58</v>
      </c>
      <c r="B49" s="23">
        <f>B23/B9*100</f>
        <v>3.5279554363523826</v>
      </c>
      <c r="C49" s="23">
        <f>C23/C9*100</f>
        <v>1.6325119557493231</v>
      </c>
      <c r="D49" s="23">
        <f>D23/D9*100</f>
        <v>1.690416317407097</v>
      </c>
      <c r="E49" s="23">
        <f>E23/E9*100</f>
        <v>1.5678546949965728</v>
      </c>
      <c r="F49" s="19" t="s">
        <v>58</v>
      </c>
      <c r="G49" s="22">
        <f>G23/G9*100</f>
        <v>4.2656020172305107</v>
      </c>
      <c r="H49" s="22">
        <f>H23/H9*100</f>
        <v>2.0696092333650449</v>
      </c>
      <c r="I49" s="23">
        <f>I23/I9*100</f>
        <v>2.2990429020815206</v>
      </c>
      <c r="J49" s="23">
        <f>J23/J9*100</f>
        <v>1.8220918866080158</v>
      </c>
    </row>
    <row r="50" spans="1:10" s="8" customFormat="1" ht="13.5" customHeight="1" x14ac:dyDescent="0.15">
      <c r="A50" s="15" t="s">
        <v>107</v>
      </c>
      <c r="B50" s="23">
        <f>B24/B9*100</f>
        <v>13.183412420053642</v>
      </c>
      <c r="C50" s="23">
        <f>C24/C9*100</f>
        <v>11.254729483165921</v>
      </c>
      <c r="D50" s="23">
        <f>D24/D9*100</f>
        <v>8.0259849119865887</v>
      </c>
      <c r="E50" s="23">
        <f>E24/E9*100</f>
        <v>15.173063742289239</v>
      </c>
      <c r="F50" s="15" t="s">
        <v>107</v>
      </c>
      <c r="G50" s="22">
        <f>G24/G9*100</f>
        <v>11.935280521117882</v>
      </c>
      <c r="H50" s="22">
        <f>H24/H9*100</f>
        <v>8.973093284988602</v>
      </c>
      <c r="I50" s="23">
        <f>I24/I9*100</f>
        <v>6.6595274747339532</v>
      </c>
      <c r="J50" s="23">
        <f>J24/J9*100</f>
        <v>11.562072336265885</v>
      </c>
    </row>
    <row r="51" spans="1:10" s="8" customFormat="1" ht="13.5" customHeight="1" x14ac:dyDescent="0.15">
      <c r="A51" s="20" t="s">
        <v>57</v>
      </c>
      <c r="B51" s="23">
        <f>B25/B9*100</f>
        <v>8.5619971116154332</v>
      </c>
      <c r="C51" s="23">
        <f>C25/C9*100</f>
        <v>4.0774386847715443</v>
      </c>
      <c r="D51" s="23">
        <f>D25/D9*100</f>
        <v>3.1607991058955016</v>
      </c>
      <c r="E51" s="23">
        <f>E25/E9*100</f>
        <v>5.2176148046607267</v>
      </c>
      <c r="F51" s="20" t="s">
        <v>57</v>
      </c>
      <c r="G51" s="22">
        <f>G25/G9*100</f>
        <v>8.3420886740911957</v>
      </c>
      <c r="H51" s="22">
        <f>H25/H9*100</f>
        <v>2.9006838864856133</v>
      </c>
      <c r="I51" s="23">
        <f>I25/I9*100</f>
        <v>2.2019945117462019</v>
      </c>
      <c r="J51" s="23">
        <f>J25/J9*100</f>
        <v>3.7458455522971654</v>
      </c>
    </row>
    <row r="52" spans="1:10" s="8" customFormat="1" ht="13.5" customHeight="1" x14ac:dyDescent="0.15">
      <c r="A52" s="15" t="s">
        <v>18</v>
      </c>
      <c r="B52" s="27">
        <f>B26/B9*100</f>
        <v>3.4866927996698984</v>
      </c>
      <c r="C52" s="27">
        <f>C26/C9*100</f>
        <v>3.7874277373384295</v>
      </c>
      <c r="D52" s="27">
        <f>D26/D9*100</f>
        <v>3.7161218217379157</v>
      </c>
      <c r="E52" s="27">
        <f>E26/E9*100</f>
        <v>3.8896504455106236</v>
      </c>
      <c r="F52" s="15" t="s">
        <v>18</v>
      </c>
      <c r="G52" s="28">
        <f>G26/G9*100</f>
        <v>4.6018071023324225</v>
      </c>
      <c r="H52" s="28">
        <f>H26/H9*100</f>
        <v>7.1009315934016621</v>
      </c>
      <c r="I52" s="27">
        <f>I26/I9*100</f>
        <v>6.585904557927849</v>
      </c>
      <c r="J52" s="27">
        <f>J26/J9*100</f>
        <v>7.7732160312805467</v>
      </c>
    </row>
    <row r="53" spans="1:10" s="8" customFormat="1" ht="13.5" customHeight="1" x14ac:dyDescent="0.15">
      <c r="A53" s="15" t="s">
        <v>17</v>
      </c>
      <c r="B53" s="27">
        <f>B27/B9*100</f>
        <v>7.8192696513307194</v>
      </c>
      <c r="C53" s="27">
        <f>C27/C9*100</f>
        <v>10.584439280158257</v>
      </c>
      <c r="D53" s="27">
        <f>D27/D9*100</f>
        <v>4.5718077675328299</v>
      </c>
      <c r="E53" s="27">
        <f>E27/E9*100</f>
        <v>17.880397532556547</v>
      </c>
      <c r="F53" s="15" t="s">
        <v>17</v>
      </c>
      <c r="G53" s="28">
        <f>G27/G9*100</f>
        <v>9.0775372977516291</v>
      </c>
      <c r="H53" s="28">
        <f>H27/H9*100</f>
        <v>13.510796790579956</v>
      </c>
      <c r="I53" s="27">
        <f>I27/I9*100</f>
        <v>6.9105146911183999</v>
      </c>
      <c r="J53" s="27">
        <f>J27/J9*100</f>
        <v>21.286412512218963</v>
      </c>
    </row>
    <row r="54" spans="1:10" s="8" customFormat="1" ht="13.5" customHeight="1" x14ac:dyDescent="0.15">
      <c r="A54" s="15" t="s">
        <v>19</v>
      </c>
      <c r="B54" s="27">
        <f>B28/B9*100</f>
        <v>0.63957086857850221</v>
      </c>
      <c r="C54" s="27">
        <f>C28/C9*100</f>
        <v>1.190773426546565</v>
      </c>
      <c r="D54" s="23">
        <f>D28/D9*100</f>
        <v>1.4040234702430847</v>
      </c>
      <c r="E54" s="23">
        <f>E28/E9*100</f>
        <v>0.93385880740233029</v>
      </c>
      <c r="F54" s="15" t="s">
        <v>19</v>
      </c>
      <c r="G54" s="28">
        <f>G28/G9*100</f>
        <v>0.67241017020382432</v>
      </c>
      <c r="H54" s="28">
        <f>H28/H9*100</f>
        <v>1.1075012116099154</v>
      </c>
      <c r="I54" s="23">
        <f>I28/I9*100</f>
        <v>1.3452914798206279</v>
      </c>
      <c r="J54" s="23">
        <f>J28/J9*100</f>
        <v>0.84066471163245371</v>
      </c>
    </row>
    <row r="55" spans="1:10" s="8" customFormat="1" ht="13.5" customHeight="1" x14ac:dyDescent="0.15">
      <c r="A55" s="15" t="s">
        <v>20</v>
      </c>
      <c r="B55" s="27">
        <f>B29/B9*100</f>
        <v>8.9127295234165462</v>
      </c>
      <c r="C55" s="27">
        <f>C29/C9*100</f>
        <v>7.1350375477749823</v>
      </c>
      <c r="D55" s="23">
        <f>D29/D9*100</f>
        <v>7.6837105336686227</v>
      </c>
      <c r="E55" s="23">
        <f>E29/E9*100</f>
        <v>6.4898903358464697</v>
      </c>
      <c r="F55" s="15" t="s">
        <v>20</v>
      </c>
      <c r="G55" s="28">
        <f>G29/G9*100</f>
        <v>9.2876654759403241</v>
      </c>
      <c r="H55" s="28">
        <f t="shared" ref="H55:J55" si="1">H29/H9*100</f>
        <v>7.6125002243722069</v>
      </c>
      <c r="I55" s="27">
        <f t="shared" si="1"/>
        <v>8.6473462284987619</v>
      </c>
      <c r="J55" s="27">
        <f t="shared" si="1"/>
        <v>6.4711632453567942</v>
      </c>
    </row>
    <row r="56" spans="1:10" s="8" customFormat="1" ht="13.5" customHeight="1" x14ac:dyDescent="0.15">
      <c r="A56" s="34" t="s">
        <v>60</v>
      </c>
      <c r="B56" s="27"/>
      <c r="C56" s="13"/>
      <c r="D56" s="23"/>
      <c r="E56" s="23"/>
      <c r="F56" s="34" t="s">
        <v>171</v>
      </c>
      <c r="G56" s="28"/>
      <c r="H56" s="28"/>
      <c r="I56" s="27"/>
      <c r="J56" s="27"/>
    </row>
    <row r="57" spans="1:10" s="8" customFormat="1" ht="13.5" customHeight="1" x14ac:dyDescent="0.15">
      <c r="A57" s="34"/>
      <c r="B57" s="27"/>
      <c r="C57" s="27"/>
      <c r="D57" s="27"/>
      <c r="E57" s="27"/>
      <c r="F57" s="34" t="s">
        <v>172</v>
      </c>
      <c r="G57" s="28">
        <f>G31/G9*100</f>
        <v>0.7144358058415633</v>
      </c>
      <c r="H57" s="28">
        <f t="shared" ref="H57:J57" si="2">H31/H9*100</f>
        <v>2.0372996356195365</v>
      </c>
      <c r="I57" s="27">
        <f t="shared" si="2"/>
        <v>2.6437320125828259</v>
      </c>
      <c r="J57" s="27">
        <f t="shared" si="2"/>
        <v>1.3489736070381233</v>
      </c>
    </row>
    <row r="58" spans="1:10" s="8" customFormat="1" ht="13.5" customHeight="1" x14ac:dyDescent="0.15">
      <c r="A58" s="29"/>
      <c r="B58" s="27"/>
      <c r="C58" s="13"/>
      <c r="D58" s="13"/>
      <c r="E58" s="13"/>
      <c r="F58" s="29"/>
      <c r="G58" s="28"/>
      <c r="H58" s="14"/>
      <c r="I58" s="13"/>
      <c r="J58" s="13"/>
    </row>
    <row r="59" spans="1:10" s="8" customFormat="1" ht="13.5" customHeight="1" x14ac:dyDescent="0.15">
      <c r="A59" s="15" t="s">
        <v>21</v>
      </c>
      <c r="B59" s="23">
        <f>B33/B9*100</f>
        <v>0.47452032184856607</v>
      </c>
      <c r="C59" s="23">
        <f t="shared" ref="C59:E59" si="3">C33/C9*100</f>
        <v>0.59346611097240098</v>
      </c>
      <c r="D59" s="23">
        <f t="shared" si="3"/>
        <v>0.95697122101145571</v>
      </c>
      <c r="E59" s="23">
        <f t="shared" si="3"/>
        <v>0.14993145990404386</v>
      </c>
      <c r="F59" s="15" t="s">
        <v>21</v>
      </c>
      <c r="G59" s="22">
        <f>G33/G9*100</f>
        <v>0.7144358058415633</v>
      </c>
      <c r="H59" s="22">
        <f t="shared" ref="H59:J59" si="4">H33/H9*100</f>
        <v>0.63183213368993552</v>
      </c>
      <c r="I59" s="23">
        <f t="shared" si="4"/>
        <v>1.003948865537782</v>
      </c>
      <c r="J59" s="23">
        <f t="shared" si="4"/>
        <v>0.20332355816226783</v>
      </c>
    </row>
    <row r="60" spans="1:10" s="8" customFormat="1" ht="13.5" customHeight="1" x14ac:dyDescent="0.15">
      <c r="A60" s="15" t="s">
        <v>22</v>
      </c>
      <c r="B60" s="23">
        <f>B34/B9*100</f>
        <v>17.268413451619558</v>
      </c>
      <c r="C60" s="23">
        <f t="shared" ref="C60:E60" si="5">C34/C9*100</f>
        <v>27.712370599419977</v>
      </c>
      <c r="D60" s="23">
        <f t="shared" si="5"/>
        <v>37.761944677284163</v>
      </c>
      <c r="E60" s="23">
        <f t="shared" si="5"/>
        <v>15.370116518163126</v>
      </c>
      <c r="F60" s="15" t="s">
        <v>22</v>
      </c>
      <c r="G60" s="22">
        <f>G34/G9*100</f>
        <v>16.032779995797437</v>
      </c>
      <c r="H60" s="22">
        <f t="shared" ref="H60:J60" si="6">H34/H9*100</f>
        <v>25.459963023460357</v>
      </c>
      <c r="I60" s="23">
        <f t="shared" si="6"/>
        <v>34.569305936684295</v>
      </c>
      <c r="J60" s="23">
        <f t="shared" si="6"/>
        <v>15.038123167155426</v>
      </c>
    </row>
    <row r="61" spans="1:10" s="8" customFormat="1" ht="13.5" customHeight="1" x14ac:dyDescent="0.15">
      <c r="A61" s="15" t="s">
        <v>23</v>
      </c>
      <c r="B61" s="23">
        <f>B35/B9*100</f>
        <v>82.257066226531876</v>
      </c>
      <c r="C61" s="23">
        <f t="shared" ref="C61:E61" si="7">C35/C9*100</f>
        <v>71.69416328960763</v>
      </c>
      <c r="D61" s="23">
        <f t="shared" si="7"/>
        <v>61.281084101704387</v>
      </c>
      <c r="E61" s="23">
        <f t="shared" si="7"/>
        <v>84.479952021932831</v>
      </c>
      <c r="F61" s="15" t="s">
        <v>23</v>
      </c>
      <c r="G61" s="22">
        <f>G35/G9*100</f>
        <v>83.252784198360999</v>
      </c>
      <c r="H61" s="22">
        <f t="shared" ref="H61:J61" si="8">H35/H9*100</f>
        <v>73.908204842849713</v>
      </c>
      <c r="I61" s="23">
        <f t="shared" si="8"/>
        <v>64.426745197777919</v>
      </c>
      <c r="J61" s="23">
        <f t="shared" si="8"/>
        <v>84.758553274682299</v>
      </c>
    </row>
    <row r="62" spans="1:10" s="8" customFormat="1" ht="9" customHeight="1" x14ac:dyDescent="0.15">
      <c r="A62" s="35"/>
      <c r="B62" s="30"/>
      <c r="C62" s="31"/>
      <c r="D62" s="31"/>
      <c r="E62" s="31"/>
      <c r="F62" s="35"/>
      <c r="G62" s="30"/>
      <c r="H62" s="31"/>
      <c r="I62" s="31"/>
      <c r="J62" s="31"/>
    </row>
    <row r="63" spans="1:10" s="8" customFormat="1" ht="13.5" customHeight="1" x14ac:dyDescent="0.15">
      <c r="A63" s="32" t="s">
        <v>112</v>
      </c>
      <c r="B63" s="23"/>
      <c r="C63" s="23"/>
      <c r="D63" s="23"/>
      <c r="E63" s="23"/>
      <c r="F63" s="32" t="s">
        <v>112</v>
      </c>
      <c r="G63" s="23"/>
      <c r="H63" s="23"/>
      <c r="I63" s="23"/>
      <c r="J63" s="23"/>
    </row>
    <row r="64" spans="1:10" s="8" customFormat="1" ht="13.5" customHeight="1" x14ac:dyDescent="0.15">
      <c r="A64" s="33" t="s">
        <v>103</v>
      </c>
      <c r="B64" s="33"/>
      <c r="C64" s="33"/>
      <c r="F64" s="33" t="s">
        <v>103</v>
      </c>
      <c r="G64" s="33"/>
      <c r="H64" s="33"/>
    </row>
    <row r="65" spans="6:10" s="3" customFormat="1" x14ac:dyDescent="0.15">
      <c r="F65" s="1"/>
      <c r="G65" s="1"/>
      <c r="H65" s="1"/>
      <c r="I65" s="1"/>
      <c r="J65" s="1"/>
    </row>
    <row r="66" spans="6:10" ht="11.1" customHeight="1" x14ac:dyDescent="0.15"/>
    <row r="67" spans="6:10" ht="11.1" customHeight="1" x14ac:dyDescent="0.15"/>
    <row r="68" spans="6:10" ht="11.1" customHeight="1" x14ac:dyDescent="0.15"/>
    <row r="69" spans="6:10" ht="11.1" customHeight="1" x14ac:dyDescent="0.15"/>
    <row r="70" spans="6:10" ht="11.25" customHeight="1" x14ac:dyDescent="0.15"/>
    <row r="71" spans="6:10" ht="13.5" customHeight="1" x14ac:dyDescent="0.15"/>
  </sheetData>
  <mergeCells count="10">
    <mergeCell ref="A1:E1"/>
    <mergeCell ref="F1:J1"/>
    <mergeCell ref="A3:E3"/>
    <mergeCell ref="F3:J3"/>
    <mergeCell ref="A6:A7"/>
    <mergeCell ref="B6:B7"/>
    <mergeCell ref="C6:E6"/>
    <mergeCell ref="F6:F7"/>
    <mergeCell ref="G6:G7"/>
    <mergeCell ref="H6:J6"/>
  </mergeCells>
  <phoneticPr fontId="7"/>
  <pageMargins left="0.39370078740157483" right="0.39370078740157483" top="0.59055118110236215" bottom="0.39370078740157483" header="0.39370078740157483" footer="0.19685039370078741"/>
  <pageSetup paperSize="9" scale="98" firstPageNumber="33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1240D-BAED-4E0E-A42A-7990A00C926F}">
  <dimension ref="A1:CF57"/>
  <sheetViews>
    <sheetView tabSelected="1" view="pageBreakPreview" topLeftCell="AZ1" zoomScale="82" zoomScaleNormal="115" zoomScaleSheetLayoutView="82" workbookViewId="0">
      <pane ySplit="9" topLeftCell="A13" activePane="bottomLeft" state="frozen"/>
      <selection pane="bottomLeft" activeCell="BX17" sqref="BX17"/>
    </sheetView>
  </sheetViews>
  <sheetFormatPr defaultRowHeight="14.25" x14ac:dyDescent="0.15"/>
  <cols>
    <col min="1" max="1" width="36" style="8" customWidth="1"/>
    <col min="2" max="11" width="7.375" style="8" customWidth="1"/>
    <col min="12" max="13" width="6.875" style="8" customWidth="1"/>
    <col min="14" max="14" width="6.125" style="8" customWidth="1"/>
    <col min="15" max="15" width="6.75" style="8" customWidth="1"/>
    <col min="16" max="16" width="6.125" style="8" customWidth="1"/>
    <col min="17" max="17" width="6.875" style="8" customWidth="1"/>
    <col min="18" max="18" width="6.125" style="8" customWidth="1"/>
    <col min="19" max="19" width="6.875" style="8" customWidth="1"/>
    <col min="20" max="20" width="6.125" style="8" customWidth="1"/>
    <col min="21" max="21" width="6.875" style="8" customWidth="1"/>
    <col min="22" max="22" width="6.125" style="8" customWidth="1"/>
    <col min="23" max="23" width="6.875" style="8" customWidth="1"/>
    <col min="24" max="24" width="6.125" style="8" customWidth="1"/>
    <col min="25" max="25" width="7.625" style="8" customWidth="1"/>
    <col min="26" max="28" width="6.125" style="8" customWidth="1"/>
    <col min="29" max="29" width="32.5" style="8" customWidth="1"/>
    <col min="30" max="39" width="7.375" style="8" customWidth="1"/>
    <col min="40" max="40" width="6.125" style="8" customWidth="1"/>
    <col min="41" max="41" width="6.875" style="8" customWidth="1"/>
    <col min="42" max="42" width="6.125" style="8" customWidth="1"/>
    <col min="43" max="43" width="6.875" style="8" customWidth="1"/>
    <col min="44" max="44" width="6.125" style="8" customWidth="1"/>
    <col min="45" max="45" width="6.875" style="8" customWidth="1"/>
    <col min="46" max="46" width="6.125" style="8" customWidth="1"/>
    <col min="47" max="47" width="6.875" style="8" customWidth="1"/>
    <col min="48" max="48" width="6.125" style="8" customWidth="1"/>
    <col min="49" max="49" width="6.875" style="8" customWidth="1"/>
    <col min="50" max="50" width="6.125" style="8" customWidth="1"/>
    <col min="51" max="51" width="6.875" style="8" customWidth="1"/>
    <col min="52" max="52" width="6.125" style="8" customWidth="1"/>
    <col min="53" max="53" width="7.625" style="8" customWidth="1"/>
    <col min="54" max="56" width="6.125" style="8" customWidth="1"/>
    <col min="57" max="57" width="40.875" style="8" customWidth="1"/>
    <col min="58" max="67" width="7.375" style="8" customWidth="1"/>
    <col min="68" max="72" width="6.125" style="8" customWidth="1"/>
    <col min="73" max="73" width="6.875" style="8" customWidth="1"/>
    <col min="74" max="80" width="6.125" style="8" customWidth="1"/>
    <col min="81" max="81" width="7.625" style="8" customWidth="1"/>
    <col min="82" max="83" width="6.125" style="8" customWidth="1"/>
    <col min="84" max="84" width="6.875" style="8" customWidth="1"/>
    <col min="85" max="260" width="9" style="8"/>
    <col min="261" max="261" width="31.5" style="8" customWidth="1"/>
    <col min="262" max="262" width="6.125" style="8" customWidth="1"/>
    <col min="263" max="263" width="6.875" style="8" customWidth="1"/>
    <col min="264" max="266" width="6.125" style="8" customWidth="1"/>
    <col min="267" max="267" width="6.875" style="8" customWidth="1"/>
    <col min="268" max="268" width="6.125" style="8" customWidth="1"/>
    <col min="269" max="269" width="6.875" style="8" customWidth="1"/>
    <col min="270" max="284" width="6.125" style="8" customWidth="1"/>
    <col min="285" max="285" width="7.625" style="8" customWidth="1"/>
    <col min="286" max="286" width="6.125" style="8" customWidth="1"/>
    <col min="287" max="287" width="32.625" style="8" customWidth="1"/>
    <col min="288" max="288" width="6.25" style="8" customWidth="1"/>
    <col min="289" max="289" width="7" style="8" customWidth="1"/>
    <col min="290" max="290" width="6.25" style="8" customWidth="1"/>
    <col min="291" max="291" width="7.25" style="8" customWidth="1"/>
    <col min="292" max="294" width="6.25" style="8" customWidth="1"/>
    <col min="295" max="295" width="7.5" style="8" customWidth="1"/>
    <col min="296" max="300" width="6.25" style="8" customWidth="1"/>
    <col min="301" max="301" width="7.25" style="8" customWidth="1"/>
    <col min="302" max="304" width="6.25" style="8" customWidth="1"/>
    <col min="305" max="305" width="6.875" style="8" customWidth="1"/>
    <col min="306" max="310" width="6.25" style="8" customWidth="1"/>
    <col min="311" max="311" width="6.875" style="8" customWidth="1"/>
    <col min="312" max="312" width="6.25" style="8" customWidth="1"/>
    <col min="313" max="313" width="32.625" style="8" customWidth="1"/>
    <col min="314" max="316" width="6.25" style="8" customWidth="1"/>
    <col min="317" max="317" width="6.875" style="8" customWidth="1"/>
    <col min="318" max="320" width="6.25" style="8" customWidth="1"/>
    <col min="321" max="321" width="6.875" style="8" customWidth="1"/>
    <col min="322" max="322" width="6.25" style="8" customWidth="1"/>
    <col min="323" max="323" width="6.875" style="8" customWidth="1"/>
    <col min="324" max="336" width="6.25" style="8" customWidth="1"/>
    <col min="337" max="337" width="6.875" style="8" customWidth="1"/>
    <col min="338" max="338" width="6.25" style="8" customWidth="1"/>
    <col min="339" max="516" width="9" style="8"/>
    <col min="517" max="517" width="31.5" style="8" customWidth="1"/>
    <col min="518" max="518" width="6.125" style="8" customWidth="1"/>
    <col min="519" max="519" width="6.875" style="8" customWidth="1"/>
    <col min="520" max="522" width="6.125" style="8" customWidth="1"/>
    <col min="523" max="523" width="6.875" style="8" customWidth="1"/>
    <col min="524" max="524" width="6.125" style="8" customWidth="1"/>
    <col min="525" max="525" width="6.875" style="8" customWidth="1"/>
    <col min="526" max="540" width="6.125" style="8" customWidth="1"/>
    <col min="541" max="541" width="7.625" style="8" customWidth="1"/>
    <col min="542" max="542" width="6.125" style="8" customWidth="1"/>
    <col min="543" max="543" width="32.625" style="8" customWidth="1"/>
    <col min="544" max="544" width="6.25" style="8" customWidth="1"/>
    <col min="545" max="545" width="7" style="8" customWidth="1"/>
    <col min="546" max="546" width="6.25" style="8" customWidth="1"/>
    <col min="547" max="547" width="7.25" style="8" customWidth="1"/>
    <col min="548" max="550" width="6.25" style="8" customWidth="1"/>
    <col min="551" max="551" width="7.5" style="8" customWidth="1"/>
    <col min="552" max="556" width="6.25" style="8" customWidth="1"/>
    <col min="557" max="557" width="7.25" style="8" customWidth="1"/>
    <col min="558" max="560" width="6.25" style="8" customWidth="1"/>
    <col min="561" max="561" width="6.875" style="8" customWidth="1"/>
    <col min="562" max="566" width="6.25" style="8" customWidth="1"/>
    <col min="567" max="567" width="6.875" style="8" customWidth="1"/>
    <col min="568" max="568" width="6.25" style="8" customWidth="1"/>
    <col min="569" max="569" width="32.625" style="8" customWidth="1"/>
    <col min="570" max="572" width="6.25" style="8" customWidth="1"/>
    <col min="573" max="573" width="6.875" style="8" customWidth="1"/>
    <col min="574" max="576" width="6.25" style="8" customWidth="1"/>
    <col min="577" max="577" width="6.875" style="8" customWidth="1"/>
    <col min="578" max="578" width="6.25" style="8" customWidth="1"/>
    <col min="579" max="579" width="6.875" style="8" customWidth="1"/>
    <col min="580" max="592" width="6.25" style="8" customWidth="1"/>
    <col min="593" max="593" width="6.875" style="8" customWidth="1"/>
    <col min="594" max="594" width="6.25" style="8" customWidth="1"/>
    <col min="595" max="772" width="9" style="8"/>
    <col min="773" max="773" width="31.5" style="8" customWidth="1"/>
    <col min="774" max="774" width="6.125" style="8" customWidth="1"/>
    <col min="775" max="775" width="6.875" style="8" customWidth="1"/>
    <col min="776" max="778" width="6.125" style="8" customWidth="1"/>
    <col min="779" max="779" width="6.875" style="8" customWidth="1"/>
    <col min="780" max="780" width="6.125" style="8" customWidth="1"/>
    <col min="781" max="781" width="6.875" style="8" customWidth="1"/>
    <col min="782" max="796" width="6.125" style="8" customWidth="1"/>
    <col min="797" max="797" width="7.625" style="8" customWidth="1"/>
    <col min="798" max="798" width="6.125" style="8" customWidth="1"/>
    <col min="799" max="799" width="32.625" style="8" customWidth="1"/>
    <col min="800" max="800" width="6.25" style="8" customWidth="1"/>
    <col min="801" max="801" width="7" style="8" customWidth="1"/>
    <col min="802" max="802" width="6.25" style="8" customWidth="1"/>
    <col min="803" max="803" width="7.25" style="8" customWidth="1"/>
    <col min="804" max="806" width="6.25" style="8" customWidth="1"/>
    <col min="807" max="807" width="7.5" style="8" customWidth="1"/>
    <col min="808" max="812" width="6.25" style="8" customWidth="1"/>
    <col min="813" max="813" width="7.25" style="8" customWidth="1"/>
    <col min="814" max="816" width="6.25" style="8" customWidth="1"/>
    <col min="817" max="817" width="6.875" style="8" customWidth="1"/>
    <col min="818" max="822" width="6.25" style="8" customWidth="1"/>
    <col min="823" max="823" width="6.875" style="8" customWidth="1"/>
    <col min="824" max="824" width="6.25" style="8" customWidth="1"/>
    <col min="825" max="825" width="32.625" style="8" customWidth="1"/>
    <col min="826" max="828" width="6.25" style="8" customWidth="1"/>
    <col min="829" max="829" width="6.875" style="8" customWidth="1"/>
    <col min="830" max="832" width="6.25" style="8" customWidth="1"/>
    <col min="833" max="833" width="6.875" style="8" customWidth="1"/>
    <col min="834" max="834" width="6.25" style="8" customWidth="1"/>
    <col min="835" max="835" width="6.875" style="8" customWidth="1"/>
    <col min="836" max="848" width="6.25" style="8" customWidth="1"/>
    <col min="849" max="849" width="6.875" style="8" customWidth="1"/>
    <col min="850" max="850" width="6.25" style="8" customWidth="1"/>
    <col min="851" max="1028" width="9" style="8"/>
    <col min="1029" max="1029" width="31.5" style="8" customWidth="1"/>
    <col min="1030" max="1030" width="6.125" style="8" customWidth="1"/>
    <col min="1031" max="1031" width="6.875" style="8" customWidth="1"/>
    <col min="1032" max="1034" width="6.125" style="8" customWidth="1"/>
    <col min="1035" max="1035" width="6.875" style="8" customWidth="1"/>
    <col min="1036" max="1036" width="6.125" style="8" customWidth="1"/>
    <col min="1037" max="1037" width="6.875" style="8" customWidth="1"/>
    <col min="1038" max="1052" width="6.125" style="8" customWidth="1"/>
    <col min="1053" max="1053" width="7.625" style="8" customWidth="1"/>
    <col min="1054" max="1054" width="6.125" style="8" customWidth="1"/>
    <col min="1055" max="1055" width="32.625" style="8" customWidth="1"/>
    <col min="1056" max="1056" width="6.25" style="8" customWidth="1"/>
    <col min="1057" max="1057" width="7" style="8" customWidth="1"/>
    <col min="1058" max="1058" width="6.25" style="8" customWidth="1"/>
    <col min="1059" max="1059" width="7.25" style="8" customWidth="1"/>
    <col min="1060" max="1062" width="6.25" style="8" customWidth="1"/>
    <col min="1063" max="1063" width="7.5" style="8" customWidth="1"/>
    <col min="1064" max="1068" width="6.25" style="8" customWidth="1"/>
    <col min="1069" max="1069" width="7.25" style="8" customWidth="1"/>
    <col min="1070" max="1072" width="6.25" style="8" customWidth="1"/>
    <col min="1073" max="1073" width="6.875" style="8" customWidth="1"/>
    <col min="1074" max="1078" width="6.25" style="8" customWidth="1"/>
    <col min="1079" max="1079" width="6.875" style="8" customWidth="1"/>
    <col min="1080" max="1080" width="6.25" style="8" customWidth="1"/>
    <col min="1081" max="1081" width="32.625" style="8" customWidth="1"/>
    <col min="1082" max="1084" width="6.25" style="8" customWidth="1"/>
    <col min="1085" max="1085" width="6.875" style="8" customWidth="1"/>
    <col min="1086" max="1088" width="6.25" style="8" customWidth="1"/>
    <col min="1089" max="1089" width="6.875" style="8" customWidth="1"/>
    <col min="1090" max="1090" width="6.25" style="8" customWidth="1"/>
    <col min="1091" max="1091" width="6.875" style="8" customWidth="1"/>
    <col min="1092" max="1104" width="6.25" style="8" customWidth="1"/>
    <col min="1105" max="1105" width="6.875" style="8" customWidth="1"/>
    <col min="1106" max="1106" width="6.25" style="8" customWidth="1"/>
    <col min="1107" max="1284" width="9" style="8"/>
    <col min="1285" max="1285" width="31.5" style="8" customWidth="1"/>
    <col min="1286" max="1286" width="6.125" style="8" customWidth="1"/>
    <col min="1287" max="1287" width="6.875" style="8" customWidth="1"/>
    <col min="1288" max="1290" width="6.125" style="8" customWidth="1"/>
    <col min="1291" max="1291" width="6.875" style="8" customWidth="1"/>
    <col min="1292" max="1292" width="6.125" style="8" customWidth="1"/>
    <col min="1293" max="1293" width="6.875" style="8" customWidth="1"/>
    <col min="1294" max="1308" width="6.125" style="8" customWidth="1"/>
    <col min="1309" max="1309" width="7.625" style="8" customWidth="1"/>
    <col min="1310" max="1310" width="6.125" style="8" customWidth="1"/>
    <col min="1311" max="1311" width="32.625" style="8" customWidth="1"/>
    <col min="1312" max="1312" width="6.25" style="8" customWidth="1"/>
    <col min="1313" max="1313" width="7" style="8" customWidth="1"/>
    <col min="1314" max="1314" width="6.25" style="8" customWidth="1"/>
    <col min="1315" max="1315" width="7.25" style="8" customWidth="1"/>
    <col min="1316" max="1318" width="6.25" style="8" customWidth="1"/>
    <col min="1319" max="1319" width="7.5" style="8" customWidth="1"/>
    <col min="1320" max="1324" width="6.25" style="8" customWidth="1"/>
    <col min="1325" max="1325" width="7.25" style="8" customWidth="1"/>
    <col min="1326" max="1328" width="6.25" style="8" customWidth="1"/>
    <col min="1329" max="1329" width="6.875" style="8" customWidth="1"/>
    <col min="1330" max="1334" width="6.25" style="8" customWidth="1"/>
    <col min="1335" max="1335" width="6.875" style="8" customWidth="1"/>
    <col min="1336" max="1336" width="6.25" style="8" customWidth="1"/>
    <col min="1337" max="1337" width="32.625" style="8" customWidth="1"/>
    <col min="1338" max="1340" width="6.25" style="8" customWidth="1"/>
    <col min="1341" max="1341" width="6.875" style="8" customWidth="1"/>
    <col min="1342" max="1344" width="6.25" style="8" customWidth="1"/>
    <col min="1345" max="1345" width="6.875" style="8" customWidth="1"/>
    <col min="1346" max="1346" width="6.25" style="8" customWidth="1"/>
    <col min="1347" max="1347" width="6.875" style="8" customWidth="1"/>
    <col min="1348" max="1360" width="6.25" style="8" customWidth="1"/>
    <col min="1361" max="1361" width="6.875" style="8" customWidth="1"/>
    <col min="1362" max="1362" width="6.25" style="8" customWidth="1"/>
    <col min="1363" max="1540" width="9" style="8"/>
    <col min="1541" max="1541" width="31.5" style="8" customWidth="1"/>
    <col min="1542" max="1542" width="6.125" style="8" customWidth="1"/>
    <col min="1543" max="1543" width="6.875" style="8" customWidth="1"/>
    <col min="1544" max="1546" width="6.125" style="8" customWidth="1"/>
    <col min="1547" max="1547" width="6.875" style="8" customWidth="1"/>
    <col min="1548" max="1548" width="6.125" style="8" customWidth="1"/>
    <col min="1549" max="1549" width="6.875" style="8" customWidth="1"/>
    <col min="1550" max="1564" width="6.125" style="8" customWidth="1"/>
    <col min="1565" max="1565" width="7.625" style="8" customWidth="1"/>
    <col min="1566" max="1566" width="6.125" style="8" customWidth="1"/>
    <col min="1567" max="1567" width="32.625" style="8" customWidth="1"/>
    <col min="1568" max="1568" width="6.25" style="8" customWidth="1"/>
    <col min="1569" max="1569" width="7" style="8" customWidth="1"/>
    <col min="1570" max="1570" width="6.25" style="8" customWidth="1"/>
    <col min="1571" max="1571" width="7.25" style="8" customWidth="1"/>
    <col min="1572" max="1574" width="6.25" style="8" customWidth="1"/>
    <col min="1575" max="1575" width="7.5" style="8" customWidth="1"/>
    <col min="1576" max="1580" width="6.25" style="8" customWidth="1"/>
    <col min="1581" max="1581" width="7.25" style="8" customWidth="1"/>
    <col min="1582" max="1584" width="6.25" style="8" customWidth="1"/>
    <col min="1585" max="1585" width="6.875" style="8" customWidth="1"/>
    <col min="1586" max="1590" width="6.25" style="8" customWidth="1"/>
    <col min="1591" max="1591" width="6.875" style="8" customWidth="1"/>
    <col min="1592" max="1592" width="6.25" style="8" customWidth="1"/>
    <col min="1593" max="1593" width="32.625" style="8" customWidth="1"/>
    <col min="1594" max="1596" width="6.25" style="8" customWidth="1"/>
    <col min="1597" max="1597" width="6.875" style="8" customWidth="1"/>
    <col min="1598" max="1600" width="6.25" style="8" customWidth="1"/>
    <col min="1601" max="1601" width="6.875" style="8" customWidth="1"/>
    <col min="1602" max="1602" width="6.25" style="8" customWidth="1"/>
    <col min="1603" max="1603" width="6.875" style="8" customWidth="1"/>
    <col min="1604" max="1616" width="6.25" style="8" customWidth="1"/>
    <col min="1617" max="1617" width="6.875" style="8" customWidth="1"/>
    <col min="1618" max="1618" width="6.25" style="8" customWidth="1"/>
    <col min="1619" max="1796" width="9" style="8"/>
    <col min="1797" max="1797" width="31.5" style="8" customWidth="1"/>
    <col min="1798" max="1798" width="6.125" style="8" customWidth="1"/>
    <col min="1799" max="1799" width="6.875" style="8" customWidth="1"/>
    <col min="1800" max="1802" width="6.125" style="8" customWidth="1"/>
    <col min="1803" max="1803" width="6.875" style="8" customWidth="1"/>
    <col min="1804" max="1804" width="6.125" style="8" customWidth="1"/>
    <col min="1805" max="1805" width="6.875" style="8" customWidth="1"/>
    <col min="1806" max="1820" width="6.125" style="8" customWidth="1"/>
    <col min="1821" max="1821" width="7.625" style="8" customWidth="1"/>
    <col min="1822" max="1822" width="6.125" style="8" customWidth="1"/>
    <col min="1823" max="1823" width="32.625" style="8" customWidth="1"/>
    <col min="1824" max="1824" width="6.25" style="8" customWidth="1"/>
    <col min="1825" max="1825" width="7" style="8" customWidth="1"/>
    <col min="1826" max="1826" width="6.25" style="8" customWidth="1"/>
    <col min="1827" max="1827" width="7.25" style="8" customWidth="1"/>
    <col min="1828" max="1830" width="6.25" style="8" customWidth="1"/>
    <col min="1831" max="1831" width="7.5" style="8" customWidth="1"/>
    <col min="1832" max="1836" width="6.25" style="8" customWidth="1"/>
    <col min="1837" max="1837" width="7.25" style="8" customWidth="1"/>
    <col min="1838" max="1840" width="6.25" style="8" customWidth="1"/>
    <col min="1841" max="1841" width="6.875" style="8" customWidth="1"/>
    <col min="1842" max="1846" width="6.25" style="8" customWidth="1"/>
    <col min="1847" max="1847" width="6.875" style="8" customWidth="1"/>
    <col min="1848" max="1848" width="6.25" style="8" customWidth="1"/>
    <col min="1849" max="1849" width="32.625" style="8" customWidth="1"/>
    <col min="1850" max="1852" width="6.25" style="8" customWidth="1"/>
    <col min="1853" max="1853" width="6.875" style="8" customWidth="1"/>
    <col min="1854" max="1856" width="6.25" style="8" customWidth="1"/>
    <col min="1857" max="1857" width="6.875" style="8" customWidth="1"/>
    <col min="1858" max="1858" width="6.25" style="8" customWidth="1"/>
    <col min="1859" max="1859" width="6.875" style="8" customWidth="1"/>
    <col min="1860" max="1872" width="6.25" style="8" customWidth="1"/>
    <col min="1873" max="1873" width="6.875" style="8" customWidth="1"/>
    <col min="1874" max="1874" width="6.25" style="8" customWidth="1"/>
    <col min="1875" max="2052" width="9" style="8"/>
    <col min="2053" max="2053" width="31.5" style="8" customWidth="1"/>
    <col min="2054" max="2054" width="6.125" style="8" customWidth="1"/>
    <col min="2055" max="2055" width="6.875" style="8" customWidth="1"/>
    <col min="2056" max="2058" width="6.125" style="8" customWidth="1"/>
    <col min="2059" max="2059" width="6.875" style="8" customWidth="1"/>
    <col min="2060" max="2060" width="6.125" style="8" customWidth="1"/>
    <col min="2061" max="2061" width="6.875" style="8" customWidth="1"/>
    <col min="2062" max="2076" width="6.125" style="8" customWidth="1"/>
    <col min="2077" max="2077" width="7.625" style="8" customWidth="1"/>
    <col min="2078" max="2078" width="6.125" style="8" customWidth="1"/>
    <col min="2079" max="2079" width="32.625" style="8" customWidth="1"/>
    <col min="2080" max="2080" width="6.25" style="8" customWidth="1"/>
    <col min="2081" max="2081" width="7" style="8" customWidth="1"/>
    <col min="2082" max="2082" width="6.25" style="8" customWidth="1"/>
    <col min="2083" max="2083" width="7.25" style="8" customWidth="1"/>
    <col min="2084" max="2086" width="6.25" style="8" customWidth="1"/>
    <col min="2087" max="2087" width="7.5" style="8" customWidth="1"/>
    <col min="2088" max="2092" width="6.25" style="8" customWidth="1"/>
    <col min="2093" max="2093" width="7.25" style="8" customWidth="1"/>
    <col min="2094" max="2096" width="6.25" style="8" customWidth="1"/>
    <col min="2097" max="2097" width="6.875" style="8" customWidth="1"/>
    <col min="2098" max="2102" width="6.25" style="8" customWidth="1"/>
    <col min="2103" max="2103" width="6.875" style="8" customWidth="1"/>
    <col min="2104" max="2104" width="6.25" style="8" customWidth="1"/>
    <col min="2105" max="2105" width="32.625" style="8" customWidth="1"/>
    <col min="2106" max="2108" width="6.25" style="8" customWidth="1"/>
    <col min="2109" max="2109" width="6.875" style="8" customWidth="1"/>
    <col min="2110" max="2112" width="6.25" style="8" customWidth="1"/>
    <col min="2113" max="2113" width="6.875" style="8" customWidth="1"/>
    <col min="2114" max="2114" width="6.25" style="8" customWidth="1"/>
    <col min="2115" max="2115" width="6.875" style="8" customWidth="1"/>
    <col min="2116" max="2128" width="6.25" style="8" customWidth="1"/>
    <col min="2129" max="2129" width="6.875" style="8" customWidth="1"/>
    <col min="2130" max="2130" width="6.25" style="8" customWidth="1"/>
    <col min="2131" max="2308" width="9" style="8"/>
    <col min="2309" max="2309" width="31.5" style="8" customWidth="1"/>
    <col min="2310" max="2310" width="6.125" style="8" customWidth="1"/>
    <col min="2311" max="2311" width="6.875" style="8" customWidth="1"/>
    <col min="2312" max="2314" width="6.125" style="8" customWidth="1"/>
    <col min="2315" max="2315" width="6.875" style="8" customWidth="1"/>
    <col min="2316" max="2316" width="6.125" style="8" customWidth="1"/>
    <col min="2317" max="2317" width="6.875" style="8" customWidth="1"/>
    <col min="2318" max="2332" width="6.125" style="8" customWidth="1"/>
    <col min="2333" max="2333" width="7.625" style="8" customWidth="1"/>
    <col min="2334" max="2334" width="6.125" style="8" customWidth="1"/>
    <col min="2335" max="2335" width="32.625" style="8" customWidth="1"/>
    <col min="2336" max="2336" width="6.25" style="8" customWidth="1"/>
    <col min="2337" max="2337" width="7" style="8" customWidth="1"/>
    <col min="2338" max="2338" width="6.25" style="8" customWidth="1"/>
    <col min="2339" max="2339" width="7.25" style="8" customWidth="1"/>
    <col min="2340" max="2342" width="6.25" style="8" customWidth="1"/>
    <col min="2343" max="2343" width="7.5" style="8" customWidth="1"/>
    <col min="2344" max="2348" width="6.25" style="8" customWidth="1"/>
    <col min="2349" max="2349" width="7.25" style="8" customWidth="1"/>
    <col min="2350" max="2352" width="6.25" style="8" customWidth="1"/>
    <col min="2353" max="2353" width="6.875" style="8" customWidth="1"/>
    <col min="2354" max="2358" width="6.25" style="8" customWidth="1"/>
    <col min="2359" max="2359" width="6.875" style="8" customWidth="1"/>
    <col min="2360" max="2360" width="6.25" style="8" customWidth="1"/>
    <col min="2361" max="2361" width="32.625" style="8" customWidth="1"/>
    <col min="2362" max="2364" width="6.25" style="8" customWidth="1"/>
    <col min="2365" max="2365" width="6.875" style="8" customWidth="1"/>
    <col min="2366" max="2368" width="6.25" style="8" customWidth="1"/>
    <col min="2369" max="2369" width="6.875" style="8" customWidth="1"/>
    <col min="2370" max="2370" width="6.25" style="8" customWidth="1"/>
    <col min="2371" max="2371" width="6.875" style="8" customWidth="1"/>
    <col min="2372" max="2384" width="6.25" style="8" customWidth="1"/>
    <col min="2385" max="2385" width="6.875" style="8" customWidth="1"/>
    <col min="2386" max="2386" width="6.25" style="8" customWidth="1"/>
    <col min="2387" max="2564" width="9" style="8"/>
    <col min="2565" max="2565" width="31.5" style="8" customWidth="1"/>
    <col min="2566" max="2566" width="6.125" style="8" customWidth="1"/>
    <col min="2567" max="2567" width="6.875" style="8" customWidth="1"/>
    <col min="2568" max="2570" width="6.125" style="8" customWidth="1"/>
    <col min="2571" max="2571" width="6.875" style="8" customWidth="1"/>
    <col min="2572" max="2572" width="6.125" style="8" customWidth="1"/>
    <col min="2573" max="2573" width="6.875" style="8" customWidth="1"/>
    <col min="2574" max="2588" width="6.125" style="8" customWidth="1"/>
    <col min="2589" max="2589" width="7.625" style="8" customWidth="1"/>
    <col min="2590" max="2590" width="6.125" style="8" customWidth="1"/>
    <col min="2591" max="2591" width="32.625" style="8" customWidth="1"/>
    <col min="2592" max="2592" width="6.25" style="8" customWidth="1"/>
    <col min="2593" max="2593" width="7" style="8" customWidth="1"/>
    <col min="2594" max="2594" width="6.25" style="8" customWidth="1"/>
    <col min="2595" max="2595" width="7.25" style="8" customWidth="1"/>
    <col min="2596" max="2598" width="6.25" style="8" customWidth="1"/>
    <col min="2599" max="2599" width="7.5" style="8" customWidth="1"/>
    <col min="2600" max="2604" width="6.25" style="8" customWidth="1"/>
    <col min="2605" max="2605" width="7.25" style="8" customWidth="1"/>
    <col min="2606" max="2608" width="6.25" style="8" customWidth="1"/>
    <col min="2609" max="2609" width="6.875" style="8" customWidth="1"/>
    <col min="2610" max="2614" width="6.25" style="8" customWidth="1"/>
    <col min="2615" max="2615" width="6.875" style="8" customWidth="1"/>
    <col min="2616" max="2616" width="6.25" style="8" customWidth="1"/>
    <col min="2617" max="2617" width="32.625" style="8" customWidth="1"/>
    <col min="2618" max="2620" width="6.25" style="8" customWidth="1"/>
    <col min="2621" max="2621" width="6.875" style="8" customWidth="1"/>
    <col min="2622" max="2624" width="6.25" style="8" customWidth="1"/>
    <col min="2625" max="2625" width="6.875" style="8" customWidth="1"/>
    <col min="2626" max="2626" width="6.25" style="8" customWidth="1"/>
    <col min="2627" max="2627" width="6.875" style="8" customWidth="1"/>
    <col min="2628" max="2640" width="6.25" style="8" customWidth="1"/>
    <col min="2641" max="2641" width="6.875" style="8" customWidth="1"/>
    <col min="2642" max="2642" width="6.25" style="8" customWidth="1"/>
    <col min="2643" max="2820" width="9" style="8"/>
    <col min="2821" max="2821" width="31.5" style="8" customWidth="1"/>
    <col min="2822" max="2822" width="6.125" style="8" customWidth="1"/>
    <col min="2823" max="2823" width="6.875" style="8" customWidth="1"/>
    <col min="2824" max="2826" width="6.125" style="8" customWidth="1"/>
    <col min="2827" max="2827" width="6.875" style="8" customWidth="1"/>
    <col min="2828" max="2828" width="6.125" style="8" customWidth="1"/>
    <col min="2829" max="2829" width="6.875" style="8" customWidth="1"/>
    <col min="2830" max="2844" width="6.125" style="8" customWidth="1"/>
    <col min="2845" max="2845" width="7.625" style="8" customWidth="1"/>
    <col min="2846" max="2846" width="6.125" style="8" customWidth="1"/>
    <col min="2847" max="2847" width="32.625" style="8" customWidth="1"/>
    <col min="2848" max="2848" width="6.25" style="8" customWidth="1"/>
    <col min="2849" max="2849" width="7" style="8" customWidth="1"/>
    <col min="2850" max="2850" width="6.25" style="8" customWidth="1"/>
    <col min="2851" max="2851" width="7.25" style="8" customWidth="1"/>
    <col min="2852" max="2854" width="6.25" style="8" customWidth="1"/>
    <col min="2855" max="2855" width="7.5" style="8" customWidth="1"/>
    <col min="2856" max="2860" width="6.25" style="8" customWidth="1"/>
    <col min="2861" max="2861" width="7.25" style="8" customWidth="1"/>
    <col min="2862" max="2864" width="6.25" style="8" customWidth="1"/>
    <col min="2865" max="2865" width="6.875" style="8" customWidth="1"/>
    <col min="2866" max="2870" width="6.25" style="8" customWidth="1"/>
    <col min="2871" max="2871" width="6.875" style="8" customWidth="1"/>
    <col min="2872" max="2872" width="6.25" style="8" customWidth="1"/>
    <col min="2873" max="2873" width="32.625" style="8" customWidth="1"/>
    <col min="2874" max="2876" width="6.25" style="8" customWidth="1"/>
    <col min="2877" max="2877" width="6.875" style="8" customWidth="1"/>
    <col min="2878" max="2880" width="6.25" style="8" customWidth="1"/>
    <col min="2881" max="2881" width="6.875" style="8" customWidth="1"/>
    <col min="2882" max="2882" width="6.25" style="8" customWidth="1"/>
    <col min="2883" max="2883" width="6.875" style="8" customWidth="1"/>
    <col min="2884" max="2896" width="6.25" style="8" customWidth="1"/>
    <col min="2897" max="2897" width="6.875" style="8" customWidth="1"/>
    <col min="2898" max="2898" width="6.25" style="8" customWidth="1"/>
    <col min="2899" max="3076" width="9" style="8"/>
    <col min="3077" max="3077" width="31.5" style="8" customWidth="1"/>
    <col min="3078" max="3078" width="6.125" style="8" customWidth="1"/>
    <col min="3079" max="3079" width="6.875" style="8" customWidth="1"/>
    <col min="3080" max="3082" width="6.125" style="8" customWidth="1"/>
    <col min="3083" max="3083" width="6.875" style="8" customWidth="1"/>
    <col min="3084" max="3084" width="6.125" style="8" customWidth="1"/>
    <col min="3085" max="3085" width="6.875" style="8" customWidth="1"/>
    <col min="3086" max="3100" width="6.125" style="8" customWidth="1"/>
    <col min="3101" max="3101" width="7.625" style="8" customWidth="1"/>
    <col min="3102" max="3102" width="6.125" style="8" customWidth="1"/>
    <col min="3103" max="3103" width="32.625" style="8" customWidth="1"/>
    <col min="3104" max="3104" width="6.25" style="8" customWidth="1"/>
    <col min="3105" max="3105" width="7" style="8" customWidth="1"/>
    <col min="3106" max="3106" width="6.25" style="8" customWidth="1"/>
    <col min="3107" max="3107" width="7.25" style="8" customWidth="1"/>
    <col min="3108" max="3110" width="6.25" style="8" customWidth="1"/>
    <col min="3111" max="3111" width="7.5" style="8" customWidth="1"/>
    <col min="3112" max="3116" width="6.25" style="8" customWidth="1"/>
    <col min="3117" max="3117" width="7.25" style="8" customWidth="1"/>
    <col min="3118" max="3120" width="6.25" style="8" customWidth="1"/>
    <col min="3121" max="3121" width="6.875" style="8" customWidth="1"/>
    <col min="3122" max="3126" width="6.25" style="8" customWidth="1"/>
    <col min="3127" max="3127" width="6.875" style="8" customWidth="1"/>
    <col min="3128" max="3128" width="6.25" style="8" customWidth="1"/>
    <col min="3129" max="3129" width="32.625" style="8" customWidth="1"/>
    <col min="3130" max="3132" width="6.25" style="8" customWidth="1"/>
    <col min="3133" max="3133" width="6.875" style="8" customWidth="1"/>
    <col min="3134" max="3136" width="6.25" style="8" customWidth="1"/>
    <col min="3137" max="3137" width="6.875" style="8" customWidth="1"/>
    <col min="3138" max="3138" width="6.25" style="8" customWidth="1"/>
    <col min="3139" max="3139" width="6.875" style="8" customWidth="1"/>
    <col min="3140" max="3152" width="6.25" style="8" customWidth="1"/>
    <col min="3153" max="3153" width="6.875" style="8" customWidth="1"/>
    <col min="3154" max="3154" width="6.25" style="8" customWidth="1"/>
    <col min="3155" max="3332" width="9" style="8"/>
    <col min="3333" max="3333" width="31.5" style="8" customWidth="1"/>
    <col min="3334" max="3334" width="6.125" style="8" customWidth="1"/>
    <col min="3335" max="3335" width="6.875" style="8" customWidth="1"/>
    <col min="3336" max="3338" width="6.125" style="8" customWidth="1"/>
    <col min="3339" max="3339" width="6.875" style="8" customWidth="1"/>
    <col min="3340" max="3340" width="6.125" style="8" customWidth="1"/>
    <col min="3341" max="3341" width="6.875" style="8" customWidth="1"/>
    <col min="3342" max="3356" width="6.125" style="8" customWidth="1"/>
    <col min="3357" max="3357" width="7.625" style="8" customWidth="1"/>
    <col min="3358" max="3358" width="6.125" style="8" customWidth="1"/>
    <col min="3359" max="3359" width="32.625" style="8" customWidth="1"/>
    <col min="3360" max="3360" width="6.25" style="8" customWidth="1"/>
    <col min="3361" max="3361" width="7" style="8" customWidth="1"/>
    <col min="3362" max="3362" width="6.25" style="8" customWidth="1"/>
    <col min="3363" max="3363" width="7.25" style="8" customWidth="1"/>
    <col min="3364" max="3366" width="6.25" style="8" customWidth="1"/>
    <col min="3367" max="3367" width="7.5" style="8" customWidth="1"/>
    <col min="3368" max="3372" width="6.25" style="8" customWidth="1"/>
    <col min="3373" max="3373" width="7.25" style="8" customWidth="1"/>
    <col min="3374" max="3376" width="6.25" style="8" customWidth="1"/>
    <col min="3377" max="3377" width="6.875" style="8" customWidth="1"/>
    <col min="3378" max="3382" width="6.25" style="8" customWidth="1"/>
    <col min="3383" max="3383" width="6.875" style="8" customWidth="1"/>
    <col min="3384" max="3384" width="6.25" style="8" customWidth="1"/>
    <col min="3385" max="3385" width="32.625" style="8" customWidth="1"/>
    <col min="3386" max="3388" width="6.25" style="8" customWidth="1"/>
    <col min="3389" max="3389" width="6.875" style="8" customWidth="1"/>
    <col min="3390" max="3392" width="6.25" style="8" customWidth="1"/>
    <col min="3393" max="3393" width="6.875" style="8" customWidth="1"/>
    <col min="3394" max="3394" width="6.25" style="8" customWidth="1"/>
    <col min="3395" max="3395" width="6.875" style="8" customWidth="1"/>
    <col min="3396" max="3408" width="6.25" style="8" customWidth="1"/>
    <col min="3409" max="3409" width="6.875" style="8" customWidth="1"/>
    <col min="3410" max="3410" width="6.25" style="8" customWidth="1"/>
    <col min="3411" max="3588" width="9" style="8"/>
    <col min="3589" max="3589" width="31.5" style="8" customWidth="1"/>
    <col min="3590" max="3590" width="6.125" style="8" customWidth="1"/>
    <col min="3591" max="3591" width="6.875" style="8" customWidth="1"/>
    <col min="3592" max="3594" width="6.125" style="8" customWidth="1"/>
    <col min="3595" max="3595" width="6.875" style="8" customWidth="1"/>
    <col min="3596" max="3596" width="6.125" style="8" customWidth="1"/>
    <col min="3597" max="3597" width="6.875" style="8" customWidth="1"/>
    <col min="3598" max="3612" width="6.125" style="8" customWidth="1"/>
    <col min="3613" max="3613" width="7.625" style="8" customWidth="1"/>
    <col min="3614" max="3614" width="6.125" style="8" customWidth="1"/>
    <col min="3615" max="3615" width="32.625" style="8" customWidth="1"/>
    <col min="3616" max="3616" width="6.25" style="8" customWidth="1"/>
    <col min="3617" max="3617" width="7" style="8" customWidth="1"/>
    <col min="3618" max="3618" width="6.25" style="8" customWidth="1"/>
    <col min="3619" max="3619" width="7.25" style="8" customWidth="1"/>
    <col min="3620" max="3622" width="6.25" style="8" customWidth="1"/>
    <col min="3623" max="3623" width="7.5" style="8" customWidth="1"/>
    <col min="3624" max="3628" width="6.25" style="8" customWidth="1"/>
    <col min="3629" max="3629" width="7.25" style="8" customWidth="1"/>
    <col min="3630" max="3632" width="6.25" style="8" customWidth="1"/>
    <col min="3633" max="3633" width="6.875" style="8" customWidth="1"/>
    <col min="3634" max="3638" width="6.25" style="8" customWidth="1"/>
    <col min="3639" max="3639" width="6.875" style="8" customWidth="1"/>
    <col min="3640" max="3640" width="6.25" style="8" customWidth="1"/>
    <col min="3641" max="3641" width="32.625" style="8" customWidth="1"/>
    <col min="3642" max="3644" width="6.25" style="8" customWidth="1"/>
    <col min="3645" max="3645" width="6.875" style="8" customWidth="1"/>
    <col min="3646" max="3648" width="6.25" style="8" customWidth="1"/>
    <col min="3649" max="3649" width="6.875" style="8" customWidth="1"/>
    <col min="3650" max="3650" width="6.25" style="8" customWidth="1"/>
    <col min="3651" max="3651" width="6.875" style="8" customWidth="1"/>
    <col min="3652" max="3664" width="6.25" style="8" customWidth="1"/>
    <col min="3665" max="3665" width="6.875" style="8" customWidth="1"/>
    <col min="3666" max="3666" width="6.25" style="8" customWidth="1"/>
    <col min="3667" max="3844" width="9" style="8"/>
    <col min="3845" max="3845" width="31.5" style="8" customWidth="1"/>
    <col min="3846" max="3846" width="6.125" style="8" customWidth="1"/>
    <col min="3847" max="3847" width="6.875" style="8" customWidth="1"/>
    <col min="3848" max="3850" width="6.125" style="8" customWidth="1"/>
    <col min="3851" max="3851" width="6.875" style="8" customWidth="1"/>
    <col min="3852" max="3852" width="6.125" style="8" customWidth="1"/>
    <col min="3853" max="3853" width="6.875" style="8" customWidth="1"/>
    <col min="3854" max="3868" width="6.125" style="8" customWidth="1"/>
    <col min="3869" max="3869" width="7.625" style="8" customWidth="1"/>
    <col min="3870" max="3870" width="6.125" style="8" customWidth="1"/>
    <col min="3871" max="3871" width="32.625" style="8" customWidth="1"/>
    <col min="3872" max="3872" width="6.25" style="8" customWidth="1"/>
    <col min="3873" max="3873" width="7" style="8" customWidth="1"/>
    <col min="3874" max="3874" width="6.25" style="8" customWidth="1"/>
    <col min="3875" max="3875" width="7.25" style="8" customWidth="1"/>
    <col min="3876" max="3878" width="6.25" style="8" customWidth="1"/>
    <col min="3879" max="3879" width="7.5" style="8" customWidth="1"/>
    <col min="3880" max="3884" width="6.25" style="8" customWidth="1"/>
    <col min="3885" max="3885" width="7.25" style="8" customWidth="1"/>
    <col min="3886" max="3888" width="6.25" style="8" customWidth="1"/>
    <col min="3889" max="3889" width="6.875" style="8" customWidth="1"/>
    <col min="3890" max="3894" width="6.25" style="8" customWidth="1"/>
    <col min="3895" max="3895" width="6.875" style="8" customWidth="1"/>
    <col min="3896" max="3896" width="6.25" style="8" customWidth="1"/>
    <col min="3897" max="3897" width="32.625" style="8" customWidth="1"/>
    <col min="3898" max="3900" width="6.25" style="8" customWidth="1"/>
    <col min="3901" max="3901" width="6.875" style="8" customWidth="1"/>
    <col min="3902" max="3904" width="6.25" style="8" customWidth="1"/>
    <col min="3905" max="3905" width="6.875" style="8" customWidth="1"/>
    <col min="3906" max="3906" width="6.25" style="8" customWidth="1"/>
    <col min="3907" max="3907" width="6.875" style="8" customWidth="1"/>
    <col min="3908" max="3920" width="6.25" style="8" customWidth="1"/>
    <col min="3921" max="3921" width="6.875" style="8" customWidth="1"/>
    <col min="3922" max="3922" width="6.25" style="8" customWidth="1"/>
    <col min="3923" max="4100" width="9" style="8"/>
    <col min="4101" max="4101" width="31.5" style="8" customWidth="1"/>
    <col min="4102" max="4102" width="6.125" style="8" customWidth="1"/>
    <col min="4103" max="4103" width="6.875" style="8" customWidth="1"/>
    <col min="4104" max="4106" width="6.125" style="8" customWidth="1"/>
    <col min="4107" max="4107" width="6.875" style="8" customWidth="1"/>
    <col min="4108" max="4108" width="6.125" style="8" customWidth="1"/>
    <col min="4109" max="4109" width="6.875" style="8" customWidth="1"/>
    <col min="4110" max="4124" width="6.125" style="8" customWidth="1"/>
    <col min="4125" max="4125" width="7.625" style="8" customWidth="1"/>
    <col min="4126" max="4126" width="6.125" style="8" customWidth="1"/>
    <col min="4127" max="4127" width="32.625" style="8" customWidth="1"/>
    <col min="4128" max="4128" width="6.25" style="8" customWidth="1"/>
    <col min="4129" max="4129" width="7" style="8" customWidth="1"/>
    <col min="4130" max="4130" width="6.25" style="8" customWidth="1"/>
    <col min="4131" max="4131" width="7.25" style="8" customWidth="1"/>
    <col min="4132" max="4134" width="6.25" style="8" customWidth="1"/>
    <col min="4135" max="4135" width="7.5" style="8" customWidth="1"/>
    <col min="4136" max="4140" width="6.25" style="8" customWidth="1"/>
    <col min="4141" max="4141" width="7.25" style="8" customWidth="1"/>
    <col min="4142" max="4144" width="6.25" style="8" customWidth="1"/>
    <col min="4145" max="4145" width="6.875" style="8" customWidth="1"/>
    <col min="4146" max="4150" width="6.25" style="8" customWidth="1"/>
    <col min="4151" max="4151" width="6.875" style="8" customWidth="1"/>
    <col min="4152" max="4152" width="6.25" style="8" customWidth="1"/>
    <col min="4153" max="4153" width="32.625" style="8" customWidth="1"/>
    <col min="4154" max="4156" width="6.25" style="8" customWidth="1"/>
    <col min="4157" max="4157" width="6.875" style="8" customWidth="1"/>
    <col min="4158" max="4160" width="6.25" style="8" customWidth="1"/>
    <col min="4161" max="4161" width="6.875" style="8" customWidth="1"/>
    <col min="4162" max="4162" width="6.25" style="8" customWidth="1"/>
    <col min="4163" max="4163" width="6.875" style="8" customWidth="1"/>
    <col min="4164" max="4176" width="6.25" style="8" customWidth="1"/>
    <col min="4177" max="4177" width="6.875" style="8" customWidth="1"/>
    <col min="4178" max="4178" width="6.25" style="8" customWidth="1"/>
    <col min="4179" max="4356" width="9" style="8"/>
    <col min="4357" max="4357" width="31.5" style="8" customWidth="1"/>
    <col min="4358" max="4358" width="6.125" style="8" customWidth="1"/>
    <col min="4359" max="4359" width="6.875" style="8" customWidth="1"/>
    <col min="4360" max="4362" width="6.125" style="8" customWidth="1"/>
    <col min="4363" max="4363" width="6.875" style="8" customWidth="1"/>
    <col min="4364" max="4364" width="6.125" style="8" customWidth="1"/>
    <col min="4365" max="4365" width="6.875" style="8" customWidth="1"/>
    <col min="4366" max="4380" width="6.125" style="8" customWidth="1"/>
    <col min="4381" max="4381" width="7.625" style="8" customWidth="1"/>
    <col min="4382" max="4382" width="6.125" style="8" customWidth="1"/>
    <col min="4383" max="4383" width="32.625" style="8" customWidth="1"/>
    <col min="4384" max="4384" width="6.25" style="8" customWidth="1"/>
    <col min="4385" max="4385" width="7" style="8" customWidth="1"/>
    <col min="4386" max="4386" width="6.25" style="8" customWidth="1"/>
    <col min="4387" max="4387" width="7.25" style="8" customWidth="1"/>
    <col min="4388" max="4390" width="6.25" style="8" customWidth="1"/>
    <col min="4391" max="4391" width="7.5" style="8" customWidth="1"/>
    <col min="4392" max="4396" width="6.25" style="8" customWidth="1"/>
    <col min="4397" max="4397" width="7.25" style="8" customWidth="1"/>
    <col min="4398" max="4400" width="6.25" style="8" customWidth="1"/>
    <col min="4401" max="4401" width="6.875" style="8" customWidth="1"/>
    <col min="4402" max="4406" width="6.25" style="8" customWidth="1"/>
    <col min="4407" max="4407" width="6.875" style="8" customWidth="1"/>
    <col min="4408" max="4408" width="6.25" style="8" customWidth="1"/>
    <col min="4409" max="4409" width="32.625" style="8" customWidth="1"/>
    <col min="4410" max="4412" width="6.25" style="8" customWidth="1"/>
    <col min="4413" max="4413" width="6.875" style="8" customWidth="1"/>
    <col min="4414" max="4416" width="6.25" style="8" customWidth="1"/>
    <col min="4417" max="4417" width="6.875" style="8" customWidth="1"/>
    <col min="4418" max="4418" width="6.25" style="8" customWidth="1"/>
    <col min="4419" max="4419" width="6.875" style="8" customWidth="1"/>
    <col min="4420" max="4432" width="6.25" style="8" customWidth="1"/>
    <col min="4433" max="4433" width="6.875" style="8" customWidth="1"/>
    <col min="4434" max="4434" width="6.25" style="8" customWidth="1"/>
    <col min="4435" max="4612" width="9" style="8"/>
    <col min="4613" max="4613" width="31.5" style="8" customWidth="1"/>
    <col min="4614" max="4614" width="6.125" style="8" customWidth="1"/>
    <col min="4615" max="4615" width="6.875" style="8" customWidth="1"/>
    <col min="4616" max="4618" width="6.125" style="8" customWidth="1"/>
    <col min="4619" max="4619" width="6.875" style="8" customWidth="1"/>
    <col min="4620" max="4620" width="6.125" style="8" customWidth="1"/>
    <col min="4621" max="4621" width="6.875" style="8" customWidth="1"/>
    <col min="4622" max="4636" width="6.125" style="8" customWidth="1"/>
    <col min="4637" max="4637" width="7.625" style="8" customWidth="1"/>
    <col min="4638" max="4638" width="6.125" style="8" customWidth="1"/>
    <col min="4639" max="4639" width="32.625" style="8" customWidth="1"/>
    <col min="4640" max="4640" width="6.25" style="8" customWidth="1"/>
    <col min="4641" max="4641" width="7" style="8" customWidth="1"/>
    <col min="4642" max="4642" width="6.25" style="8" customWidth="1"/>
    <col min="4643" max="4643" width="7.25" style="8" customWidth="1"/>
    <col min="4644" max="4646" width="6.25" style="8" customWidth="1"/>
    <col min="4647" max="4647" width="7.5" style="8" customWidth="1"/>
    <col min="4648" max="4652" width="6.25" style="8" customWidth="1"/>
    <col min="4653" max="4653" width="7.25" style="8" customWidth="1"/>
    <col min="4654" max="4656" width="6.25" style="8" customWidth="1"/>
    <col min="4657" max="4657" width="6.875" style="8" customWidth="1"/>
    <col min="4658" max="4662" width="6.25" style="8" customWidth="1"/>
    <col min="4663" max="4663" width="6.875" style="8" customWidth="1"/>
    <col min="4664" max="4664" width="6.25" style="8" customWidth="1"/>
    <col min="4665" max="4665" width="32.625" style="8" customWidth="1"/>
    <col min="4666" max="4668" width="6.25" style="8" customWidth="1"/>
    <col min="4669" max="4669" width="6.875" style="8" customWidth="1"/>
    <col min="4670" max="4672" width="6.25" style="8" customWidth="1"/>
    <col min="4673" max="4673" width="6.875" style="8" customWidth="1"/>
    <col min="4674" max="4674" width="6.25" style="8" customWidth="1"/>
    <col min="4675" max="4675" width="6.875" style="8" customWidth="1"/>
    <col min="4676" max="4688" width="6.25" style="8" customWidth="1"/>
    <col min="4689" max="4689" width="6.875" style="8" customWidth="1"/>
    <col min="4690" max="4690" width="6.25" style="8" customWidth="1"/>
    <col min="4691" max="4868" width="9" style="8"/>
    <col min="4869" max="4869" width="31.5" style="8" customWidth="1"/>
    <col min="4870" max="4870" width="6.125" style="8" customWidth="1"/>
    <col min="4871" max="4871" width="6.875" style="8" customWidth="1"/>
    <col min="4872" max="4874" width="6.125" style="8" customWidth="1"/>
    <col min="4875" max="4875" width="6.875" style="8" customWidth="1"/>
    <col min="4876" max="4876" width="6.125" style="8" customWidth="1"/>
    <col min="4877" max="4877" width="6.875" style="8" customWidth="1"/>
    <col min="4878" max="4892" width="6.125" style="8" customWidth="1"/>
    <col min="4893" max="4893" width="7.625" style="8" customWidth="1"/>
    <col min="4894" max="4894" width="6.125" style="8" customWidth="1"/>
    <col min="4895" max="4895" width="32.625" style="8" customWidth="1"/>
    <col min="4896" max="4896" width="6.25" style="8" customWidth="1"/>
    <col min="4897" max="4897" width="7" style="8" customWidth="1"/>
    <col min="4898" max="4898" width="6.25" style="8" customWidth="1"/>
    <col min="4899" max="4899" width="7.25" style="8" customWidth="1"/>
    <col min="4900" max="4902" width="6.25" style="8" customWidth="1"/>
    <col min="4903" max="4903" width="7.5" style="8" customWidth="1"/>
    <col min="4904" max="4908" width="6.25" style="8" customWidth="1"/>
    <col min="4909" max="4909" width="7.25" style="8" customWidth="1"/>
    <col min="4910" max="4912" width="6.25" style="8" customWidth="1"/>
    <col min="4913" max="4913" width="6.875" style="8" customWidth="1"/>
    <col min="4914" max="4918" width="6.25" style="8" customWidth="1"/>
    <col min="4919" max="4919" width="6.875" style="8" customWidth="1"/>
    <col min="4920" max="4920" width="6.25" style="8" customWidth="1"/>
    <col min="4921" max="4921" width="32.625" style="8" customWidth="1"/>
    <col min="4922" max="4924" width="6.25" style="8" customWidth="1"/>
    <col min="4925" max="4925" width="6.875" style="8" customWidth="1"/>
    <col min="4926" max="4928" width="6.25" style="8" customWidth="1"/>
    <col min="4929" max="4929" width="6.875" style="8" customWidth="1"/>
    <col min="4930" max="4930" width="6.25" style="8" customWidth="1"/>
    <col min="4931" max="4931" width="6.875" style="8" customWidth="1"/>
    <col min="4932" max="4944" width="6.25" style="8" customWidth="1"/>
    <col min="4945" max="4945" width="6.875" style="8" customWidth="1"/>
    <col min="4946" max="4946" width="6.25" style="8" customWidth="1"/>
    <col min="4947" max="5124" width="9" style="8"/>
    <col min="5125" max="5125" width="31.5" style="8" customWidth="1"/>
    <col min="5126" max="5126" width="6.125" style="8" customWidth="1"/>
    <col min="5127" max="5127" width="6.875" style="8" customWidth="1"/>
    <col min="5128" max="5130" width="6.125" style="8" customWidth="1"/>
    <col min="5131" max="5131" width="6.875" style="8" customWidth="1"/>
    <col min="5132" max="5132" width="6.125" style="8" customWidth="1"/>
    <col min="5133" max="5133" width="6.875" style="8" customWidth="1"/>
    <col min="5134" max="5148" width="6.125" style="8" customWidth="1"/>
    <col min="5149" max="5149" width="7.625" style="8" customWidth="1"/>
    <col min="5150" max="5150" width="6.125" style="8" customWidth="1"/>
    <col min="5151" max="5151" width="32.625" style="8" customWidth="1"/>
    <col min="5152" max="5152" width="6.25" style="8" customWidth="1"/>
    <col min="5153" max="5153" width="7" style="8" customWidth="1"/>
    <col min="5154" max="5154" width="6.25" style="8" customWidth="1"/>
    <col min="5155" max="5155" width="7.25" style="8" customWidth="1"/>
    <col min="5156" max="5158" width="6.25" style="8" customWidth="1"/>
    <col min="5159" max="5159" width="7.5" style="8" customWidth="1"/>
    <col min="5160" max="5164" width="6.25" style="8" customWidth="1"/>
    <col min="5165" max="5165" width="7.25" style="8" customWidth="1"/>
    <col min="5166" max="5168" width="6.25" style="8" customWidth="1"/>
    <col min="5169" max="5169" width="6.875" style="8" customWidth="1"/>
    <col min="5170" max="5174" width="6.25" style="8" customWidth="1"/>
    <col min="5175" max="5175" width="6.875" style="8" customWidth="1"/>
    <col min="5176" max="5176" width="6.25" style="8" customWidth="1"/>
    <col min="5177" max="5177" width="32.625" style="8" customWidth="1"/>
    <col min="5178" max="5180" width="6.25" style="8" customWidth="1"/>
    <col min="5181" max="5181" width="6.875" style="8" customWidth="1"/>
    <col min="5182" max="5184" width="6.25" style="8" customWidth="1"/>
    <col min="5185" max="5185" width="6.875" style="8" customWidth="1"/>
    <col min="5186" max="5186" width="6.25" style="8" customWidth="1"/>
    <col min="5187" max="5187" width="6.875" style="8" customWidth="1"/>
    <col min="5188" max="5200" width="6.25" style="8" customWidth="1"/>
    <col min="5201" max="5201" width="6.875" style="8" customWidth="1"/>
    <col min="5202" max="5202" width="6.25" style="8" customWidth="1"/>
    <col min="5203" max="5380" width="9" style="8"/>
    <col min="5381" max="5381" width="31.5" style="8" customWidth="1"/>
    <col min="5382" max="5382" width="6.125" style="8" customWidth="1"/>
    <col min="5383" max="5383" width="6.875" style="8" customWidth="1"/>
    <col min="5384" max="5386" width="6.125" style="8" customWidth="1"/>
    <col min="5387" max="5387" width="6.875" style="8" customWidth="1"/>
    <col min="5388" max="5388" width="6.125" style="8" customWidth="1"/>
    <col min="5389" max="5389" width="6.875" style="8" customWidth="1"/>
    <col min="5390" max="5404" width="6.125" style="8" customWidth="1"/>
    <col min="5405" max="5405" width="7.625" style="8" customWidth="1"/>
    <col min="5406" max="5406" width="6.125" style="8" customWidth="1"/>
    <col min="5407" max="5407" width="32.625" style="8" customWidth="1"/>
    <col min="5408" max="5408" width="6.25" style="8" customWidth="1"/>
    <col min="5409" max="5409" width="7" style="8" customWidth="1"/>
    <col min="5410" max="5410" width="6.25" style="8" customWidth="1"/>
    <col min="5411" max="5411" width="7.25" style="8" customWidth="1"/>
    <col min="5412" max="5414" width="6.25" style="8" customWidth="1"/>
    <col min="5415" max="5415" width="7.5" style="8" customWidth="1"/>
    <col min="5416" max="5420" width="6.25" style="8" customWidth="1"/>
    <col min="5421" max="5421" width="7.25" style="8" customWidth="1"/>
    <col min="5422" max="5424" width="6.25" style="8" customWidth="1"/>
    <col min="5425" max="5425" width="6.875" style="8" customWidth="1"/>
    <col min="5426" max="5430" width="6.25" style="8" customWidth="1"/>
    <col min="5431" max="5431" width="6.875" style="8" customWidth="1"/>
    <col min="5432" max="5432" width="6.25" style="8" customWidth="1"/>
    <col min="5433" max="5433" width="32.625" style="8" customWidth="1"/>
    <col min="5434" max="5436" width="6.25" style="8" customWidth="1"/>
    <col min="5437" max="5437" width="6.875" style="8" customWidth="1"/>
    <col min="5438" max="5440" width="6.25" style="8" customWidth="1"/>
    <col min="5441" max="5441" width="6.875" style="8" customWidth="1"/>
    <col min="5442" max="5442" width="6.25" style="8" customWidth="1"/>
    <col min="5443" max="5443" width="6.875" style="8" customWidth="1"/>
    <col min="5444" max="5456" width="6.25" style="8" customWidth="1"/>
    <col min="5457" max="5457" width="6.875" style="8" customWidth="1"/>
    <col min="5458" max="5458" width="6.25" style="8" customWidth="1"/>
    <col min="5459" max="5636" width="9" style="8"/>
    <col min="5637" max="5637" width="31.5" style="8" customWidth="1"/>
    <col min="5638" max="5638" width="6.125" style="8" customWidth="1"/>
    <col min="5639" max="5639" width="6.875" style="8" customWidth="1"/>
    <col min="5640" max="5642" width="6.125" style="8" customWidth="1"/>
    <col min="5643" max="5643" width="6.875" style="8" customWidth="1"/>
    <col min="5644" max="5644" width="6.125" style="8" customWidth="1"/>
    <col min="5645" max="5645" width="6.875" style="8" customWidth="1"/>
    <col min="5646" max="5660" width="6.125" style="8" customWidth="1"/>
    <col min="5661" max="5661" width="7.625" style="8" customWidth="1"/>
    <col min="5662" max="5662" width="6.125" style="8" customWidth="1"/>
    <col min="5663" max="5663" width="32.625" style="8" customWidth="1"/>
    <col min="5664" max="5664" width="6.25" style="8" customWidth="1"/>
    <col min="5665" max="5665" width="7" style="8" customWidth="1"/>
    <col min="5666" max="5666" width="6.25" style="8" customWidth="1"/>
    <col min="5667" max="5667" width="7.25" style="8" customWidth="1"/>
    <col min="5668" max="5670" width="6.25" style="8" customWidth="1"/>
    <col min="5671" max="5671" width="7.5" style="8" customWidth="1"/>
    <col min="5672" max="5676" width="6.25" style="8" customWidth="1"/>
    <col min="5677" max="5677" width="7.25" style="8" customWidth="1"/>
    <col min="5678" max="5680" width="6.25" style="8" customWidth="1"/>
    <col min="5681" max="5681" width="6.875" style="8" customWidth="1"/>
    <col min="5682" max="5686" width="6.25" style="8" customWidth="1"/>
    <col min="5687" max="5687" width="6.875" style="8" customWidth="1"/>
    <col min="5688" max="5688" width="6.25" style="8" customWidth="1"/>
    <col min="5689" max="5689" width="32.625" style="8" customWidth="1"/>
    <col min="5690" max="5692" width="6.25" style="8" customWidth="1"/>
    <col min="5693" max="5693" width="6.875" style="8" customWidth="1"/>
    <col min="5694" max="5696" width="6.25" style="8" customWidth="1"/>
    <col min="5697" max="5697" width="6.875" style="8" customWidth="1"/>
    <col min="5698" max="5698" width="6.25" style="8" customWidth="1"/>
    <col min="5699" max="5699" width="6.875" style="8" customWidth="1"/>
    <col min="5700" max="5712" width="6.25" style="8" customWidth="1"/>
    <col min="5713" max="5713" width="6.875" style="8" customWidth="1"/>
    <col min="5714" max="5714" width="6.25" style="8" customWidth="1"/>
    <col min="5715" max="5892" width="9" style="8"/>
    <col min="5893" max="5893" width="31.5" style="8" customWidth="1"/>
    <col min="5894" max="5894" width="6.125" style="8" customWidth="1"/>
    <col min="5895" max="5895" width="6.875" style="8" customWidth="1"/>
    <col min="5896" max="5898" width="6.125" style="8" customWidth="1"/>
    <col min="5899" max="5899" width="6.875" style="8" customWidth="1"/>
    <col min="5900" max="5900" width="6.125" style="8" customWidth="1"/>
    <col min="5901" max="5901" width="6.875" style="8" customWidth="1"/>
    <col min="5902" max="5916" width="6.125" style="8" customWidth="1"/>
    <col min="5917" max="5917" width="7.625" style="8" customWidth="1"/>
    <col min="5918" max="5918" width="6.125" style="8" customWidth="1"/>
    <col min="5919" max="5919" width="32.625" style="8" customWidth="1"/>
    <col min="5920" max="5920" width="6.25" style="8" customWidth="1"/>
    <col min="5921" max="5921" width="7" style="8" customWidth="1"/>
    <col min="5922" max="5922" width="6.25" style="8" customWidth="1"/>
    <col min="5923" max="5923" width="7.25" style="8" customWidth="1"/>
    <col min="5924" max="5926" width="6.25" style="8" customWidth="1"/>
    <col min="5927" max="5927" width="7.5" style="8" customWidth="1"/>
    <col min="5928" max="5932" width="6.25" style="8" customWidth="1"/>
    <col min="5933" max="5933" width="7.25" style="8" customWidth="1"/>
    <col min="5934" max="5936" width="6.25" style="8" customWidth="1"/>
    <col min="5937" max="5937" width="6.875" style="8" customWidth="1"/>
    <col min="5938" max="5942" width="6.25" style="8" customWidth="1"/>
    <col min="5943" max="5943" width="6.875" style="8" customWidth="1"/>
    <col min="5944" max="5944" width="6.25" style="8" customWidth="1"/>
    <col min="5945" max="5945" width="32.625" style="8" customWidth="1"/>
    <col min="5946" max="5948" width="6.25" style="8" customWidth="1"/>
    <col min="5949" max="5949" width="6.875" style="8" customWidth="1"/>
    <col min="5950" max="5952" width="6.25" style="8" customWidth="1"/>
    <col min="5953" max="5953" width="6.875" style="8" customWidth="1"/>
    <col min="5954" max="5954" width="6.25" style="8" customWidth="1"/>
    <col min="5955" max="5955" width="6.875" style="8" customWidth="1"/>
    <col min="5956" max="5968" width="6.25" style="8" customWidth="1"/>
    <col min="5969" max="5969" width="6.875" style="8" customWidth="1"/>
    <col min="5970" max="5970" width="6.25" style="8" customWidth="1"/>
    <col min="5971" max="6148" width="9" style="8"/>
    <col min="6149" max="6149" width="31.5" style="8" customWidth="1"/>
    <col min="6150" max="6150" width="6.125" style="8" customWidth="1"/>
    <col min="6151" max="6151" width="6.875" style="8" customWidth="1"/>
    <col min="6152" max="6154" width="6.125" style="8" customWidth="1"/>
    <col min="6155" max="6155" width="6.875" style="8" customWidth="1"/>
    <col min="6156" max="6156" width="6.125" style="8" customWidth="1"/>
    <col min="6157" max="6157" width="6.875" style="8" customWidth="1"/>
    <col min="6158" max="6172" width="6.125" style="8" customWidth="1"/>
    <col min="6173" max="6173" width="7.625" style="8" customWidth="1"/>
    <col min="6174" max="6174" width="6.125" style="8" customWidth="1"/>
    <col min="6175" max="6175" width="32.625" style="8" customWidth="1"/>
    <col min="6176" max="6176" width="6.25" style="8" customWidth="1"/>
    <col min="6177" max="6177" width="7" style="8" customWidth="1"/>
    <col min="6178" max="6178" width="6.25" style="8" customWidth="1"/>
    <col min="6179" max="6179" width="7.25" style="8" customWidth="1"/>
    <col min="6180" max="6182" width="6.25" style="8" customWidth="1"/>
    <col min="6183" max="6183" width="7.5" style="8" customWidth="1"/>
    <col min="6184" max="6188" width="6.25" style="8" customWidth="1"/>
    <col min="6189" max="6189" width="7.25" style="8" customWidth="1"/>
    <col min="6190" max="6192" width="6.25" style="8" customWidth="1"/>
    <col min="6193" max="6193" width="6.875" style="8" customWidth="1"/>
    <col min="6194" max="6198" width="6.25" style="8" customWidth="1"/>
    <col min="6199" max="6199" width="6.875" style="8" customWidth="1"/>
    <col min="6200" max="6200" width="6.25" style="8" customWidth="1"/>
    <col min="6201" max="6201" width="32.625" style="8" customWidth="1"/>
    <col min="6202" max="6204" width="6.25" style="8" customWidth="1"/>
    <col min="6205" max="6205" width="6.875" style="8" customWidth="1"/>
    <col min="6206" max="6208" width="6.25" style="8" customWidth="1"/>
    <col min="6209" max="6209" width="6.875" style="8" customWidth="1"/>
    <col min="6210" max="6210" width="6.25" style="8" customWidth="1"/>
    <col min="6211" max="6211" width="6.875" style="8" customWidth="1"/>
    <col min="6212" max="6224" width="6.25" style="8" customWidth="1"/>
    <col min="6225" max="6225" width="6.875" style="8" customWidth="1"/>
    <col min="6226" max="6226" width="6.25" style="8" customWidth="1"/>
    <col min="6227" max="6404" width="9" style="8"/>
    <col min="6405" max="6405" width="31.5" style="8" customWidth="1"/>
    <col min="6406" max="6406" width="6.125" style="8" customWidth="1"/>
    <col min="6407" max="6407" width="6.875" style="8" customWidth="1"/>
    <col min="6408" max="6410" width="6.125" style="8" customWidth="1"/>
    <col min="6411" max="6411" width="6.875" style="8" customWidth="1"/>
    <col min="6412" max="6412" width="6.125" style="8" customWidth="1"/>
    <col min="6413" max="6413" width="6.875" style="8" customWidth="1"/>
    <col min="6414" max="6428" width="6.125" style="8" customWidth="1"/>
    <col min="6429" max="6429" width="7.625" style="8" customWidth="1"/>
    <col min="6430" max="6430" width="6.125" style="8" customWidth="1"/>
    <col min="6431" max="6431" width="32.625" style="8" customWidth="1"/>
    <col min="6432" max="6432" width="6.25" style="8" customWidth="1"/>
    <col min="6433" max="6433" width="7" style="8" customWidth="1"/>
    <col min="6434" max="6434" width="6.25" style="8" customWidth="1"/>
    <col min="6435" max="6435" width="7.25" style="8" customWidth="1"/>
    <col min="6436" max="6438" width="6.25" style="8" customWidth="1"/>
    <col min="6439" max="6439" width="7.5" style="8" customWidth="1"/>
    <col min="6440" max="6444" width="6.25" style="8" customWidth="1"/>
    <col min="6445" max="6445" width="7.25" style="8" customWidth="1"/>
    <col min="6446" max="6448" width="6.25" style="8" customWidth="1"/>
    <col min="6449" max="6449" width="6.875" style="8" customWidth="1"/>
    <col min="6450" max="6454" width="6.25" style="8" customWidth="1"/>
    <col min="6455" max="6455" width="6.875" style="8" customWidth="1"/>
    <col min="6456" max="6456" width="6.25" style="8" customWidth="1"/>
    <col min="6457" max="6457" width="32.625" style="8" customWidth="1"/>
    <col min="6458" max="6460" width="6.25" style="8" customWidth="1"/>
    <col min="6461" max="6461" width="6.875" style="8" customWidth="1"/>
    <col min="6462" max="6464" width="6.25" style="8" customWidth="1"/>
    <col min="6465" max="6465" width="6.875" style="8" customWidth="1"/>
    <col min="6466" max="6466" width="6.25" style="8" customWidth="1"/>
    <col min="6467" max="6467" width="6.875" style="8" customWidth="1"/>
    <col min="6468" max="6480" width="6.25" style="8" customWidth="1"/>
    <col min="6481" max="6481" width="6.875" style="8" customWidth="1"/>
    <col min="6482" max="6482" width="6.25" style="8" customWidth="1"/>
    <col min="6483" max="6660" width="9" style="8"/>
    <col min="6661" max="6661" width="31.5" style="8" customWidth="1"/>
    <col min="6662" max="6662" width="6.125" style="8" customWidth="1"/>
    <col min="6663" max="6663" width="6.875" style="8" customWidth="1"/>
    <col min="6664" max="6666" width="6.125" style="8" customWidth="1"/>
    <col min="6667" max="6667" width="6.875" style="8" customWidth="1"/>
    <col min="6668" max="6668" width="6.125" style="8" customWidth="1"/>
    <col min="6669" max="6669" width="6.875" style="8" customWidth="1"/>
    <col min="6670" max="6684" width="6.125" style="8" customWidth="1"/>
    <col min="6685" max="6685" width="7.625" style="8" customWidth="1"/>
    <col min="6686" max="6686" width="6.125" style="8" customWidth="1"/>
    <col min="6687" max="6687" width="32.625" style="8" customWidth="1"/>
    <col min="6688" max="6688" width="6.25" style="8" customWidth="1"/>
    <col min="6689" max="6689" width="7" style="8" customWidth="1"/>
    <col min="6690" max="6690" width="6.25" style="8" customWidth="1"/>
    <col min="6691" max="6691" width="7.25" style="8" customWidth="1"/>
    <col min="6692" max="6694" width="6.25" style="8" customWidth="1"/>
    <col min="6695" max="6695" width="7.5" style="8" customWidth="1"/>
    <col min="6696" max="6700" width="6.25" style="8" customWidth="1"/>
    <col min="6701" max="6701" width="7.25" style="8" customWidth="1"/>
    <col min="6702" max="6704" width="6.25" style="8" customWidth="1"/>
    <col min="6705" max="6705" width="6.875" style="8" customWidth="1"/>
    <col min="6706" max="6710" width="6.25" style="8" customWidth="1"/>
    <col min="6711" max="6711" width="6.875" style="8" customWidth="1"/>
    <col min="6712" max="6712" width="6.25" style="8" customWidth="1"/>
    <col min="6713" max="6713" width="32.625" style="8" customWidth="1"/>
    <col min="6714" max="6716" width="6.25" style="8" customWidth="1"/>
    <col min="6717" max="6717" width="6.875" style="8" customWidth="1"/>
    <col min="6718" max="6720" width="6.25" style="8" customWidth="1"/>
    <col min="6721" max="6721" width="6.875" style="8" customWidth="1"/>
    <col min="6722" max="6722" width="6.25" style="8" customWidth="1"/>
    <col min="6723" max="6723" width="6.875" style="8" customWidth="1"/>
    <col min="6724" max="6736" width="6.25" style="8" customWidth="1"/>
    <col min="6737" max="6737" width="6.875" style="8" customWidth="1"/>
    <col min="6738" max="6738" width="6.25" style="8" customWidth="1"/>
    <col min="6739" max="6916" width="9" style="8"/>
    <col min="6917" max="6917" width="31.5" style="8" customWidth="1"/>
    <col min="6918" max="6918" width="6.125" style="8" customWidth="1"/>
    <col min="6919" max="6919" width="6.875" style="8" customWidth="1"/>
    <col min="6920" max="6922" width="6.125" style="8" customWidth="1"/>
    <col min="6923" max="6923" width="6.875" style="8" customWidth="1"/>
    <col min="6924" max="6924" width="6.125" style="8" customWidth="1"/>
    <col min="6925" max="6925" width="6.875" style="8" customWidth="1"/>
    <col min="6926" max="6940" width="6.125" style="8" customWidth="1"/>
    <col min="6941" max="6941" width="7.625" style="8" customWidth="1"/>
    <col min="6942" max="6942" width="6.125" style="8" customWidth="1"/>
    <col min="6943" max="6943" width="32.625" style="8" customWidth="1"/>
    <col min="6944" max="6944" width="6.25" style="8" customWidth="1"/>
    <col min="6945" max="6945" width="7" style="8" customWidth="1"/>
    <col min="6946" max="6946" width="6.25" style="8" customWidth="1"/>
    <col min="6947" max="6947" width="7.25" style="8" customWidth="1"/>
    <col min="6948" max="6950" width="6.25" style="8" customWidth="1"/>
    <col min="6951" max="6951" width="7.5" style="8" customWidth="1"/>
    <col min="6952" max="6956" width="6.25" style="8" customWidth="1"/>
    <col min="6957" max="6957" width="7.25" style="8" customWidth="1"/>
    <col min="6958" max="6960" width="6.25" style="8" customWidth="1"/>
    <col min="6961" max="6961" width="6.875" style="8" customWidth="1"/>
    <col min="6962" max="6966" width="6.25" style="8" customWidth="1"/>
    <col min="6967" max="6967" width="6.875" style="8" customWidth="1"/>
    <col min="6968" max="6968" width="6.25" style="8" customWidth="1"/>
    <col min="6969" max="6969" width="32.625" style="8" customWidth="1"/>
    <col min="6970" max="6972" width="6.25" style="8" customWidth="1"/>
    <col min="6973" max="6973" width="6.875" style="8" customWidth="1"/>
    <col min="6974" max="6976" width="6.25" style="8" customWidth="1"/>
    <col min="6977" max="6977" width="6.875" style="8" customWidth="1"/>
    <col min="6978" max="6978" width="6.25" style="8" customWidth="1"/>
    <col min="6979" max="6979" width="6.875" style="8" customWidth="1"/>
    <col min="6980" max="6992" width="6.25" style="8" customWidth="1"/>
    <col min="6993" max="6993" width="6.875" style="8" customWidth="1"/>
    <col min="6994" max="6994" width="6.25" style="8" customWidth="1"/>
    <col min="6995" max="7172" width="9" style="8"/>
    <col min="7173" max="7173" width="31.5" style="8" customWidth="1"/>
    <col min="7174" max="7174" width="6.125" style="8" customWidth="1"/>
    <col min="7175" max="7175" width="6.875" style="8" customWidth="1"/>
    <col min="7176" max="7178" width="6.125" style="8" customWidth="1"/>
    <col min="7179" max="7179" width="6.875" style="8" customWidth="1"/>
    <col min="7180" max="7180" width="6.125" style="8" customWidth="1"/>
    <col min="7181" max="7181" width="6.875" style="8" customWidth="1"/>
    <col min="7182" max="7196" width="6.125" style="8" customWidth="1"/>
    <col min="7197" max="7197" width="7.625" style="8" customWidth="1"/>
    <col min="7198" max="7198" width="6.125" style="8" customWidth="1"/>
    <col min="7199" max="7199" width="32.625" style="8" customWidth="1"/>
    <col min="7200" max="7200" width="6.25" style="8" customWidth="1"/>
    <col min="7201" max="7201" width="7" style="8" customWidth="1"/>
    <col min="7202" max="7202" width="6.25" style="8" customWidth="1"/>
    <col min="7203" max="7203" width="7.25" style="8" customWidth="1"/>
    <col min="7204" max="7206" width="6.25" style="8" customWidth="1"/>
    <col min="7207" max="7207" width="7.5" style="8" customWidth="1"/>
    <col min="7208" max="7212" width="6.25" style="8" customWidth="1"/>
    <col min="7213" max="7213" width="7.25" style="8" customWidth="1"/>
    <col min="7214" max="7216" width="6.25" style="8" customWidth="1"/>
    <col min="7217" max="7217" width="6.875" style="8" customWidth="1"/>
    <col min="7218" max="7222" width="6.25" style="8" customWidth="1"/>
    <col min="7223" max="7223" width="6.875" style="8" customWidth="1"/>
    <col min="7224" max="7224" width="6.25" style="8" customWidth="1"/>
    <col min="7225" max="7225" width="32.625" style="8" customWidth="1"/>
    <col min="7226" max="7228" width="6.25" style="8" customWidth="1"/>
    <col min="7229" max="7229" width="6.875" style="8" customWidth="1"/>
    <col min="7230" max="7232" width="6.25" style="8" customWidth="1"/>
    <col min="7233" max="7233" width="6.875" style="8" customWidth="1"/>
    <col min="7234" max="7234" width="6.25" style="8" customWidth="1"/>
    <col min="7235" max="7235" width="6.875" style="8" customWidth="1"/>
    <col min="7236" max="7248" width="6.25" style="8" customWidth="1"/>
    <col min="7249" max="7249" width="6.875" style="8" customWidth="1"/>
    <col min="7250" max="7250" width="6.25" style="8" customWidth="1"/>
    <col min="7251" max="7428" width="9" style="8"/>
    <col min="7429" max="7429" width="31.5" style="8" customWidth="1"/>
    <col min="7430" max="7430" width="6.125" style="8" customWidth="1"/>
    <col min="7431" max="7431" width="6.875" style="8" customWidth="1"/>
    <col min="7432" max="7434" width="6.125" style="8" customWidth="1"/>
    <col min="7435" max="7435" width="6.875" style="8" customWidth="1"/>
    <col min="7436" max="7436" width="6.125" style="8" customWidth="1"/>
    <col min="7437" max="7437" width="6.875" style="8" customWidth="1"/>
    <col min="7438" max="7452" width="6.125" style="8" customWidth="1"/>
    <col min="7453" max="7453" width="7.625" style="8" customWidth="1"/>
    <col min="7454" max="7454" width="6.125" style="8" customWidth="1"/>
    <col min="7455" max="7455" width="32.625" style="8" customWidth="1"/>
    <col min="7456" max="7456" width="6.25" style="8" customWidth="1"/>
    <col min="7457" max="7457" width="7" style="8" customWidth="1"/>
    <col min="7458" max="7458" width="6.25" style="8" customWidth="1"/>
    <col min="7459" max="7459" width="7.25" style="8" customWidth="1"/>
    <col min="7460" max="7462" width="6.25" style="8" customWidth="1"/>
    <col min="7463" max="7463" width="7.5" style="8" customWidth="1"/>
    <col min="7464" max="7468" width="6.25" style="8" customWidth="1"/>
    <col min="7469" max="7469" width="7.25" style="8" customWidth="1"/>
    <col min="7470" max="7472" width="6.25" style="8" customWidth="1"/>
    <col min="7473" max="7473" width="6.875" style="8" customWidth="1"/>
    <col min="7474" max="7478" width="6.25" style="8" customWidth="1"/>
    <col min="7479" max="7479" width="6.875" style="8" customWidth="1"/>
    <col min="7480" max="7480" width="6.25" style="8" customWidth="1"/>
    <col min="7481" max="7481" width="32.625" style="8" customWidth="1"/>
    <col min="7482" max="7484" width="6.25" style="8" customWidth="1"/>
    <col min="7485" max="7485" width="6.875" style="8" customWidth="1"/>
    <col min="7486" max="7488" width="6.25" style="8" customWidth="1"/>
    <col min="7489" max="7489" width="6.875" style="8" customWidth="1"/>
    <col min="7490" max="7490" width="6.25" style="8" customWidth="1"/>
    <col min="7491" max="7491" width="6.875" style="8" customWidth="1"/>
    <col min="7492" max="7504" width="6.25" style="8" customWidth="1"/>
    <col min="7505" max="7505" width="6.875" style="8" customWidth="1"/>
    <col min="7506" max="7506" width="6.25" style="8" customWidth="1"/>
    <col min="7507" max="7684" width="9" style="8"/>
    <col min="7685" max="7685" width="31.5" style="8" customWidth="1"/>
    <col min="7686" max="7686" width="6.125" style="8" customWidth="1"/>
    <col min="7687" max="7687" width="6.875" style="8" customWidth="1"/>
    <col min="7688" max="7690" width="6.125" style="8" customWidth="1"/>
    <col min="7691" max="7691" width="6.875" style="8" customWidth="1"/>
    <col min="7692" max="7692" width="6.125" style="8" customWidth="1"/>
    <col min="7693" max="7693" width="6.875" style="8" customWidth="1"/>
    <col min="7694" max="7708" width="6.125" style="8" customWidth="1"/>
    <col min="7709" max="7709" width="7.625" style="8" customWidth="1"/>
    <col min="7710" max="7710" width="6.125" style="8" customWidth="1"/>
    <col min="7711" max="7711" width="32.625" style="8" customWidth="1"/>
    <col min="7712" max="7712" width="6.25" style="8" customWidth="1"/>
    <col min="7713" max="7713" width="7" style="8" customWidth="1"/>
    <col min="7714" max="7714" width="6.25" style="8" customWidth="1"/>
    <col min="7715" max="7715" width="7.25" style="8" customWidth="1"/>
    <col min="7716" max="7718" width="6.25" style="8" customWidth="1"/>
    <col min="7719" max="7719" width="7.5" style="8" customWidth="1"/>
    <col min="7720" max="7724" width="6.25" style="8" customWidth="1"/>
    <col min="7725" max="7725" width="7.25" style="8" customWidth="1"/>
    <col min="7726" max="7728" width="6.25" style="8" customWidth="1"/>
    <col min="7729" max="7729" width="6.875" style="8" customWidth="1"/>
    <col min="7730" max="7734" width="6.25" style="8" customWidth="1"/>
    <col min="7735" max="7735" width="6.875" style="8" customWidth="1"/>
    <col min="7736" max="7736" width="6.25" style="8" customWidth="1"/>
    <col min="7737" max="7737" width="32.625" style="8" customWidth="1"/>
    <col min="7738" max="7740" width="6.25" style="8" customWidth="1"/>
    <col min="7741" max="7741" width="6.875" style="8" customWidth="1"/>
    <col min="7742" max="7744" width="6.25" style="8" customWidth="1"/>
    <col min="7745" max="7745" width="6.875" style="8" customWidth="1"/>
    <col min="7746" max="7746" width="6.25" style="8" customWidth="1"/>
    <col min="7747" max="7747" width="6.875" style="8" customWidth="1"/>
    <col min="7748" max="7760" width="6.25" style="8" customWidth="1"/>
    <col min="7761" max="7761" width="6.875" style="8" customWidth="1"/>
    <col min="7762" max="7762" width="6.25" style="8" customWidth="1"/>
    <col min="7763" max="7940" width="9" style="8"/>
    <col min="7941" max="7941" width="31.5" style="8" customWidth="1"/>
    <col min="7942" max="7942" width="6.125" style="8" customWidth="1"/>
    <col min="7943" max="7943" width="6.875" style="8" customWidth="1"/>
    <col min="7944" max="7946" width="6.125" style="8" customWidth="1"/>
    <col min="7947" max="7947" width="6.875" style="8" customWidth="1"/>
    <col min="7948" max="7948" width="6.125" style="8" customWidth="1"/>
    <col min="7949" max="7949" width="6.875" style="8" customWidth="1"/>
    <col min="7950" max="7964" width="6.125" style="8" customWidth="1"/>
    <col min="7965" max="7965" width="7.625" style="8" customWidth="1"/>
    <col min="7966" max="7966" width="6.125" style="8" customWidth="1"/>
    <col min="7967" max="7967" width="32.625" style="8" customWidth="1"/>
    <col min="7968" max="7968" width="6.25" style="8" customWidth="1"/>
    <col min="7969" max="7969" width="7" style="8" customWidth="1"/>
    <col min="7970" max="7970" width="6.25" style="8" customWidth="1"/>
    <col min="7971" max="7971" width="7.25" style="8" customWidth="1"/>
    <col min="7972" max="7974" width="6.25" style="8" customWidth="1"/>
    <col min="7975" max="7975" width="7.5" style="8" customWidth="1"/>
    <col min="7976" max="7980" width="6.25" style="8" customWidth="1"/>
    <col min="7981" max="7981" width="7.25" style="8" customWidth="1"/>
    <col min="7982" max="7984" width="6.25" style="8" customWidth="1"/>
    <col min="7985" max="7985" width="6.875" style="8" customWidth="1"/>
    <col min="7986" max="7990" width="6.25" style="8" customWidth="1"/>
    <col min="7991" max="7991" width="6.875" style="8" customWidth="1"/>
    <col min="7992" max="7992" width="6.25" style="8" customWidth="1"/>
    <col min="7993" max="7993" width="32.625" style="8" customWidth="1"/>
    <col min="7994" max="7996" width="6.25" style="8" customWidth="1"/>
    <col min="7997" max="7997" width="6.875" style="8" customWidth="1"/>
    <col min="7998" max="8000" width="6.25" style="8" customWidth="1"/>
    <col min="8001" max="8001" width="6.875" style="8" customWidth="1"/>
    <col min="8002" max="8002" width="6.25" style="8" customWidth="1"/>
    <col min="8003" max="8003" width="6.875" style="8" customWidth="1"/>
    <col min="8004" max="8016" width="6.25" style="8" customWidth="1"/>
    <col min="8017" max="8017" width="6.875" style="8" customWidth="1"/>
    <col min="8018" max="8018" width="6.25" style="8" customWidth="1"/>
    <col min="8019" max="8196" width="9" style="8"/>
    <col min="8197" max="8197" width="31.5" style="8" customWidth="1"/>
    <col min="8198" max="8198" width="6.125" style="8" customWidth="1"/>
    <col min="8199" max="8199" width="6.875" style="8" customWidth="1"/>
    <col min="8200" max="8202" width="6.125" style="8" customWidth="1"/>
    <col min="8203" max="8203" width="6.875" style="8" customWidth="1"/>
    <col min="8204" max="8204" width="6.125" style="8" customWidth="1"/>
    <col min="8205" max="8205" width="6.875" style="8" customWidth="1"/>
    <col min="8206" max="8220" width="6.125" style="8" customWidth="1"/>
    <col min="8221" max="8221" width="7.625" style="8" customWidth="1"/>
    <col min="8222" max="8222" width="6.125" style="8" customWidth="1"/>
    <col min="8223" max="8223" width="32.625" style="8" customWidth="1"/>
    <col min="8224" max="8224" width="6.25" style="8" customWidth="1"/>
    <col min="8225" max="8225" width="7" style="8" customWidth="1"/>
    <col min="8226" max="8226" width="6.25" style="8" customWidth="1"/>
    <col min="8227" max="8227" width="7.25" style="8" customWidth="1"/>
    <col min="8228" max="8230" width="6.25" style="8" customWidth="1"/>
    <col min="8231" max="8231" width="7.5" style="8" customWidth="1"/>
    <col min="8232" max="8236" width="6.25" style="8" customWidth="1"/>
    <col min="8237" max="8237" width="7.25" style="8" customWidth="1"/>
    <col min="8238" max="8240" width="6.25" style="8" customWidth="1"/>
    <col min="8241" max="8241" width="6.875" style="8" customWidth="1"/>
    <col min="8242" max="8246" width="6.25" style="8" customWidth="1"/>
    <col min="8247" max="8247" width="6.875" style="8" customWidth="1"/>
    <col min="8248" max="8248" width="6.25" style="8" customWidth="1"/>
    <col min="8249" max="8249" width="32.625" style="8" customWidth="1"/>
    <col min="8250" max="8252" width="6.25" style="8" customWidth="1"/>
    <col min="8253" max="8253" width="6.875" style="8" customWidth="1"/>
    <col min="8254" max="8256" width="6.25" style="8" customWidth="1"/>
    <col min="8257" max="8257" width="6.875" style="8" customWidth="1"/>
    <col min="8258" max="8258" width="6.25" style="8" customWidth="1"/>
    <col min="8259" max="8259" width="6.875" style="8" customWidth="1"/>
    <col min="8260" max="8272" width="6.25" style="8" customWidth="1"/>
    <col min="8273" max="8273" width="6.875" style="8" customWidth="1"/>
    <col min="8274" max="8274" width="6.25" style="8" customWidth="1"/>
    <col min="8275" max="8452" width="9" style="8"/>
    <col min="8453" max="8453" width="31.5" style="8" customWidth="1"/>
    <col min="8454" max="8454" width="6.125" style="8" customWidth="1"/>
    <col min="8455" max="8455" width="6.875" style="8" customWidth="1"/>
    <col min="8456" max="8458" width="6.125" style="8" customWidth="1"/>
    <col min="8459" max="8459" width="6.875" style="8" customWidth="1"/>
    <col min="8460" max="8460" width="6.125" style="8" customWidth="1"/>
    <col min="8461" max="8461" width="6.875" style="8" customWidth="1"/>
    <col min="8462" max="8476" width="6.125" style="8" customWidth="1"/>
    <col min="8477" max="8477" width="7.625" style="8" customWidth="1"/>
    <col min="8478" max="8478" width="6.125" style="8" customWidth="1"/>
    <col min="8479" max="8479" width="32.625" style="8" customWidth="1"/>
    <col min="8480" max="8480" width="6.25" style="8" customWidth="1"/>
    <col min="8481" max="8481" width="7" style="8" customWidth="1"/>
    <col min="8482" max="8482" width="6.25" style="8" customWidth="1"/>
    <col min="8483" max="8483" width="7.25" style="8" customWidth="1"/>
    <col min="8484" max="8486" width="6.25" style="8" customWidth="1"/>
    <col min="8487" max="8487" width="7.5" style="8" customWidth="1"/>
    <col min="8488" max="8492" width="6.25" style="8" customWidth="1"/>
    <col min="8493" max="8493" width="7.25" style="8" customWidth="1"/>
    <col min="8494" max="8496" width="6.25" style="8" customWidth="1"/>
    <col min="8497" max="8497" width="6.875" style="8" customWidth="1"/>
    <col min="8498" max="8502" width="6.25" style="8" customWidth="1"/>
    <col min="8503" max="8503" width="6.875" style="8" customWidth="1"/>
    <col min="8504" max="8504" width="6.25" style="8" customWidth="1"/>
    <col min="8505" max="8505" width="32.625" style="8" customWidth="1"/>
    <col min="8506" max="8508" width="6.25" style="8" customWidth="1"/>
    <col min="8509" max="8509" width="6.875" style="8" customWidth="1"/>
    <col min="8510" max="8512" width="6.25" style="8" customWidth="1"/>
    <col min="8513" max="8513" width="6.875" style="8" customWidth="1"/>
    <col min="8514" max="8514" width="6.25" style="8" customWidth="1"/>
    <col min="8515" max="8515" width="6.875" style="8" customWidth="1"/>
    <col min="8516" max="8528" width="6.25" style="8" customWidth="1"/>
    <col min="8529" max="8529" width="6.875" style="8" customWidth="1"/>
    <col min="8530" max="8530" width="6.25" style="8" customWidth="1"/>
    <col min="8531" max="8708" width="9" style="8"/>
    <col min="8709" max="8709" width="31.5" style="8" customWidth="1"/>
    <col min="8710" max="8710" width="6.125" style="8" customWidth="1"/>
    <col min="8711" max="8711" width="6.875" style="8" customWidth="1"/>
    <col min="8712" max="8714" width="6.125" style="8" customWidth="1"/>
    <col min="8715" max="8715" width="6.875" style="8" customWidth="1"/>
    <col min="8716" max="8716" width="6.125" style="8" customWidth="1"/>
    <col min="8717" max="8717" width="6.875" style="8" customWidth="1"/>
    <col min="8718" max="8732" width="6.125" style="8" customWidth="1"/>
    <col min="8733" max="8733" width="7.625" style="8" customWidth="1"/>
    <col min="8734" max="8734" width="6.125" style="8" customWidth="1"/>
    <col min="8735" max="8735" width="32.625" style="8" customWidth="1"/>
    <col min="8736" max="8736" width="6.25" style="8" customWidth="1"/>
    <col min="8737" max="8737" width="7" style="8" customWidth="1"/>
    <col min="8738" max="8738" width="6.25" style="8" customWidth="1"/>
    <col min="8739" max="8739" width="7.25" style="8" customWidth="1"/>
    <col min="8740" max="8742" width="6.25" style="8" customWidth="1"/>
    <col min="8743" max="8743" width="7.5" style="8" customWidth="1"/>
    <col min="8744" max="8748" width="6.25" style="8" customWidth="1"/>
    <col min="8749" max="8749" width="7.25" style="8" customWidth="1"/>
    <col min="8750" max="8752" width="6.25" style="8" customWidth="1"/>
    <col min="8753" max="8753" width="6.875" style="8" customWidth="1"/>
    <col min="8754" max="8758" width="6.25" style="8" customWidth="1"/>
    <col min="8759" max="8759" width="6.875" style="8" customWidth="1"/>
    <col min="8760" max="8760" width="6.25" style="8" customWidth="1"/>
    <col min="8761" max="8761" width="32.625" style="8" customWidth="1"/>
    <col min="8762" max="8764" width="6.25" style="8" customWidth="1"/>
    <col min="8765" max="8765" width="6.875" style="8" customWidth="1"/>
    <col min="8766" max="8768" width="6.25" style="8" customWidth="1"/>
    <col min="8769" max="8769" width="6.875" style="8" customWidth="1"/>
    <col min="8770" max="8770" width="6.25" style="8" customWidth="1"/>
    <col min="8771" max="8771" width="6.875" style="8" customWidth="1"/>
    <col min="8772" max="8784" width="6.25" style="8" customWidth="1"/>
    <col min="8785" max="8785" width="6.875" style="8" customWidth="1"/>
    <col min="8786" max="8786" width="6.25" style="8" customWidth="1"/>
    <col min="8787" max="8964" width="9" style="8"/>
    <col min="8965" max="8965" width="31.5" style="8" customWidth="1"/>
    <col min="8966" max="8966" width="6.125" style="8" customWidth="1"/>
    <col min="8967" max="8967" width="6.875" style="8" customWidth="1"/>
    <col min="8968" max="8970" width="6.125" style="8" customWidth="1"/>
    <col min="8971" max="8971" width="6.875" style="8" customWidth="1"/>
    <col min="8972" max="8972" width="6.125" style="8" customWidth="1"/>
    <col min="8973" max="8973" width="6.875" style="8" customWidth="1"/>
    <col min="8974" max="8988" width="6.125" style="8" customWidth="1"/>
    <col min="8989" max="8989" width="7.625" style="8" customWidth="1"/>
    <col min="8990" max="8990" width="6.125" style="8" customWidth="1"/>
    <col min="8991" max="8991" width="32.625" style="8" customWidth="1"/>
    <col min="8992" max="8992" width="6.25" style="8" customWidth="1"/>
    <col min="8993" max="8993" width="7" style="8" customWidth="1"/>
    <col min="8994" max="8994" width="6.25" style="8" customWidth="1"/>
    <col min="8995" max="8995" width="7.25" style="8" customWidth="1"/>
    <col min="8996" max="8998" width="6.25" style="8" customWidth="1"/>
    <col min="8999" max="8999" width="7.5" style="8" customWidth="1"/>
    <col min="9000" max="9004" width="6.25" style="8" customWidth="1"/>
    <col min="9005" max="9005" width="7.25" style="8" customWidth="1"/>
    <col min="9006" max="9008" width="6.25" style="8" customWidth="1"/>
    <col min="9009" max="9009" width="6.875" style="8" customWidth="1"/>
    <col min="9010" max="9014" width="6.25" style="8" customWidth="1"/>
    <col min="9015" max="9015" width="6.875" style="8" customWidth="1"/>
    <col min="9016" max="9016" width="6.25" style="8" customWidth="1"/>
    <col min="9017" max="9017" width="32.625" style="8" customWidth="1"/>
    <col min="9018" max="9020" width="6.25" style="8" customWidth="1"/>
    <col min="9021" max="9021" width="6.875" style="8" customWidth="1"/>
    <col min="9022" max="9024" width="6.25" style="8" customWidth="1"/>
    <col min="9025" max="9025" width="6.875" style="8" customWidth="1"/>
    <col min="9026" max="9026" width="6.25" style="8" customWidth="1"/>
    <col min="9027" max="9027" width="6.875" style="8" customWidth="1"/>
    <col min="9028" max="9040" width="6.25" style="8" customWidth="1"/>
    <col min="9041" max="9041" width="6.875" style="8" customWidth="1"/>
    <col min="9042" max="9042" width="6.25" style="8" customWidth="1"/>
    <col min="9043" max="9220" width="9" style="8"/>
    <col min="9221" max="9221" width="31.5" style="8" customWidth="1"/>
    <col min="9222" max="9222" width="6.125" style="8" customWidth="1"/>
    <col min="9223" max="9223" width="6.875" style="8" customWidth="1"/>
    <col min="9224" max="9226" width="6.125" style="8" customWidth="1"/>
    <col min="9227" max="9227" width="6.875" style="8" customWidth="1"/>
    <col min="9228" max="9228" width="6.125" style="8" customWidth="1"/>
    <col min="9229" max="9229" width="6.875" style="8" customWidth="1"/>
    <col min="9230" max="9244" width="6.125" style="8" customWidth="1"/>
    <col min="9245" max="9245" width="7.625" style="8" customWidth="1"/>
    <col min="9246" max="9246" width="6.125" style="8" customWidth="1"/>
    <col min="9247" max="9247" width="32.625" style="8" customWidth="1"/>
    <col min="9248" max="9248" width="6.25" style="8" customWidth="1"/>
    <col min="9249" max="9249" width="7" style="8" customWidth="1"/>
    <col min="9250" max="9250" width="6.25" style="8" customWidth="1"/>
    <col min="9251" max="9251" width="7.25" style="8" customWidth="1"/>
    <col min="9252" max="9254" width="6.25" style="8" customWidth="1"/>
    <col min="9255" max="9255" width="7.5" style="8" customWidth="1"/>
    <col min="9256" max="9260" width="6.25" style="8" customWidth="1"/>
    <col min="9261" max="9261" width="7.25" style="8" customWidth="1"/>
    <col min="9262" max="9264" width="6.25" style="8" customWidth="1"/>
    <col min="9265" max="9265" width="6.875" style="8" customWidth="1"/>
    <col min="9266" max="9270" width="6.25" style="8" customWidth="1"/>
    <col min="9271" max="9271" width="6.875" style="8" customWidth="1"/>
    <col min="9272" max="9272" width="6.25" style="8" customWidth="1"/>
    <col min="9273" max="9273" width="32.625" style="8" customWidth="1"/>
    <col min="9274" max="9276" width="6.25" style="8" customWidth="1"/>
    <col min="9277" max="9277" width="6.875" style="8" customWidth="1"/>
    <col min="9278" max="9280" width="6.25" style="8" customWidth="1"/>
    <col min="9281" max="9281" width="6.875" style="8" customWidth="1"/>
    <col min="9282" max="9282" width="6.25" style="8" customWidth="1"/>
    <col min="9283" max="9283" width="6.875" style="8" customWidth="1"/>
    <col min="9284" max="9296" width="6.25" style="8" customWidth="1"/>
    <col min="9297" max="9297" width="6.875" style="8" customWidth="1"/>
    <col min="9298" max="9298" width="6.25" style="8" customWidth="1"/>
    <col min="9299" max="9476" width="9" style="8"/>
    <col min="9477" max="9477" width="31.5" style="8" customWidth="1"/>
    <col min="9478" max="9478" width="6.125" style="8" customWidth="1"/>
    <col min="9479" max="9479" width="6.875" style="8" customWidth="1"/>
    <col min="9480" max="9482" width="6.125" style="8" customWidth="1"/>
    <col min="9483" max="9483" width="6.875" style="8" customWidth="1"/>
    <col min="9484" max="9484" width="6.125" style="8" customWidth="1"/>
    <col min="9485" max="9485" width="6.875" style="8" customWidth="1"/>
    <col min="9486" max="9500" width="6.125" style="8" customWidth="1"/>
    <col min="9501" max="9501" width="7.625" style="8" customWidth="1"/>
    <col min="9502" max="9502" width="6.125" style="8" customWidth="1"/>
    <col min="9503" max="9503" width="32.625" style="8" customWidth="1"/>
    <col min="9504" max="9504" width="6.25" style="8" customWidth="1"/>
    <col min="9505" max="9505" width="7" style="8" customWidth="1"/>
    <col min="9506" max="9506" width="6.25" style="8" customWidth="1"/>
    <col min="9507" max="9507" width="7.25" style="8" customWidth="1"/>
    <col min="9508" max="9510" width="6.25" style="8" customWidth="1"/>
    <col min="9511" max="9511" width="7.5" style="8" customWidth="1"/>
    <col min="9512" max="9516" width="6.25" style="8" customWidth="1"/>
    <col min="9517" max="9517" width="7.25" style="8" customWidth="1"/>
    <col min="9518" max="9520" width="6.25" style="8" customWidth="1"/>
    <col min="9521" max="9521" width="6.875" style="8" customWidth="1"/>
    <col min="9522" max="9526" width="6.25" style="8" customWidth="1"/>
    <col min="9527" max="9527" width="6.875" style="8" customWidth="1"/>
    <col min="9528" max="9528" width="6.25" style="8" customWidth="1"/>
    <col min="9529" max="9529" width="32.625" style="8" customWidth="1"/>
    <col min="9530" max="9532" width="6.25" style="8" customWidth="1"/>
    <col min="9533" max="9533" width="6.875" style="8" customWidth="1"/>
    <col min="9534" max="9536" width="6.25" style="8" customWidth="1"/>
    <col min="9537" max="9537" width="6.875" style="8" customWidth="1"/>
    <col min="9538" max="9538" width="6.25" style="8" customWidth="1"/>
    <col min="9539" max="9539" width="6.875" style="8" customWidth="1"/>
    <col min="9540" max="9552" width="6.25" style="8" customWidth="1"/>
    <col min="9553" max="9553" width="6.875" style="8" customWidth="1"/>
    <col min="9554" max="9554" width="6.25" style="8" customWidth="1"/>
    <col min="9555" max="9732" width="9" style="8"/>
    <col min="9733" max="9733" width="31.5" style="8" customWidth="1"/>
    <col min="9734" max="9734" width="6.125" style="8" customWidth="1"/>
    <col min="9735" max="9735" width="6.875" style="8" customWidth="1"/>
    <col min="9736" max="9738" width="6.125" style="8" customWidth="1"/>
    <col min="9739" max="9739" width="6.875" style="8" customWidth="1"/>
    <col min="9740" max="9740" width="6.125" style="8" customWidth="1"/>
    <col min="9741" max="9741" width="6.875" style="8" customWidth="1"/>
    <col min="9742" max="9756" width="6.125" style="8" customWidth="1"/>
    <col min="9757" max="9757" width="7.625" style="8" customWidth="1"/>
    <col min="9758" max="9758" width="6.125" style="8" customWidth="1"/>
    <col min="9759" max="9759" width="32.625" style="8" customWidth="1"/>
    <col min="9760" max="9760" width="6.25" style="8" customWidth="1"/>
    <col min="9761" max="9761" width="7" style="8" customWidth="1"/>
    <col min="9762" max="9762" width="6.25" style="8" customWidth="1"/>
    <col min="9763" max="9763" width="7.25" style="8" customWidth="1"/>
    <col min="9764" max="9766" width="6.25" style="8" customWidth="1"/>
    <col min="9767" max="9767" width="7.5" style="8" customWidth="1"/>
    <col min="9768" max="9772" width="6.25" style="8" customWidth="1"/>
    <col min="9773" max="9773" width="7.25" style="8" customWidth="1"/>
    <col min="9774" max="9776" width="6.25" style="8" customWidth="1"/>
    <col min="9777" max="9777" width="6.875" style="8" customWidth="1"/>
    <col min="9778" max="9782" width="6.25" style="8" customWidth="1"/>
    <col min="9783" max="9783" width="6.875" style="8" customWidth="1"/>
    <col min="9784" max="9784" width="6.25" style="8" customWidth="1"/>
    <col min="9785" max="9785" width="32.625" style="8" customWidth="1"/>
    <col min="9786" max="9788" width="6.25" style="8" customWidth="1"/>
    <col min="9789" max="9789" width="6.875" style="8" customWidth="1"/>
    <col min="9790" max="9792" width="6.25" style="8" customWidth="1"/>
    <col min="9793" max="9793" width="6.875" style="8" customWidth="1"/>
    <col min="9794" max="9794" width="6.25" style="8" customWidth="1"/>
    <col min="9795" max="9795" width="6.875" style="8" customWidth="1"/>
    <col min="9796" max="9808" width="6.25" style="8" customWidth="1"/>
    <col min="9809" max="9809" width="6.875" style="8" customWidth="1"/>
    <col min="9810" max="9810" width="6.25" style="8" customWidth="1"/>
    <col min="9811" max="9988" width="9" style="8"/>
    <col min="9989" max="9989" width="31.5" style="8" customWidth="1"/>
    <col min="9990" max="9990" width="6.125" style="8" customWidth="1"/>
    <col min="9991" max="9991" width="6.875" style="8" customWidth="1"/>
    <col min="9992" max="9994" width="6.125" style="8" customWidth="1"/>
    <col min="9995" max="9995" width="6.875" style="8" customWidth="1"/>
    <col min="9996" max="9996" width="6.125" style="8" customWidth="1"/>
    <col min="9997" max="9997" width="6.875" style="8" customWidth="1"/>
    <col min="9998" max="10012" width="6.125" style="8" customWidth="1"/>
    <col min="10013" max="10013" width="7.625" style="8" customWidth="1"/>
    <col min="10014" max="10014" width="6.125" style="8" customWidth="1"/>
    <col min="10015" max="10015" width="32.625" style="8" customWidth="1"/>
    <col min="10016" max="10016" width="6.25" style="8" customWidth="1"/>
    <col min="10017" max="10017" width="7" style="8" customWidth="1"/>
    <col min="10018" max="10018" width="6.25" style="8" customWidth="1"/>
    <col min="10019" max="10019" width="7.25" style="8" customWidth="1"/>
    <col min="10020" max="10022" width="6.25" style="8" customWidth="1"/>
    <col min="10023" max="10023" width="7.5" style="8" customWidth="1"/>
    <col min="10024" max="10028" width="6.25" style="8" customWidth="1"/>
    <col min="10029" max="10029" width="7.25" style="8" customWidth="1"/>
    <col min="10030" max="10032" width="6.25" style="8" customWidth="1"/>
    <col min="10033" max="10033" width="6.875" style="8" customWidth="1"/>
    <col min="10034" max="10038" width="6.25" style="8" customWidth="1"/>
    <col min="10039" max="10039" width="6.875" style="8" customWidth="1"/>
    <col min="10040" max="10040" width="6.25" style="8" customWidth="1"/>
    <col min="10041" max="10041" width="32.625" style="8" customWidth="1"/>
    <col min="10042" max="10044" width="6.25" style="8" customWidth="1"/>
    <col min="10045" max="10045" width="6.875" style="8" customWidth="1"/>
    <col min="10046" max="10048" width="6.25" style="8" customWidth="1"/>
    <col min="10049" max="10049" width="6.875" style="8" customWidth="1"/>
    <col min="10050" max="10050" width="6.25" style="8" customWidth="1"/>
    <col min="10051" max="10051" width="6.875" style="8" customWidth="1"/>
    <col min="10052" max="10064" width="6.25" style="8" customWidth="1"/>
    <col min="10065" max="10065" width="6.875" style="8" customWidth="1"/>
    <col min="10066" max="10066" width="6.25" style="8" customWidth="1"/>
    <col min="10067" max="10244" width="9" style="8"/>
    <col min="10245" max="10245" width="31.5" style="8" customWidth="1"/>
    <col min="10246" max="10246" width="6.125" style="8" customWidth="1"/>
    <col min="10247" max="10247" width="6.875" style="8" customWidth="1"/>
    <col min="10248" max="10250" width="6.125" style="8" customWidth="1"/>
    <col min="10251" max="10251" width="6.875" style="8" customWidth="1"/>
    <col min="10252" max="10252" width="6.125" style="8" customWidth="1"/>
    <col min="10253" max="10253" width="6.875" style="8" customWidth="1"/>
    <col min="10254" max="10268" width="6.125" style="8" customWidth="1"/>
    <col min="10269" max="10269" width="7.625" style="8" customWidth="1"/>
    <col min="10270" max="10270" width="6.125" style="8" customWidth="1"/>
    <col min="10271" max="10271" width="32.625" style="8" customWidth="1"/>
    <col min="10272" max="10272" width="6.25" style="8" customWidth="1"/>
    <col min="10273" max="10273" width="7" style="8" customWidth="1"/>
    <col min="10274" max="10274" width="6.25" style="8" customWidth="1"/>
    <col min="10275" max="10275" width="7.25" style="8" customWidth="1"/>
    <col min="10276" max="10278" width="6.25" style="8" customWidth="1"/>
    <col min="10279" max="10279" width="7.5" style="8" customWidth="1"/>
    <col min="10280" max="10284" width="6.25" style="8" customWidth="1"/>
    <col min="10285" max="10285" width="7.25" style="8" customWidth="1"/>
    <col min="10286" max="10288" width="6.25" style="8" customWidth="1"/>
    <col min="10289" max="10289" width="6.875" style="8" customWidth="1"/>
    <col min="10290" max="10294" width="6.25" style="8" customWidth="1"/>
    <col min="10295" max="10295" width="6.875" style="8" customWidth="1"/>
    <col min="10296" max="10296" width="6.25" style="8" customWidth="1"/>
    <col min="10297" max="10297" width="32.625" style="8" customWidth="1"/>
    <col min="10298" max="10300" width="6.25" style="8" customWidth="1"/>
    <col min="10301" max="10301" width="6.875" style="8" customWidth="1"/>
    <col min="10302" max="10304" width="6.25" style="8" customWidth="1"/>
    <col min="10305" max="10305" width="6.875" style="8" customWidth="1"/>
    <col min="10306" max="10306" width="6.25" style="8" customWidth="1"/>
    <col min="10307" max="10307" width="6.875" style="8" customWidth="1"/>
    <col min="10308" max="10320" width="6.25" style="8" customWidth="1"/>
    <col min="10321" max="10321" width="6.875" style="8" customWidth="1"/>
    <col min="10322" max="10322" width="6.25" style="8" customWidth="1"/>
    <col min="10323" max="10500" width="9" style="8"/>
    <col min="10501" max="10501" width="31.5" style="8" customWidth="1"/>
    <col min="10502" max="10502" width="6.125" style="8" customWidth="1"/>
    <col min="10503" max="10503" width="6.875" style="8" customWidth="1"/>
    <col min="10504" max="10506" width="6.125" style="8" customWidth="1"/>
    <col min="10507" max="10507" width="6.875" style="8" customWidth="1"/>
    <col min="10508" max="10508" width="6.125" style="8" customWidth="1"/>
    <col min="10509" max="10509" width="6.875" style="8" customWidth="1"/>
    <col min="10510" max="10524" width="6.125" style="8" customWidth="1"/>
    <col min="10525" max="10525" width="7.625" style="8" customWidth="1"/>
    <col min="10526" max="10526" width="6.125" style="8" customWidth="1"/>
    <col min="10527" max="10527" width="32.625" style="8" customWidth="1"/>
    <col min="10528" max="10528" width="6.25" style="8" customWidth="1"/>
    <col min="10529" max="10529" width="7" style="8" customWidth="1"/>
    <col min="10530" max="10530" width="6.25" style="8" customWidth="1"/>
    <col min="10531" max="10531" width="7.25" style="8" customWidth="1"/>
    <col min="10532" max="10534" width="6.25" style="8" customWidth="1"/>
    <col min="10535" max="10535" width="7.5" style="8" customWidth="1"/>
    <col min="10536" max="10540" width="6.25" style="8" customWidth="1"/>
    <col min="10541" max="10541" width="7.25" style="8" customWidth="1"/>
    <col min="10542" max="10544" width="6.25" style="8" customWidth="1"/>
    <col min="10545" max="10545" width="6.875" style="8" customWidth="1"/>
    <col min="10546" max="10550" width="6.25" style="8" customWidth="1"/>
    <col min="10551" max="10551" width="6.875" style="8" customWidth="1"/>
    <col min="10552" max="10552" width="6.25" style="8" customWidth="1"/>
    <col min="10553" max="10553" width="32.625" style="8" customWidth="1"/>
    <col min="10554" max="10556" width="6.25" style="8" customWidth="1"/>
    <col min="10557" max="10557" width="6.875" style="8" customWidth="1"/>
    <col min="10558" max="10560" width="6.25" style="8" customWidth="1"/>
    <col min="10561" max="10561" width="6.875" style="8" customWidth="1"/>
    <col min="10562" max="10562" width="6.25" style="8" customWidth="1"/>
    <col min="10563" max="10563" width="6.875" style="8" customWidth="1"/>
    <col min="10564" max="10576" width="6.25" style="8" customWidth="1"/>
    <col min="10577" max="10577" width="6.875" style="8" customWidth="1"/>
    <col min="10578" max="10578" width="6.25" style="8" customWidth="1"/>
    <col min="10579" max="10756" width="9" style="8"/>
    <col min="10757" max="10757" width="31.5" style="8" customWidth="1"/>
    <col min="10758" max="10758" width="6.125" style="8" customWidth="1"/>
    <col min="10759" max="10759" width="6.875" style="8" customWidth="1"/>
    <col min="10760" max="10762" width="6.125" style="8" customWidth="1"/>
    <col min="10763" max="10763" width="6.875" style="8" customWidth="1"/>
    <col min="10764" max="10764" width="6.125" style="8" customWidth="1"/>
    <col min="10765" max="10765" width="6.875" style="8" customWidth="1"/>
    <col min="10766" max="10780" width="6.125" style="8" customWidth="1"/>
    <col min="10781" max="10781" width="7.625" style="8" customWidth="1"/>
    <col min="10782" max="10782" width="6.125" style="8" customWidth="1"/>
    <col min="10783" max="10783" width="32.625" style="8" customWidth="1"/>
    <col min="10784" max="10784" width="6.25" style="8" customWidth="1"/>
    <col min="10785" max="10785" width="7" style="8" customWidth="1"/>
    <col min="10786" max="10786" width="6.25" style="8" customWidth="1"/>
    <col min="10787" max="10787" width="7.25" style="8" customWidth="1"/>
    <col min="10788" max="10790" width="6.25" style="8" customWidth="1"/>
    <col min="10791" max="10791" width="7.5" style="8" customWidth="1"/>
    <col min="10792" max="10796" width="6.25" style="8" customWidth="1"/>
    <col min="10797" max="10797" width="7.25" style="8" customWidth="1"/>
    <col min="10798" max="10800" width="6.25" style="8" customWidth="1"/>
    <col min="10801" max="10801" width="6.875" style="8" customWidth="1"/>
    <col min="10802" max="10806" width="6.25" style="8" customWidth="1"/>
    <col min="10807" max="10807" width="6.875" style="8" customWidth="1"/>
    <col min="10808" max="10808" width="6.25" style="8" customWidth="1"/>
    <col min="10809" max="10809" width="32.625" style="8" customWidth="1"/>
    <col min="10810" max="10812" width="6.25" style="8" customWidth="1"/>
    <col min="10813" max="10813" width="6.875" style="8" customWidth="1"/>
    <col min="10814" max="10816" width="6.25" style="8" customWidth="1"/>
    <col min="10817" max="10817" width="6.875" style="8" customWidth="1"/>
    <col min="10818" max="10818" width="6.25" style="8" customWidth="1"/>
    <col min="10819" max="10819" width="6.875" style="8" customWidth="1"/>
    <col min="10820" max="10832" width="6.25" style="8" customWidth="1"/>
    <col min="10833" max="10833" width="6.875" style="8" customWidth="1"/>
    <col min="10834" max="10834" width="6.25" style="8" customWidth="1"/>
    <col min="10835" max="11012" width="9" style="8"/>
    <col min="11013" max="11013" width="31.5" style="8" customWidth="1"/>
    <col min="11014" max="11014" width="6.125" style="8" customWidth="1"/>
    <col min="11015" max="11015" width="6.875" style="8" customWidth="1"/>
    <col min="11016" max="11018" width="6.125" style="8" customWidth="1"/>
    <col min="11019" max="11019" width="6.875" style="8" customWidth="1"/>
    <col min="11020" max="11020" width="6.125" style="8" customWidth="1"/>
    <col min="11021" max="11021" width="6.875" style="8" customWidth="1"/>
    <col min="11022" max="11036" width="6.125" style="8" customWidth="1"/>
    <col min="11037" max="11037" width="7.625" style="8" customWidth="1"/>
    <col min="11038" max="11038" width="6.125" style="8" customWidth="1"/>
    <col min="11039" max="11039" width="32.625" style="8" customWidth="1"/>
    <col min="11040" max="11040" width="6.25" style="8" customWidth="1"/>
    <col min="11041" max="11041" width="7" style="8" customWidth="1"/>
    <col min="11042" max="11042" width="6.25" style="8" customWidth="1"/>
    <col min="11043" max="11043" width="7.25" style="8" customWidth="1"/>
    <col min="11044" max="11046" width="6.25" style="8" customWidth="1"/>
    <col min="11047" max="11047" width="7.5" style="8" customWidth="1"/>
    <col min="11048" max="11052" width="6.25" style="8" customWidth="1"/>
    <col min="11053" max="11053" width="7.25" style="8" customWidth="1"/>
    <col min="11054" max="11056" width="6.25" style="8" customWidth="1"/>
    <col min="11057" max="11057" width="6.875" style="8" customWidth="1"/>
    <col min="11058" max="11062" width="6.25" style="8" customWidth="1"/>
    <col min="11063" max="11063" width="6.875" style="8" customWidth="1"/>
    <col min="11064" max="11064" width="6.25" style="8" customWidth="1"/>
    <col min="11065" max="11065" width="32.625" style="8" customWidth="1"/>
    <col min="11066" max="11068" width="6.25" style="8" customWidth="1"/>
    <col min="11069" max="11069" width="6.875" style="8" customWidth="1"/>
    <col min="11070" max="11072" width="6.25" style="8" customWidth="1"/>
    <col min="11073" max="11073" width="6.875" style="8" customWidth="1"/>
    <col min="11074" max="11074" width="6.25" style="8" customWidth="1"/>
    <col min="11075" max="11075" width="6.875" style="8" customWidth="1"/>
    <col min="11076" max="11088" width="6.25" style="8" customWidth="1"/>
    <col min="11089" max="11089" width="6.875" style="8" customWidth="1"/>
    <col min="11090" max="11090" width="6.25" style="8" customWidth="1"/>
    <col min="11091" max="11268" width="9" style="8"/>
    <col min="11269" max="11269" width="31.5" style="8" customWidth="1"/>
    <col min="11270" max="11270" width="6.125" style="8" customWidth="1"/>
    <col min="11271" max="11271" width="6.875" style="8" customWidth="1"/>
    <col min="11272" max="11274" width="6.125" style="8" customWidth="1"/>
    <col min="11275" max="11275" width="6.875" style="8" customWidth="1"/>
    <col min="11276" max="11276" width="6.125" style="8" customWidth="1"/>
    <col min="11277" max="11277" width="6.875" style="8" customWidth="1"/>
    <col min="11278" max="11292" width="6.125" style="8" customWidth="1"/>
    <col min="11293" max="11293" width="7.625" style="8" customWidth="1"/>
    <col min="11294" max="11294" width="6.125" style="8" customWidth="1"/>
    <col min="11295" max="11295" width="32.625" style="8" customWidth="1"/>
    <col min="11296" max="11296" width="6.25" style="8" customWidth="1"/>
    <col min="11297" max="11297" width="7" style="8" customWidth="1"/>
    <col min="11298" max="11298" width="6.25" style="8" customWidth="1"/>
    <col min="11299" max="11299" width="7.25" style="8" customWidth="1"/>
    <col min="11300" max="11302" width="6.25" style="8" customWidth="1"/>
    <col min="11303" max="11303" width="7.5" style="8" customWidth="1"/>
    <col min="11304" max="11308" width="6.25" style="8" customWidth="1"/>
    <col min="11309" max="11309" width="7.25" style="8" customWidth="1"/>
    <col min="11310" max="11312" width="6.25" style="8" customWidth="1"/>
    <col min="11313" max="11313" width="6.875" style="8" customWidth="1"/>
    <col min="11314" max="11318" width="6.25" style="8" customWidth="1"/>
    <col min="11319" max="11319" width="6.875" style="8" customWidth="1"/>
    <col min="11320" max="11320" width="6.25" style="8" customWidth="1"/>
    <col min="11321" max="11321" width="32.625" style="8" customWidth="1"/>
    <col min="11322" max="11324" width="6.25" style="8" customWidth="1"/>
    <col min="11325" max="11325" width="6.875" style="8" customWidth="1"/>
    <col min="11326" max="11328" width="6.25" style="8" customWidth="1"/>
    <col min="11329" max="11329" width="6.875" style="8" customWidth="1"/>
    <col min="11330" max="11330" width="6.25" style="8" customWidth="1"/>
    <col min="11331" max="11331" width="6.875" style="8" customWidth="1"/>
    <col min="11332" max="11344" width="6.25" style="8" customWidth="1"/>
    <col min="11345" max="11345" width="6.875" style="8" customWidth="1"/>
    <col min="11346" max="11346" width="6.25" style="8" customWidth="1"/>
    <col min="11347" max="11524" width="9" style="8"/>
    <col min="11525" max="11525" width="31.5" style="8" customWidth="1"/>
    <col min="11526" max="11526" width="6.125" style="8" customWidth="1"/>
    <col min="11527" max="11527" width="6.875" style="8" customWidth="1"/>
    <col min="11528" max="11530" width="6.125" style="8" customWidth="1"/>
    <col min="11531" max="11531" width="6.875" style="8" customWidth="1"/>
    <col min="11532" max="11532" width="6.125" style="8" customWidth="1"/>
    <col min="11533" max="11533" width="6.875" style="8" customWidth="1"/>
    <col min="11534" max="11548" width="6.125" style="8" customWidth="1"/>
    <col min="11549" max="11549" width="7.625" style="8" customWidth="1"/>
    <col min="11550" max="11550" width="6.125" style="8" customWidth="1"/>
    <col min="11551" max="11551" width="32.625" style="8" customWidth="1"/>
    <col min="11552" max="11552" width="6.25" style="8" customWidth="1"/>
    <col min="11553" max="11553" width="7" style="8" customWidth="1"/>
    <col min="11554" max="11554" width="6.25" style="8" customWidth="1"/>
    <col min="11555" max="11555" width="7.25" style="8" customWidth="1"/>
    <col min="11556" max="11558" width="6.25" style="8" customWidth="1"/>
    <col min="11559" max="11559" width="7.5" style="8" customWidth="1"/>
    <col min="11560" max="11564" width="6.25" style="8" customWidth="1"/>
    <col min="11565" max="11565" width="7.25" style="8" customWidth="1"/>
    <col min="11566" max="11568" width="6.25" style="8" customWidth="1"/>
    <col min="11569" max="11569" width="6.875" style="8" customWidth="1"/>
    <col min="11570" max="11574" width="6.25" style="8" customWidth="1"/>
    <col min="11575" max="11575" width="6.875" style="8" customWidth="1"/>
    <col min="11576" max="11576" width="6.25" style="8" customWidth="1"/>
    <col min="11577" max="11577" width="32.625" style="8" customWidth="1"/>
    <col min="11578" max="11580" width="6.25" style="8" customWidth="1"/>
    <col min="11581" max="11581" width="6.875" style="8" customWidth="1"/>
    <col min="11582" max="11584" width="6.25" style="8" customWidth="1"/>
    <col min="11585" max="11585" width="6.875" style="8" customWidth="1"/>
    <col min="11586" max="11586" width="6.25" style="8" customWidth="1"/>
    <col min="11587" max="11587" width="6.875" style="8" customWidth="1"/>
    <col min="11588" max="11600" width="6.25" style="8" customWidth="1"/>
    <col min="11601" max="11601" width="6.875" style="8" customWidth="1"/>
    <col min="11602" max="11602" width="6.25" style="8" customWidth="1"/>
    <col min="11603" max="11780" width="9" style="8"/>
    <col min="11781" max="11781" width="31.5" style="8" customWidth="1"/>
    <col min="11782" max="11782" width="6.125" style="8" customWidth="1"/>
    <col min="11783" max="11783" width="6.875" style="8" customWidth="1"/>
    <col min="11784" max="11786" width="6.125" style="8" customWidth="1"/>
    <col min="11787" max="11787" width="6.875" style="8" customWidth="1"/>
    <col min="11788" max="11788" width="6.125" style="8" customWidth="1"/>
    <col min="11789" max="11789" width="6.875" style="8" customWidth="1"/>
    <col min="11790" max="11804" width="6.125" style="8" customWidth="1"/>
    <col min="11805" max="11805" width="7.625" style="8" customWidth="1"/>
    <col min="11806" max="11806" width="6.125" style="8" customWidth="1"/>
    <col min="11807" max="11807" width="32.625" style="8" customWidth="1"/>
    <col min="11808" max="11808" width="6.25" style="8" customWidth="1"/>
    <col min="11809" max="11809" width="7" style="8" customWidth="1"/>
    <col min="11810" max="11810" width="6.25" style="8" customWidth="1"/>
    <col min="11811" max="11811" width="7.25" style="8" customWidth="1"/>
    <col min="11812" max="11814" width="6.25" style="8" customWidth="1"/>
    <col min="11815" max="11815" width="7.5" style="8" customWidth="1"/>
    <col min="11816" max="11820" width="6.25" style="8" customWidth="1"/>
    <col min="11821" max="11821" width="7.25" style="8" customWidth="1"/>
    <col min="11822" max="11824" width="6.25" style="8" customWidth="1"/>
    <col min="11825" max="11825" width="6.875" style="8" customWidth="1"/>
    <col min="11826" max="11830" width="6.25" style="8" customWidth="1"/>
    <col min="11831" max="11831" width="6.875" style="8" customWidth="1"/>
    <col min="11832" max="11832" width="6.25" style="8" customWidth="1"/>
    <col min="11833" max="11833" width="32.625" style="8" customWidth="1"/>
    <col min="11834" max="11836" width="6.25" style="8" customWidth="1"/>
    <col min="11837" max="11837" width="6.875" style="8" customWidth="1"/>
    <col min="11838" max="11840" width="6.25" style="8" customWidth="1"/>
    <col min="11841" max="11841" width="6.875" style="8" customWidth="1"/>
    <col min="11842" max="11842" width="6.25" style="8" customWidth="1"/>
    <col min="11843" max="11843" width="6.875" style="8" customWidth="1"/>
    <col min="11844" max="11856" width="6.25" style="8" customWidth="1"/>
    <col min="11857" max="11857" width="6.875" style="8" customWidth="1"/>
    <col min="11858" max="11858" width="6.25" style="8" customWidth="1"/>
    <col min="11859" max="12036" width="9" style="8"/>
    <col min="12037" max="12037" width="31.5" style="8" customWidth="1"/>
    <col min="12038" max="12038" width="6.125" style="8" customWidth="1"/>
    <col min="12039" max="12039" width="6.875" style="8" customWidth="1"/>
    <col min="12040" max="12042" width="6.125" style="8" customWidth="1"/>
    <col min="12043" max="12043" width="6.875" style="8" customWidth="1"/>
    <col min="12044" max="12044" width="6.125" style="8" customWidth="1"/>
    <col min="12045" max="12045" width="6.875" style="8" customWidth="1"/>
    <col min="12046" max="12060" width="6.125" style="8" customWidth="1"/>
    <col min="12061" max="12061" width="7.625" style="8" customWidth="1"/>
    <col min="12062" max="12062" width="6.125" style="8" customWidth="1"/>
    <col min="12063" max="12063" width="32.625" style="8" customWidth="1"/>
    <col min="12064" max="12064" width="6.25" style="8" customWidth="1"/>
    <col min="12065" max="12065" width="7" style="8" customWidth="1"/>
    <col min="12066" max="12066" width="6.25" style="8" customWidth="1"/>
    <col min="12067" max="12067" width="7.25" style="8" customWidth="1"/>
    <col min="12068" max="12070" width="6.25" style="8" customWidth="1"/>
    <col min="12071" max="12071" width="7.5" style="8" customWidth="1"/>
    <col min="12072" max="12076" width="6.25" style="8" customWidth="1"/>
    <col min="12077" max="12077" width="7.25" style="8" customWidth="1"/>
    <col min="12078" max="12080" width="6.25" style="8" customWidth="1"/>
    <col min="12081" max="12081" width="6.875" style="8" customWidth="1"/>
    <col min="12082" max="12086" width="6.25" style="8" customWidth="1"/>
    <col min="12087" max="12087" width="6.875" style="8" customWidth="1"/>
    <col min="12088" max="12088" width="6.25" style="8" customWidth="1"/>
    <col min="12089" max="12089" width="32.625" style="8" customWidth="1"/>
    <col min="12090" max="12092" width="6.25" style="8" customWidth="1"/>
    <col min="12093" max="12093" width="6.875" style="8" customWidth="1"/>
    <col min="12094" max="12096" width="6.25" style="8" customWidth="1"/>
    <col min="12097" max="12097" width="6.875" style="8" customWidth="1"/>
    <col min="12098" max="12098" width="6.25" style="8" customWidth="1"/>
    <col min="12099" max="12099" width="6.875" style="8" customWidth="1"/>
    <col min="12100" max="12112" width="6.25" style="8" customWidth="1"/>
    <col min="12113" max="12113" width="6.875" style="8" customWidth="1"/>
    <col min="12114" max="12114" width="6.25" style="8" customWidth="1"/>
    <col min="12115" max="12292" width="9" style="8"/>
    <col min="12293" max="12293" width="31.5" style="8" customWidth="1"/>
    <col min="12294" max="12294" width="6.125" style="8" customWidth="1"/>
    <col min="12295" max="12295" width="6.875" style="8" customWidth="1"/>
    <col min="12296" max="12298" width="6.125" style="8" customWidth="1"/>
    <col min="12299" max="12299" width="6.875" style="8" customWidth="1"/>
    <col min="12300" max="12300" width="6.125" style="8" customWidth="1"/>
    <col min="12301" max="12301" width="6.875" style="8" customWidth="1"/>
    <col min="12302" max="12316" width="6.125" style="8" customWidth="1"/>
    <col min="12317" max="12317" width="7.625" style="8" customWidth="1"/>
    <col min="12318" max="12318" width="6.125" style="8" customWidth="1"/>
    <col min="12319" max="12319" width="32.625" style="8" customWidth="1"/>
    <col min="12320" max="12320" width="6.25" style="8" customWidth="1"/>
    <col min="12321" max="12321" width="7" style="8" customWidth="1"/>
    <col min="12322" max="12322" width="6.25" style="8" customWidth="1"/>
    <col min="12323" max="12323" width="7.25" style="8" customWidth="1"/>
    <col min="12324" max="12326" width="6.25" style="8" customWidth="1"/>
    <col min="12327" max="12327" width="7.5" style="8" customWidth="1"/>
    <col min="12328" max="12332" width="6.25" style="8" customWidth="1"/>
    <col min="12333" max="12333" width="7.25" style="8" customWidth="1"/>
    <col min="12334" max="12336" width="6.25" style="8" customWidth="1"/>
    <col min="12337" max="12337" width="6.875" style="8" customWidth="1"/>
    <col min="12338" max="12342" width="6.25" style="8" customWidth="1"/>
    <col min="12343" max="12343" width="6.875" style="8" customWidth="1"/>
    <col min="12344" max="12344" width="6.25" style="8" customWidth="1"/>
    <col min="12345" max="12345" width="32.625" style="8" customWidth="1"/>
    <col min="12346" max="12348" width="6.25" style="8" customWidth="1"/>
    <col min="12349" max="12349" width="6.875" style="8" customWidth="1"/>
    <col min="12350" max="12352" width="6.25" style="8" customWidth="1"/>
    <col min="12353" max="12353" width="6.875" style="8" customWidth="1"/>
    <col min="12354" max="12354" width="6.25" style="8" customWidth="1"/>
    <col min="12355" max="12355" width="6.875" style="8" customWidth="1"/>
    <col min="12356" max="12368" width="6.25" style="8" customWidth="1"/>
    <col min="12369" max="12369" width="6.875" style="8" customWidth="1"/>
    <col min="12370" max="12370" width="6.25" style="8" customWidth="1"/>
    <col min="12371" max="12548" width="9" style="8"/>
    <col min="12549" max="12549" width="31.5" style="8" customWidth="1"/>
    <col min="12550" max="12550" width="6.125" style="8" customWidth="1"/>
    <col min="12551" max="12551" width="6.875" style="8" customWidth="1"/>
    <col min="12552" max="12554" width="6.125" style="8" customWidth="1"/>
    <col min="12555" max="12555" width="6.875" style="8" customWidth="1"/>
    <col min="12556" max="12556" width="6.125" style="8" customWidth="1"/>
    <col min="12557" max="12557" width="6.875" style="8" customWidth="1"/>
    <col min="12558" max="12572" width="6.125" style="8" customWidth="1"/>
    <col min="12573" max="12573" width="7.625" style="8" customWidth="1"/>
    <col min="12574" max="12574" width="6.125" style="8" customWidth="1"/>
    <col min="12575" max="12575" width="32.625" style="8" customWidth="1"/>
    <col min="12576" max="12576" width="6.25" style="8" customWidth="1"/>
    <col min="12577" max="12577" width="7" style="8" customWidth="1"/>
    <col min="12578" max="12578" width="6.25" style="8" customWidth="1"/>
    <col min="12579" max="12579" width="7.25" style="8" customWidth="1"/>
    <col min="12580" max="12582" width="6.25" style="8" customWidth="1"/>
    <col min="12583" max="12583" width="7.5" style="8" customWidth="1"/>
    <col min="12584" max="12588" width="6.25" style="8" customWidth="1"/>
    <col min="12589" max="12589" width="7.25" style="8" customWidth="1"/>
    <col min="12590" max="12592" width="6.25" style="8" customWidth="1"/>
    <col min="12593" max="12593" width="6.875" style="8" customWidth="1"/>
    <col min="12594" max="12598" width="6.25" style="8" customWidth="1"/>
    <col min="12599" max="12599" width="6.875" style="8" customWidth="1"/>
    <col min="12600" max="12600" width="6.25" style="8" customWidth="1"/>
    <col min="12601" max="12601" width="32.625" style="8" customWidth="1"/>
    <col min="12602" max="12604" width="6.25" style="8" customWidth="1"/>
    <col min="12605" max="12605" width="6.875" style="8" customWidth="1"/>
    <col min="12606" max="12608" width="6.25" style="8" customWidth="1"/>
    <col min="12609" max="12609" width="6.875" style="8" customWidth="1"/>
    <col min="12610" max="12610" width="6.25" style="8" customWidth="1"/>
    <col min="12611" max="12611" width="6.875" style="8" customWidth="1"/>
    <col min="12612" max="12624" width="6.25" style="8" customWidth="1"/>
    <col min="12625" max="12625" width="6.875" style="8" customWidth="1"/>
    <col min="12626" max="12626" width="6.25" style="8" customWidth="1"/>
    <col min="12627" max="12804" width="9" style="8"/>
    <col min="12805" max="12805" width="31.5" style="8" customWidth="1"/>
    <col min="12806" max="12806" width="6.125" style="8" customWidth="1"/>
    <col min="12807" max="12807" width="6.875" style="8" customWidth="1"/>
    <col min="12808" max="12810" width="6.125" style="8" customWidth="1"/>
    <col min="12811" max="12811" width="6.875" style="8" customWidth="1"/>
    <col min="12812" max="12812" width="6.125" style="8" customWidth="1"/>
    <col min="12813" max="12813" width="6.875" style="8" customWidth="1"/>
    <col min="12814" max="12828" width="6.125" style="8" customWidth="1"/>
    <col min="12829" max="12829" width="7.625" style="8" customWidth="1"/>
    <col min="12830" max="12830" width="6.125" style="8" customWidth="1"/>
    <col min="12831" max="12831" width="32.625" style="8" customWidth="1"/>
    <col min="12832" max="12832" width="6.25" style="8" customWidth="1"/>
    <col min="12833" max="12833" width="7" style="8" customWidth="1"/>
    <col min="12834" max="12834" width="6.25" style="8" customWidth="1"/>
    <col min="12835" max="12835" width="7.25" style="8" customWidth="1"/>
    <col min="12836" max="12838" width="6.25" style="8" customWidth="1"/>
    <col min="12839" max="12839" width="7.5" style="8" customWidth="1"/>
    <col min="12840" max="12844" width="6.25" style="8" customWidth="1"/>
    <col min="12845" max="12845" width="7.25" style="8" customWidth="1"/>
    <col min="12846" max="12848" width="6.25" style="8" customWidth="1"/>
    <col min="12849" max="12849" width="6.875" style="8" customWidth="1"/>
    <col min="12850" max="12854" width="6.25" style="8" customWidth="1"/>
    <col min="12855" max="12855" width="6.875" style="8" customWidth="1"/>
    <col min="12856" max="12856" width="6.25" style="8" customWidth="1"/>
    <col min="12857" max="12857" width="32.625" style="8" customWidth="1"/>
    <col min="12858" max="12860" width="6.25" style="8" customWidth="1"/>
    <col min="12861" max="12861" width="6.875" style="8" customWidth="1"/>
    <col min="12862" max="12864" width="6.25" style="8" customWidth="1"/>
    <col min="12865" max="12865" width="6.875" style="8" customWidth="1"/>
    <col min="12866" max="12866" width="6.25" style="8" customWidth="1"/>
    <col min="12867" max="12867" width="6.875" style="8" customWidth="1"/>
    <col min="12868" max="12880" width="6.25" style="8" customWidth="1"/>
    <col min="12881" max="12881" width="6.875" style="8" customWidth="1"/>
    <col min="12882" max="12882" width="6.25" style="8" customWidth="1"/>
    <col min="12883" max="13060" width="9" style="8"/>
    <col min="13061" max="13061" width="31.5" style="8" customWidth="1"/>
    <col min="13062" max="13062" width="6.125" style="8" customWidth="1"/>
    <col min="13063" max="13063" width="6.875" style="8" customWidth="1"/>
    <col min="13064" max="13066" width="6.125" style="8" customWidth="1"/>
    <col min="13067" max="13067" width="6.875" style="8" customWidth="1"/>
    <col min="13068" max="13068" width="6.125" style="8" customWidth="1"/>
    <col min="13069" max="13069" width="6.875" style="8" customWidth="1"/>
    <col min="13070" max="13084" width="6.125" style="8" customWidth="1"/>
    <col min="13085" max="13085" width="7.625" style="8" customWidth="1"/>
    <col min="13086" max="13086" width="6.125" style="8" customWidth="1"/>
    <col min="13087" max="13087" width="32.625" style="8" customWidth="1"/>
    <col min="13088" max="13088" width="6.25" style="8" customWidth="1"/>
    <col min="13089" max="13089" width="7" style="8" customWidth="1"/>
    <col min="13090" max="13090" width="6.25" style="8" customWidth="1"/>
    <col min="13091" max="13091" width="7.25" style="8" customWidth="1"/>
    <col min="13092" max="13094" width="6.25" style="8" customWidth="1"/>
    <col min="13095" max="13095" width="7.5" style="8" customWidth="1"/>
    <col min="13096" max="13100" width="6.25" style="8" customWidth="1"/>
    <col min="13101" max="13101" width="7.25" style="8" customWidth="1"/>
    <col min="13102" max="13104" width="6.25" style="8" customWidth="1"/>
    <col min="13105" max="13105" width="6.875" style="8" customWidth="1"/>
    <col min="13106" max="13110" width="6.25" style="8" customWidth="1"/>
    <col min="13111" max="13111" width="6.875" style="8" customWidth="1"/>
    <col min="13112" max="13112" width="6.25" style="8" customWidth="1"/>
    <col min="13113" max="13113" width="32.625" style="8" customWidth="1"/>
    <col min="13114" max="13116" width="6.25" style="8" customWidth="1"/>
    <col min="13117" max="13117" width="6.875" style="8" customWidth="1"/>
    <col min="13118" max="13120" width="6.25" style="8" customWidth="1"/>
    <col min="13121" max="13121" width="6.875" style="8" customWidth="1"/>
    <col min="13122" max="13122" width="6.25" style="8" customWidth="1"/>
    <col min="13123" max="13123" width="6.875" style="8" customWidth="1"/>
    <col min="13124" max="13136" width="6.25" style="8" customWidth="1"/>
    <col min="13137" max="13137" width="6.875" style="8" customWidth="1"/>
    <col min="13138" max="13138" width="6.25" style="8" customWidth="1"/>
    <col min="13139" max="13316" width="9" style="8"/>
    <col min="13317" max="13317" width="31.5" style="8" customWidth="1"/>
    <col min="13318" max="13318" width="6.125" style="8" customWidth="1"/>
    <col min="13319" max="13319" width="6.875" style="8" customWidth="1"/>
    <col min="13320" max="13322" width="6.125" style="8" customWidth="1"/>
    <col min="13323" max="13323" width="6.875" style="8" customWidth="1"/>
    <col min="13324" max="13324" width="6.125" style="8" customWidth="1"/>
    <col min="13325" max="13325" width="6.875" style="8" customWidth="1"/>
    <col min="13326" max="13340" width="6.125" style="8" customWidth="1"/>
    <col min="13341" max="13341" width="7.625" style="8" customWidth="1"/>
    <col min="13342" max="13342" width="6.125" style="8" customWidth="1"/>
    <col min="13343" max="13343" width="32.625" style="8" customWidth="1"/>
    <col min="13344" max="13344" width="6.25" style="8" customWidth="1"/>
    <col min="13345" max="13345" width="7" style="8" customWidth="1"/>
    <col min="13346" max="13346" width="6.25" style="8" customWidth="1"/>
    <col min="13347" max="13347" width="7.25" style="8" customWidth="1"/>
    <col min="13348" max="13350" width="6.25" style="8" customWidth="1"/>
    <col min="13351" max="13351" width="7.5" style="8" customWidth="1"/>
    <col min="13352" max="13356" width="6.25" style="8" customWidth="1"/>
    <col min="13357" max="13357" width="7.25" style="8" customWidth="1"/>
    <col min="13358" max="13360" width="6.25" style="8" customWidth="1"/>
    <col min="13361" max="13361" width="6.875" style="8" customWidth="1"/>
    <col min="13362" max="13366" width="6.25" style="8" customWidth="1"/>
    <col min="13367" max="13367" width="6.875" style="8" customWidth="1"/>
    <col min="13368" max="13368" width="6.25" style="8" customWidth="1"/>
    <col min="13369" max="13369" width="32.625" style="8" customWidth="1"/>
    <col min="13370" max="13372" width="6.25" style="8" customWidth="1"/>
    <col min="13373" max="13373" width="6.875" style="8" customWidth="1"/>
    <col min="13374" max="13376" width="6.25" style="8" customWidth="1"/>
    <col min="13377" max="13377" width="6.875" style="8" customWidth="1"/>
    <col min="13378" max="13378" width="6.25" style="8" customWidth="1"/>
    <col min="13379" max="13379" width="6.875" style="8" customWidth="1"/>
    <col min="13380" max="13392" width="6.25" style="8" customWidth="1"/>
    <col min="13393" max="13393" width="6.875" style="8" customWidth="1"/>
    <col min="13394" max="13394" width="6.25" style="8" customWidth="1"/>
    <col min="13395" max="13572" width="9" style="8"/>
    <col min="13573" max="13573" width="31.5" style="8" customWidth="1"/>
    <col min="13574" max="13574" width="6.125" style="8" customWidth="1"/>
    <col min="13575" max="13575" width="6.875" style="8" customWidth="1"/>
    <col min="13576" max="13578" width="6.125" style="8" customWidth="1"/>
    <col min="13579" max="13579" width="6.875" style="8" customWidth="1"/>
    <col min="13580" max="13580" width="6.125" style="8" customWidth="1"/>
    <col min="13581" max="13581" width="6.875" style="8" customWidth="1"/>
    <col min="13582" max="13596" width="6.125" style="8" customWidth="1"/>
    <col min="13597" max="13597" width="7.625" style="8" customWidth="1"/>
    <col min="13598" max="13598" width="6.125" style="8" customWidth="1"/>
    <col min="13599" max="13599" width="32.625" style="8" customWidth="1"/>
    <col min="13600" max="13600" width="6.25" style="8" customWidth="1"/>
    <col min="13601" max="13601" width="7" style="8" customWidth="1"/>
    <col min="13602" max="13602" width="6.25" style="8" customWidth="1"/>
    <col min="13603" max="13603" width="7.25" style="8" customWidth="1"/>
    <col min="13604" max="13606" width="6.25" style="8" customWidth="1"/>
    <col min="13607" max="13607" width="7.5" style="8" customWidth="1"/>
    <col min="13608" max="13612" width="6.25" style="8" customWidth="1"/>
    <col min="13613" max="13613" width="7.25" style="8" customWidth="1"/>
    <col min="13614" max="13616" width="6.25" style="8" customWidth="1"/>
    <col min="13617" max="13617" width="6.875" style="8" customWidth="1"/>
    <col min="13618" max="13622" width="6.25" style="8" customWidth="1"/>
    <col min="13623" max="13623" width="6.875" style="8" customWidth="1"/>
    <col min="13624" max="13624" width="6.25" style="8" customWidth="1"/>
    <col min="13625" max="13625" width="32.625" style="8" customWidth="1"/>
    <col min="13626" max="13628" width="6.25" style="8" customWidth="1"/>
    <col min="13629" max="13629" width="6.875" style="8" customWidth="1"/>
    <col min="13630" max="13632" width="6.25" style="8" customWidth="1"/>
    <col min="13633" max="13633" width="6.875" style="8" customWidth="1"/>
    <col min="13634" max="13634" width="6.25" style="8" customWidth="1"/>
    <col min="13635" max="13635" width="6.875" style="8" customWidth="1"/>
    <col min="13636" max="13648" width="6.25" style="8" customWidth="1"/>
    <col min="13649" max="13649" width="6.875" style="8" customWidth="1"/>
    <col min="13650" max="13650" width="6.25" style="8" customWidth="1"/>
    <col min="13651" max="13828" width="9" style="8"/>
    <col min="13829" max="13829" width="31.5" style="8" customWidth="1"/>
    <col min="13830" max="13830" width="6.125" style="8" customWidth="1"/>
    <col min="13831" max="13831" width="6.875" style="8" customWidth="1"/>
    <col min="13832" max="13834" width="6.125" style="8" customWidth="1"/>
    <col min="13835" max="13835" width="6.875" style="8" customWidth="1"/>
    <col min="13836" max="13836" width="6.125" style="8" customWidth="1"/>
    <col min="13837" max="13837" width="6.875" style="8" customWidth="1"/>
    <col min="13838" max="13852" width="6.125" style="8" customWidth="1"/>
    <col min="13853" max="13853" width="7.625" style="8" customWidth="1"/>
    <col min="13854" max="13854" width="6.125" style="8" customWidth="1"/>
    <col min="13855" max="13855" width="32.625" style="8" customWidth="1"/>
    <col min="13856" max="13856" width="6.25" style="8" customWidth="1"/>
    <col min="13857" max="13857" width="7" style="8" customWidth="1"/>
    <col min="13858" max="13858" width="6.25" style="8" customWidth="1"/>
    <col min="13859" max="13859" width="7.25" style="8" customWidth="1"/>
    <col min="13860" max="13862" width="6.25" style="8" customWidth="1"/>
    <col min="13863" max="13863" width="7.5" style="8" customWidth="1"/>
    <col min="13864" max="13868" width="6.25" style="8" customWidth="1"/>
    <col min="13869" max="13869" width="7.25" style="8" customWidth="1"/>
    <col min="13870" max="13872" width="6.25" style="8" customWidth="1"/>
    <col min="13873" max="13873" width="6.875" style="8" customWidth="1"/>
    <col min="13874" max="13878" width="6.25" style="8" customWidth="1"/>
    <col min="13879" max="13879" width="6.875" style="8" customWidth="1"/>
    <col min="13880" max="13880" width="6.25" style="8" customWidth="1"/>
    <col min="13881" max="13881" width="32.625" style="8" customWidth="1"/>
    <col min="13882" max="13884" width="6.25" style="8" customWidth="1"/>
    <col min="13885" max="13885" width="6.875" style="8" customWidth="1"/>
    <col min="13886" max="13888" width="6.25" style="8" customWidth="1"/>
    <col min="13889" max="13889" width="6.875" style="8" customWidth="1"/>
    <col min="13890" max="13890" width="6.25" style="8" customWidth="1"/>
    <col min="13891" max="13891" width="6.875" style="8" customWidth="1"/>
    <col min="13892" max="13904" width="6.25" style="8" customWidth="1"/>
    <col min="13905" max="13905" width="6.875" style="8" customWidth="1"/>
    <col min="13906" max="13906" width="6.25" style="8" customWidth="1"/>
    <col min="13907" max="14084" width="9" style="8"/>
    <col min="14085" max="14085" width="31.5" style="8" customWidth="1"/>
    <col min="14086" max="14086" width="6.125" style="8" customWidth="1"/>
    <col min="14087" max="14087" width="6.875" style="8" customWidth="1"/>
    <col min="14088" max="14090" width="6.125" style="8" customWidth="1"/>
    <col min="14091" max="14091" width="6.875" style="8" customWidth="1"/>
    <col min="14092" max="14092" width="6.125" style="8" customWidth="1"/>
    <col min="14093" max="14093" width="6.875" style="8" customWidth="1"/>
    <col min="14094" max="14108" width="6.125" style="8" customWidth="1"/>
    <col min="14109" max="14109" width="7.625" style="8" customWidth="1"/>
    <col min="14110" max="14110" width="6.125" style="8" customWidth="1"/>
    <col min="14111" max="14111" width="32.625" style="8" customWidth="1"/>
    <col min="14112" max="14112" width="6.25" style="8" customWidth="1"/>
    <col min="14113" max="14113" width="7" style="8" customWidth="1"/>
    <col min="14114" max="14114" width="6.25" style="8" customWidth="1"/>
    <col min="14115" max="14115" width="7.25" style="8" customWidth="1"/>
    <col min="14116" max="14118" width="6.25" style="8" customWidth="1"/>
    <col min="14119" max="14119" width="7.5" style="8" customWidth="1"/>
    <col min="14120" max="14124" width="6.25" style="8" customWidth="1"/>
    <col min="14125" max="14125" width="7.25" style="8" customWidth="1"/>
    <col min="14126" max="14128" width="6.25" style="8" customWidth="1"/>
    <col min="14129" max="14129" width="6.875" style="8" customWidth="1"/>
    <col min="14130" max="14134" width="6.25" style="8" customWidth="1"/>
    <col min="14135" max="14135" width="6.875" style="8" customWidth="1"/>
    <col min="14136" max="14136" width="6.25" style="8" customWidth="1"/>
    <col min="14137" max="14137" width="32.625" style="8" customWidth="1"/>
    <col min="14138" max="14140" width="6.25" style="8" customWidth="1"/>
    <col min="14141" max="14141" width="6.875" style="8" customWidth="1"/>
    <col min="14142" max="14144" width="6.25" style="8" customWidth="1"/>
    <col min="14145" max="14145" width="6.875" style="8" customWidth="1"/>
    <col min="14146" max="14146" width="6.25" style="8" customWidth="1"/>
    <col min="14147" max="14147" width="6.875" style="8" customWidth="1"/>
    <col min="14148" max="14160" width="6.25" style="8" customWidth="1"/>
    <col min="14161" max="14161" width="6.875" style="8" customWidth="1"/>
    <col min="14162" max="14162" width="6.25" style="8" customWidth="1"/>
    <col min="14163" max="14340" width="9" style="8"/>
    <col min="14341" max="14341" width="31.5" style="8" customWidth="1"/>
    <col min="14342" max="14342" width="6.125" style="8" customWidth="1"/>
    <col min="14343" max="14343" width="6.875" style="8" customWidth="1"/>
    <col min="14344" max="14346" width="6.125" style="8" customWidth="1"/>
    <col min="14347" max="14347" width="6.875" style="8" customWidth="1"/>
    <col min="14348" max="14348" width="6.125" style="8" customWidth="1"/>
    <col min="14349" max="14349" width="6.875" style="8" customWidth="1"/>
    <col min="14350" max="14364" width="6.125" style="8" customWidth="1"/>
    <col min="14365" max="14365" width="7.625" style="8" customWidth="1"/>
    <col min="14366" max="14366" width="6.125" style="8" customWidth="1"/>
    <col min="14367" max="14367" width="32.625" style="8" customWidth="1"/>
    <col min="14368" max="14368" width="6.25" style="8" customWidth="1"/>
    <col min="14369" max="14369" width="7" style="8" customWidth="1"/>
    <col min="14370" max="14370" width="6.25" style="8" customWidth="1"/>
    <col min="14371" max="14371" width="7.25" style="8" customWidth="1"/>
    <col min="14372" max="14374" width="6.25" style="8" customWidth="1"/>
    <col min="14375" max="14375" width="7.5" style="8" customWidth="1"/>
    <col min="14376" max="14380" width="6.25" style="8" customWidth="1"/>
    <col min="14381" max="14381" width="7.25" style="8" customWidth="1"/>
    <col min="14382" max="14384" width="6.25" style="8" customWidth="1"/>
    <col min="14385" max="14385" width="6.875" style="8" customWidth="1"/>
    <col min="14386" max="14390" width="6.25" style="8" customWidth="1"/>
    <col min="14391" max="14391" width="6.875" style="8" customWidth="1"/>
    <col min="14392" max="14392" width="6.25" style="8" customWidth="1"/>
    <col min="14393" max="14393" width="32.625" style="8" customWidth="1"/>
    <col min="14394" max="14396" width="6.25" style="8" customWidth="1"/>
    <col min="14397" max="14397" width="6.875" style="8" customWidth="1"/>
    <col min="14398" max="14400" width="6.25" style="8" customWidth="1"/>
    <col min="14401" max="14401" width="6.875" style="8" customWidth="1"/>
    <col min="14402" max="14402" width="6.25" style="8" customWidth="1"/>
    <col min="14403" max="14403" width="6.875" style="8" customWidth="1"/>
    <col min="14404" max="14416" width="6.25" style="8" customWidth="1"/>
    <col min="14417" max="14417" width="6.875" style="8" customWidth="1"/>
    <col min="14418" max="14418" width="6.25" style="8" customWidth="1"/>
    <col min="14419" max="14596" width="9" style="8"/>
    <col min="14597" max="14597" width="31.5" style="8" customWidth="1"/>
    <col min="14598" max="14598" width="6.125" style="8" customWidth="1"/>
    <col min="14599" max="14599" width="6.875" style="8" customWidth="1"/>
    <col min="14600" max="14602" width="6.125" style="8" customWidth="1"/>
    <col min="14603" max="14603" width="6.875" style="8" customWidth="1"/>
    <col min="14604" max="14604" width="6.125" style="8" customWidth="1"/>
    <col min="14605" max="14605" width="6.875" style="8" customWidth="1"/>
    <col min="14606" max="14620" width="6.125" style="8" customWidth="1"/>
    <col min="14621" max="14621" width="7.625" style="8" customWidth="1"/>
    <col min="14622" max="14622" width="6.125" style="8" customWidth="1"/>
    <col min="14623" max="14623" width="32.625" style="8" customWidth="1"/>
    <col min="14624" max="14624" width="6.25" style="8" customWidth="1"/>
    <col min="14625" max="14625" width="7" style="8" customWidth="1"/>
    <col min="14626" max="14626" width="6.25" style="8" customWidth="1"/>
    <col min="14627" max="14627" width="7.25" style="8" customWidth="1"/>
    <col min="14628" max="14630" width="6.25" style="8" customWidth="1"/>
    <col min="14631" max="14631" width="7.5" style="8" customWidth="1"/>
    <col min="14632" max="14636" width="6.25" style="8" customWidth="1"/>
    <col min="14637" max="14637" width="7.25" style="8" customWidth="1"/>
    <col min="14638" max="14640" width="6.25" style="8" customWidth="1"/>
    <col min="14641" max="14641" width="6.875" style="8" customWidth="1"/>
    <col min="14642" max="14646" width="6.25" style="8" customWidth="1"/>
    <col min="14647" max="14647" width="6.875" style="8" customWidth="1"/>
    <col min="14648" max="14648" width="6.25" style="8" customWidth="1"/>
    <col min="14649" max="14649" width="32.625" style="8" customWidth="1"/>
    <col min="14650" max="14652" width="6.25" style="8" customWidth="1"/>
    <col min="14653" max="14653" width="6.875" style="8" customWidth="1"/>
    <col min="14654" max="14656" width="6.25" style="8" customWidth="1"/>
    <col min="14657" max="14657" width="6.875" style="8" customWidth="1"/>
    <col min="14658" max="14658" width="6.25" style="8" customWidth="1"/>
    <col min="14659" max="14659" width="6.875" style="8" customWidth="1"/>
    <col min="14660" max="14672" width="6.25" style="8" customWidth="1"/>
    <col min="14673" max="14673" width="6.875" style="8" customWidth="1"/>
    <col min="14674" max="14674" width="6.25" style="8" customWidth="1"/>
    <col min="14675" max="14852" width="9" style="8"/>
    <col min="14853" max="14853" width="31.5" style="8" customWidth="1"/>
    <col min="14854" max="14854" width="6.125" style="8" customWidth="1"/>
    <col min="14855" max="14855" width="6.875" style="8" customWidth="1"/>
    <col min="14856" max="14858" width="6.125" style="8" customWidth="1"/>
    <col min="14859" max="14859" width="6.875" style="8" customWidth="1"/>
    <col min="14860" max="14860" width="6.125" style="8" customWidth="1"/>
    <col min="14861" max="14861" width="6.875" style="8" customWidth="1"/>
    <col min="14862" max="14876" width="6.125" style="8" customWidth="1"/>
    <col min="14877" max="14877" width="7.625" style="8" customWidth="1"/>
    <col min="14878" max="14878" width="6.125" style="8" customWidth="1"/>
    <col min="14879" max="14879" width="32.625" style="8" customWidth="1"/>
    <col min="14880" max="14880" width="6.25" style="8" customWidth="1"/>
    <col min="14881" max="14881" width="7" style="8" customWidth="1"/>
    <col min="14882" max="14882" width="6.25" style="8" customWidth="1"/>
    <col min="14883" max="14883" width="7.25" style="8" customWidth="1"/>
    <col min="14884" max="14886" width="6.25" style="8" customWidth="1"/>
    <col min="14887" max="14887" width="7.5" style="8" customWidth="1"/>
    <col min="14888" max="14892" width="6.25" style="8" customWidth="1"/>
    <col min="14893" max="14893" width="7.25" style="8" customWidth="1"/>
    <col min="14894" max="14896" width="6.25" style="8" customWidth="1"/>
    <col min="14897" max="14897" width="6.875" style="8" customWidth="1"/>
    <col min="14898" max="14902" width="6.25" style="8" customWidth="1"/>
    <col min="14903" max="14903" width="6.875" style="8" customWidth="1"/>
    <col min="14904" max="14904" width="6.25" style="8" customWidth="1"/>
    <col min="14905" max="14905" width="32.625" style="8" customWidth="1"/>
    <col min="14906" max="14908" width="6.25" style="8" customWidth="1"/>
    <col min="14909" max="14909" width="6.875" style="8" customWidth="1"/>
    <col min="14910" max="14912" width="6.25" style="8" customWidth="1"/>
    <col min="14913" max="14913" width="6.875" style="8" customWidth="1"/>
    <col min="14914" max="14914" width="6.25" style="8" customWidth="1"/>
    <col min="14915" max="14915" width="6.875" style="8" customWidth="1"/>
    <col min="14916" max="14928" width="6.25" style="8" customWidth="1"/>
    <col min="14929" max="14929" width="6.875" style="8" customWidth="1"/>
    <col min="14930" max="14930" width="6.25" style="8" customWidth="1"/>
    <col min="14931" max="15108" width="9" style="8"/>
    <col min="15109" max="15109" width="31.5" style="8" customWidth="1"/>
    <col min="15110" max="15110" width="6.125" style="8" customWidth="1"/>
    <col min="15111" max="15111" width="6.875" style="8" customWidth="1"/>
    <col min="15112" max="15114" width="6.125" style="8" customWidth="1"/>
    <col min="15115" max="15115" width="6.875" style="8" customWidth="1"/>
    <col min="15116" max="15116" width="6.125" style="8" customWidth="1"/>
    <col min="15117" max="15117" width="6.875" style="8" customWidth="1"/>
    <col min="15118" max="15132" width="6.125" style="8" customWidth="1"/>
    <col min="15133" max="15133" width="7.625" style="8" customWidth="1"/>
    <col min="15134" max="15134" width="6.125" style="8" customWidth="1"/>
    <col min="15135" max="15135" width="32.625" style="8" customWidth="1"/>
    <col min="15136" max="15136" width="6.25" style="8" customWidth="1"/>
    <col min="15137" max="15137" width="7" style="8" customWidth="1"/>
    <col min="15138" max="15138" width="6.25" style="8" customWidth="1"/>
    <col min="15139" max="15139" width="7.25" style="8" customWidth="1"/>
    <col min="15140" max="15142" width="6.25" style="8" customWidth="1"/>
    <col min="15143" max="15143" width="7.5" style="8" customWidth="1"/>
    <col min="15144" max="15148" width="6.25" style="8" customWidth="1"/>
    <col min="15149" max="15149" width="7.25" style="8" customWidth="1"/>
    <col min="15150" max="15152" width="6.25" style="8" customWidth="1"/>
    <col min="15153" max="15153" width="6.875" style="8" customWidth="1"/>
    <col min="15154" max="15158" width="6.25" style="8" customWidth="1"/>
    <col min="15159" max="15159" width="6.875" style="8" customWidth="1"/>
    <col min="15160" max="15160" width="6.25" style="8" customWidth="1"/>
    <col min="15161" max="15161" width="32.625" style="8" customWidth="1"/>
    <col min="15162" max="15164" width="6.25" style="8" customWidth="1"/>
    <col min="15165" max="15165" width="6.875" style="8" customWidth="1"/>
    <col min="15166" max="15168" width="6.25" style="8" customWidth="1"/>
    <col min="15169" max="15169" width="6.875" style="8" customWidth="1"/>
    <col min="15170" max="15170" width="6.25" style="8" customWidth="1"/>
    <col min="15171" max="15171" width="6.875" style="8" customWidth="1"/>
    <col min="15172" max="15184" width="6.25" style="8" customWidth="1"/>
    <col min="15185" max="15185" width="6.875" style="8" customWidth="1"/>
    <col min="15186" max="15186" width="6.25" style="8" customWidth="1"/>
    <col min="15187" max="15364" width="9" style="8"/>
    <col min="15365" max="15365" width="31.5" style="8" customWidth="1"/>
    <col min="15366" max="15366" width="6.125" style="8" customWidth="1"/>
    <col min="15367" max="15367" width="6.875" style="8" customWidth="1"/>
    <col min="15368" max="15370" width="6.125" style="8" customWidth="1"/>
    <col min="15371" max="15371" width="6.875" style="8" customWidth="1"/>
    <col min="15372" max="15372" width="6.125" style="8" customWidth="1"/>
    <col min="15373" max="15373" width="6.875" style="8" customWidth="1"/>
    <col min="15374" max="15388" width="6.125" style="8" customWidth="1"/>
    <col min="15389" max="15389" width="7.625" style="8" customWidth="1"/>
    <col min="15390" max="15390" width="6.125" style="8" customWidth="1"/>
    <col min="15391" max="15391" width="32.625" style="8" customWidth="1"/>
    <col min="15392" max="15392" width="6.25" style="8" customWidth="1"/>
    <col min="15393" max="15393" width="7" style="8" customWidth="1"/>
    <col min="15394" max="15394" width="6.25" style="8" customWidth="1"/>
    <col min="15395" max="15395" width="7.25" style="8" customWidth="1"/>
    <col min="15396" max="15398" width="6.25" style="8" customWidth="1"/>
    <col min="15399" max="15399" width="7.5" style="8" customWidth="1"/>
    <col min="15400" max="15404" width="6.25" style="8" customWidth="1"/>
    <col min="15405" max="15405" width="7.25" style="8" customWidth="1"/>
    <col min="15406" max="15408" width="6.25" style="8" customWidth="1"/>
    <col min="15409" max="15409" width="6.875" style="8" customWidth="1"/>
    <col min="15410" max="15414" width="6.25" style="8" customWidth="1"/>
    <col min="15415" max="15415" width="6.875" style="8" customWidth="1"/>
    <col min="15416" max="15416" width="6.25" style="8" customWidth="1"/>
    <col min="15417" max="15417" width="32.625" style="8" customWidth="1"/>
    <col min="15418" max="15420" width="6.25" style="8" customWidth="1"/>
    <col min="15421" max="15421" width="6.875" style="8" customWidth="1"/>
    <col min="15422" max="15424" width="6.25" style="8" customWidth="1"/>
    <col min="15425" max="15425" width="6.875" style="8" customWidth="1"/>
    <col min="15426" max="15426" width="6.25" style="8" customWidth="1"/>
    <col min="15427" max="15427" width="6.875" style="8" customWidth="1"/>
    <col min="15428" max="15440" width="6.25" style="8" customWidth="1"/>
    <col min="15441" max="15441" width="6.875" style="8" customWidth="1"/>
    <col min="15442" max="15442" width="6.25" style="8" customWidth="1"/>
    <col min="15443" max="15620" width="9" style="8"/>
    <col min="15621" max="15621" width="31.5" style="8" customWidth="1"/>
    <col min="15622" max="15622" width="6.125" style="8" customWidth="1"/>
    <col min="15623" max="15623" width="6.875" style="8" customWidth="1"/>
    <col min="15624" max="15626" width="6.125" style="8" customWidth="1"/>
    <col min="15627" max="15627" width="6.875" style="8" customWidth="1"/>
    <col min="15628" max="15628" width="6.125" style="8" customWidth="1"/>
    <col min="15629" max="15629" width="6.875" style="8" customWidth="1"/>
    <col min="15630" max="15644" width="6.125" style="8" customWidth="1"/>
    <col min="15645" max="15645" width="7.625" style="8" customWidth="1"/>
    <col min="15646" max="15646" width="6.125" style="8" customWidth="1"/>
    <col min="15647" max="15647" width="32.625" style="8" customWidth="1"/>
    <col min="15648" max="15648" width="6.25" style="8" customWidth="1"/>
    <col min="15649" max="15649" width="7" style="8" customWidth="1"/>
    <col min="15650" max="15650" width="6.25" style="8" customWidth="1"/>
    <col min="15651" max="15651" width="7.25" style="8" customWidth="1"/>
    <col min="15652" max="15654" width="6.25" style="8" customWidth="1"/>
    <col min="15655" max="15655" width="7.5" style="8" customWidth="1"/>
    <col min="15656" max="15660" width="6.25" style="8" customWidth="1"/>
    <col min="15661" max="15661" width="7.25" style="8" customWidth="1"/>
    <col min="15662" max="15664" width="6.25" style="8" customWidth="1"/>
    <col min="15665" max="15665" width="6.875" style="8" customWidth="1"/>
    <col min="15666" max="15670" width="6.25" style="8" customWidth="1"/>
    <col min="15671" max="15671" width="6.875" style="8" customWidth="1"/>
    <col min="15672" max="15672" width="6.25" style="8" customWidth="1"/>
    <col min="15673" max="15673" width="32.625" style="8" customWidth="1"/>
    <col min="15674" max="15676" width="6.25" style="8" customWidth="1"/>
    <col min="15677" max="15677" width="6.875" style="8" customWidth="1"/>
    <col min="15678" max="15680" width="6.25" style="8" customWidth="1"/>
    <col min="15681" max="15681" width="6.875" style="8" customWidth="1"/>
    <col min="15682" max="15682" width="6.25" style="8" customWidth="1"/>
    <col min="15683" max="15683" width="6.875" style="8" customWidth="1"/>
    <col min="15684" max="15696" width="6.25" style="8" customWidth="1"/>
    <col min="15697" max="15697" width="6.875" style="8" customWidth="1"/>
    <col min="15698" max="15698" width="6.25" style="8" customWidth="1"/>
    <col min="15699" max="15876" width="9" style="8"/>
    <col min="15877" max="15877" width="31.5" style="8" customWidth="1"/>
    <col min="15878" max="15878" width="6.125" style="8" customWidth="1"/>
    <col min="15879" max="15879" width="6.875" style="8" customWidth="1"/>
    <col min="15880" max="15882" width="6.125" style="8" customWidth="1"/>
    <col min="15883" max="15883" width="6.875" style="8" customWidth="1"/>
    <col min="15884" max="15884" width="6.125" style="8" customWidth="1"/>
    <col min="15885" max="15885" width="6.875" style="8" customWidth="1"/>
    <col min="15886" max="15900" width="6.125" style="8" customWidth="1"/>
    <col min="15901" max="15901" width="7.625" style="8" customWidth="1"/>
    <col min="15902" max="15902" width="6.125" style="8" customWidth="1"/>
    <col min="15903" max="15903" width="32.625" style="8" customWidth="1"/>
    <col min="15904" max="15904" width="6.25" style="8" customWidth="1"/>
    <col min="15905" max="15905" width="7" style="8" customWidth="1"/>
    <col min="15906" max="15906" width="6.25" style="8" customWidth="1"/>
    <col min="15907" max="15907" width="7.25" style="8" customWidth="1"/>
    <col min="15908" max="15910" width="6.25" style="8" customWidth="1"/>
    <col min="15911" max="15911" width="7.5" style="8" customWidth="1"/>
    <col min="15912" max="15916" width="6.25" style="8" customWidth="1"/>
    <col min="15917" max="15917" width="7.25" style="8" customWidth="1"/>
    <col min="15918" max="15920" width="6.25" style="8" customWidth="1"/>
    <col min="15921" max="15921" width="6.875" style="8" customWidth="1"/>
    <col min="15922" max="15926" width="6.25" style="8" customWidth="1"/>
    <col min="15927" max="15927" width="6.875" style="8" customWidth="1"/>
    <col min="15928" max="15928" width="6.25" style="8" customWidth="1"/>
    <col min="15929" max="15929" width="32.625" style="8" customWidth="1"/>
    <col min="15930" max="15932" width="6.25" style="8" customWidth="1"/>
    <col min="15933" max="15933" width="6.875" style="8" customWidth="1"/>
    <col min="15934" max="15936" width="6.25" style="8" customWidth="1"/>
    <col min="15937" max="15937" width="6.875" style="8" customWidth="1"/>
    <col min="15938" max="15938" width="6.25" style="8" customWidth="1"/>
    <col min="15939" max="15939" width="6.875" style="8" customWidth="1"/>
    <col min="15940" max="15952" width="6.25" style="8" customWidth="1"/>
    <col min="15953" max="15953" width="6.875" style="8" customWidth="1"/>
    <col min="15954" max="15954" width="6.25" style="8" customWidth="1"/>
    <col min="15955" max="16132" width="9" style="8"/>
    <col min="16133" max="16133" width="31.5" style="8" customWidth="1"/>
    <col min="16134" max="16134" width="6.125" style="8" customWidth="1"/>
    <col min="16135" max="16135" width="6.875" style="8" customWidth="1"/>
    <col min="16136" max="16138" width="6.125" style="8" customWidth="1"/>
    <col min="16139" max="16139" width="6.875" style="8" customWidth="1"/>
    <col min="16140" max="16140" width="6.125" style="8" customWidth="1"/>
    <col min="16141" max="16141" width="6.875" style="8" customWidth="1"/>
    <col min="16142" max="16156" width="6.125" style="8" customWidth="1"/>
    <col min="16157" max="16157" width="7.625" style="8" customWidth="1"/>
    <col min="16158" max="16158" width="6.125" style="8" customWidth="1"/>
    <col min="16159" max="16159" width="32.625" style="8" customWidth="1"/>
    <col min="16160" max="16160" width="6.25" style="8" customWidth="1"/>
    <col min="16161" max="16161" width="7" style="8" customWidth="1"/>
    <col min="16162" max="16162" width="6.25" style="8" customWidth="1"/>
    <col min="16163" max="16163" width="7.25" style="8" customWidth="1"/>
    <col min="16164" max="16166" width="6.25" style="8" customWidth="1"/>
    <col min="16167" max="16167" width="7.5" style="8" customWidth="1"/>
    <col min="16168" max="16172" width="6.25" style="8" customWidth="1"/>
    <col min="16173" max="16173" width="7.25" style="8" customWidth="1"/>
    <col min="16174" max="16176" width="6.25" style="8" customWidth="1"/>
    <col min="16177" max="16177" width="6.875" style="8" customWidth="1"/>
    <col min="16178" max="16182" width="6.25" style="8" customWidth="1"/>
    <col min="16183" max="16183" width="6.875" style="8" customWidth="1"/>
    <col min="16184" max="16184" width="6.25" style="8" customWidth="1"/>
    <col min="16185" max="16185" width="32.625" style="8" customWidth="1"/>
    <col min="16186" max="16188" width="6.25" style="8" customWidth="1"/>
    <col min="16189" max="16189" width="6.875" style="8" customWidth="1"/>
    <col min="16190" max="16192" width="6.25" style="8" customWidth="1"/>
    <col min="16193" max="16193" width="6.875" style="8" customWidth="1"/>
    <col min="16194" max="16194" width="6.25" style="8" customWidth="1"/>
    <col min="16195" max="16195" width="6.875" style="8" customWidth="1"/>
    <col min="16196" max="16208" width="6.25" style="8" customWidth="1"/>
    <col min="16209" max="16209" width="6.875" style="8" customWidth="1"/>
    <col min="16210" max="16210" width="6.25" style="8" customWidth="1"/>
    <col min="16211" max="16384" width="9" style="8"/>
  </cols>
  <sheetData>
    <row r="1" spans="1:84" ht="18.75" customHeight="1" x14ac:dyDescent="0.15"/>
    <row r="2" spans="1:84" ht="18.75" customHeight="1" x14ac:dyDescent="0.15">
      <c r="A2" s="112" t="s">
        <v>42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56"/>
      <c r="M2" s="56"/>
      <c r="AC2" s="112" t="s">
        <v>43</v>
      </c>
      <c r="AD2" s="112"/>
      <c r="AE2" s="112"/>
      <c r="AF2" s="112"/>
      <c r="AG2" s="112"/>
      <c r="AH2" s="112"/>
      <c r="AI2" s="112"/>
      <c r="AJ2" s="112"/>
      <c r="AK2" s="112"/>
      <c r="AL2" s="112"/>
      <c r="AM2" s="112"/>
      <c r="AN2" s="56"/>
      <c r="AO2" s="56"/>
      <c r="BE2" s="112" t="s">
        <v>43</v>
      </c>
      <c r="BF2" s="112"/>
      <c r="BG2" s="112"/>
      <c r="BH2" s="112"/>
      <c r="BI2" s="112"/>
      <c r="BJ2" s="112"/>
      <c r="BK2" s="112"/>
      <c r="BL2" s="112"/>
      <c r="BM2" s="112"/>
      <c r="BN2" s="112"/>
      <c r="BO2" s="112"/>
    </row>
    <row r="3" spans="1:84" ht="15" customHeight="1" x14ac:dyDescent="0.15">
      <c r="A3" s="58"/>
      <c r="D3" s="58"/>
      <c r="AA3" s="59"/>
      <c r="AB3" s="59" t="s">
        <v>183</v>
      </c>
      <c r="AC3" s="58"/>
      <c r="AD3" s="58"/>
      <c r="AE3" s="58"/>
      <c r="AF3" s="58"/>
      <c r="AY3" s="58"/>
      <c r="AZ3" s="58"/>
      <c r="BA3" s="58"/>
      <c r="BC3" s="59"/>
      <c r="BD3" s="59" t="s">
        <v>183</v>
      </c>
      <c r="BE3" s="33"/>
      <c r="BH3" s="33"/>
      <c r="CE3" s="33"/>
      <c r="CF3" s="59" t="s">
        <v>183</v>
      </c>
    </row>
    <row r="4" spans="1:84" ht="15" customHeight="1" x14ac:dyDescent="0.15">
      <c r="A4" s="113" t="s">
        <v>44</v>
      </c>
      <c r="B4" s="122" t="s">
        <v>115</v>
      </c>
      <c r="C4" s="122"/>
      <c r="D4" s="122"/>
      <c r="E4" s="122"/>
      <c r="F4" s="122"/>
      <c r="G4" s="122"/>
      <c r="H4" s="122"/>
      <c r="I4" s="122"/>
      <c r="J4" s="122"/>
      <c r="K4" s="122"/>
      <c r="L4" s="122" t="s">
        <v>177</v>
      </c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51" t="s">
        <v>176</v>
      </c>
      <c r="AB4" s="150"/>
      <c r="AC4" s="113" t="s">
        <v>44</v>
      </c>
      <c r="AD4" s="122" t="s">
        <v>115</v>
      </c>
      <c r="AE4" s="122"/>
      <c r="AF4" s="122"/>
      <c r="AG4" s="122"/>
      <c r="AH4" s="122"/>
      <c r="AI4" s="122"/>
      <c r="AJ4" s="122"/>
      <c r="AK4" s="122"/>
      <c r="AL4" s="122"/>
      <c r="AM4" s="122"/>
      <c r="AN4" s="122" t="s">
        <v>177</v>
      </c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51" t="s">
        <v>176</v>
      </c>
      <c r="BD4" s="150"/>
      <c r="BE4" s="113" t="s">
        <v>44</v>
      </c>
      <c r="BF4" s="122" t="s">
        <v>115</v>
      </c>
      <c r="BG4" s="122"/>
      <c r="BH4" s="122"/>
      <c r="BI4" s="122"/>
      <c r="BJ4" s="122"/>
      <c r="BK4" s="122"/>
      <c r="BL4" s="122"/>
      <c r="BM4" s="122"/>
      <c r="BN4" s="122"/>
      <c r="BO4" s="122"/>
      <c r="BP4" s="122" t="s">
        <v>177</v>
      </c>
      <c r="BQ4" s="122"/>
      <c r="BR4" s="122"/>
      <c r="BS4" s="122"/>
      <c r="BT4" s="122"/>
      <c r="BU4" s="122"/>
      <c r="BV4" s="122"/>
      <c r="BW4" s="122"/>
      <c r="BX4" s="122"/>
      <c r="BY4" s="122"/>
      <c r="BZ4" s="122"/>
      <c r="CA4" s="122"/>
      <c r="CB4" s="122"/>
      <c r="CC4" s="122"/>
      <c r="CD4" s="122"/>
      <c r="CE4" s="151" t="s">
        <v>176</v>
      </c>
      <c r="CF4" s="150"/>
    </row>
    <row r="5" spans="1:84" ht="15" customHeight="1" x14ac:dyDescent="0.15">
      <c r="A5" s="120"/>
      <c r="B5" s="118" t="s">
        <v>41</v>
      </c>
      <c r="C5" s="113"/>
      <c r="D5" s="132" t="s">
        <v>116</v>
      </c>
      <c r="E5" s="122"/>
      <c r="F5" s="122"/>
      <c r="G5" s="122"/>
      <c r="H5" s="122"/>
      <c r="I5" s="122"/>
      <c r="J5" s="122"/>
      <c r="K5" s="122"/>
      <c r="L5" s="118" t="s">
        <v>179</v>
      </c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3"/>
      <c r="Z5" s="141" t="s">
        <v>117</v>
      </c>
      <c r="AA5" s="135"/>
      <c r="AB5" s="136"/>
      <c r="AC5" s="120"/>
      <c r="AD5" s="118" t="s">
        <v>41</v>
      </c>
      <c r="AE5" s="113"/>
      <c r="AF5" s="132" t="s">
        <v>116</v>
      </c>
      <c r="AG5" s="122"/>
      <c r="AH5" s="122"/>
      <c r="AI5" s="122"/>
      <c r="AJ5" s="122"/>
      <c r="AK5" s="122"/>
      <c r="AL5" s="122"/>
      <c r="AM5" s="122"/>
      <c r="AN5" s="118" t="s">
        <v>179</v>
      </c>
      <c r="AO5" s="118"/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3"/>
      <c r="BB5" s="141" t="s">
        <v>117</v>
      </c>
      <c r="BC5" s="135"/>
      <c r="BD5" s="136"/>
      <c r="BE5" s="120"/>
      <c r="BF5" s="118" t="s">
        <v>41</v>
      </c>
      <c r="BG5" s="113"/>
      <c r="BH5" s="132" t="s">
        <v>116</v>
      </c>
      <c r="BI5" s="122"/>
      <c r="BJ5" s="122"/>
      <c r="BK5" s="122"/>
      <c r="BL5" s="122"/>
      <c r="BM5" s="122"/>
      <c r="BN5" s="122"/>
      <c r="BO5" s="122"/>
      <c r="BP5" s="118" t="s">
        <v>179</v>
      </c>
      <c r="BQ5" s="118"/>
      <c r="BR5" s="118"/>
      <c r="BS5" s="118"/>
      <c r="BT5" s="118"/>
      <c r="BU5" s="118"/>
      <c r="BV5" s="118"/>
      <c r="BW5" s="118"/>
      <c r="BX5" s="118"/>
      <c r="BY5" s="118"/>
      <c r="BZ5" s="118"/>
      <c r="CA5" s="118"/>
      <c r="CB5" s="118"/>
      <c r="CC5" s="113"/>
      <c r="CD5" s="141" t="s">
        <v>117</v>
      </c>
      <c r="CE5" s="135"/>
      <c r="CF5" s="136"/>
    </row>
    <row r="6" spans="1:84" ht="15" customHeight="1" x14ac:dyDescent="0.15">
      <c r="A6" s="120"/>
      <c r="B6" s="129"/>
      <c r="C6" s="130"/>
      <c r="D6" s="117" t="s">
        <v>118</v>
      </c>
      <c r="E6" s="113"/>
      <c r="F6" s="117" t="s">
        <v>119</v>
      </c>
      <c r="G6" s="118"/>
      <c r="H6" s="57"/>
      <c r="I6" s="60"/>
      <c r="J6" s="122"/>
      <c r="K6" s="122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14"/>
      <c r="Z6" s="141"/>
      <c r="AA6" s="135"/>
      <c r="AB6" s="136"/>
      <c r="AC6" s="120"/>
      <c r="AD6" s="129"/>
      <c r="AE6" s="130"/>
      <c r="AF6" s="117" t="s">
        <v>118</v>
      </c>
      <c r="AG6" s="113"/>
      <c r="AH6" s="117" t="s">
        <v>119</v>
      </c>
      <c r="AI6" s="118"/>
      <c r="AJ6" s="57"/>
      <c r="AK6" s="60"/>
      <c r="AL6" s="122"/>
      <c r="AM6" s="122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14"/>
      <c r="BB6" s="141"/>
      <c r="BC6" s="135"/>
      <c r="BD6" s="136"/>
      <c r="BE6" s="120"/>
      <c r="BF6" s="129"/>
      <c r="BG6" s="130"/>
      <c r="BH6" s="117" t="s">
        <v>118</v>
      </c>
      <c r="BI6" s="113"/>
      <c r="BJ6" s="117" t="s">
        <v>119</v>
      </c>
      <c r="BK6" s="118"/>
      <c r="BL6" s="57"/>
      <c r="BM6" s="60"/>
      <c r="BN6" s="122"/>
      <c r="BO6" s="122"/>
      <c r="BP6" s="131"/>
      <c r="BQ6" s="131"/>
      <c r="BR6" s="131"/>
      <c r="BS6" s="131"/>
      <c r="BT6" s="131"/>
      <c r="BU6" s="131"/>
      <c r="BV6" s="131"/>
      <c r="BW6" s="131"/>
      <c r="BX6" s="131"/>
      <c r="BY6" s="131"/>
      <c r="BZ6" s="131"/>
      <c r="CA6" s="131"/>
      <c r="CB6" s="131"/>
      <c r="CC6" s="114"/>
      <c r="CD6" s="141"/>
      <c r="CE6" s="135"/>
      <c r="CF6" s="136"/>
    </row>
    <row r="7" spans="1:84" ht="15" customHeight="1" x14ac:dyDescent="0.15">
      <c r="A7" s="120"/>
      <c r="B7" s="131"/>
      <c r="C7" s="114"/>
      <c r="D7" s="133"/>
      <c r="E7" s="114"/>
      <c r="F7" s="133"/>
      <c r="G7" s="131"/>
      <c r="H7" s="61" t="s">
        <v>120</v>
      </c>
      <c r="I7" s="62" t="s">
        <v>45</v>
      </c>
      <c r="J7" s="139" t="s">
        <v>121</v>
      </c>
      <c r="K7" s="140"/>
      <c r="L7" s="122" t="s">
        <v>46</v>
      </c>
      <c r="M7" s="134"/>
      <c r="N7" s="122" t="s">
        <v>178</v>
      </c>
      <c r="O7" s="134"/>
      <c r="P7" s="132" t="s">
        <v>47</v>
      </c>
      <c r="Q7" s="134"/>
      <c r="R7" s="132" t="s">
        <v>48</v>
      </c>
      <c r="S7" s="134"/>
      <c r="T7" s="132" t="s">
        <v>49</v>
      </c>
      <c r="U7" s="134"/>
      <c r="V7" s="132" t="s">
        <v>50</v>
      </c>
      <c r="W7" s="134"/>
      <c r="X7" s="132" t="s">
        <v>51</v>
      </c>
      <c r="Y7" s="134"/>
      <c r="Z7" s="142"/>
      <c r="AA7" s="137"/>
      <c r="AB7" s="138"/>
      <c r="AC7" s="120"/>
      <c r="AD7" s="131"/>
      <c r="AE7" s="114"/>
      <c r="AF7" s="133"/>
      <c r="AG7" s="114"/>
      <c r="AH7" s="133"/>
      <c r="AI7" s="131"/>
      <c r="AJ7" s="61" t="s">
        <v>120</v>
      </c>
      <c r="AK7" s="62" t="s">
        <v>45</v>
      </c>
      <c r="AL7" s="139" t="s">
        <v>121</v>
      </c>
      <c r="AM7" s="143"/>
      <c r="AN7" s="122" t="s">
        <v>46</v>
      </c>
      <c r="AO7" s="134"/>
      <c r="AP7" s="122" t="s">
        <v>178</v>
      </c>
      <c r="AQ7" s="134"/>
      <c r="AR7" s="132" t="s">
        <v>47</v>
      </c>
      <c r="AS7" s="134"/>
      <c r="AT7" s="132" t="s">
        <v>48</v>
      </c>
      <c r="AU7" s="134"/>
      <c r="AV7" s="132" t="s">
        <v>49</v>
      </c>
      <c r="AW7" s="134"/>
      <c r="AX7" s="132" t="s">
        <v>50</v>
      </c>
      <c r="AY7" s="134"/>
      <c r="AZ7" s="132" t="s">
        <v>51</v>
      </c>
      <c r="BA7" s="134"/>
      <c r="BB7" s="142"/>
      <c r="BC7" s="137"/>
      <c r="BD7" s="138"/>
      <c r="BE7" s="120"/>
      <c r="BF7" s="131"/>
      <c r="BG7" s="114"/>
      <c r="BH7" s="133"/>
      <c r="BI7" s="114"/>
      <c r="BJ7" s="133"/>
      <c r="BK7" s="131"/>
      <c r="BL7" s="61" t="s">
        <v>120</v>
      </c>
      <c r="BM7" s="62" t="s">
        <v>45</v>
      </c>
      <c r="BN7" s="139" t="s">
        <v>121</v>
      </c>
      <c r="BO7" s="143"/>
      <c r="BP7" s="122" t="s">
        <v>46</v>
      </c>
      <c r="BQ7" s="134"/>
      <c r="BR7" s="122" t="s">
        <v>178</v>
      </c>
      <c r="BS7" s="134"/>
      <c r="BT7" s="132" t="s">
        <v>47</v>
      </c>
      <c r="BU7" s="134"/>
      <c r="BV7" s="132" t="s">
        <v>48</v>
      </c>
      <c r="BW7" s="134"/>
      <c r="BX7" s="132" t="s">
        <v>49</v>
      </c>
      <c r="BY7" s="134"/>
      <c r="BZ7" s="132" t="s">
        <v>50</v>
      </c>
      <c r="CA7" s="134"/>
      <c r="CB7" s="132" t="s">
        <v>51</v>
      </c>
      <c r="CC7" s="134"/>
      <c r="CD7" s="142"/>
      <c r="CE7" s="137"/>
      <c r="CF7" s="138"/>
    </row>
    <row r="8" spans="1:84" ht="15" customHeight="1" x14ac:dyDescent="0.15">
      <c r="A8" s="120"/>
      <c r="B8" s="123" t="s">
        <v>108</v>
      </c>
      <c r="C8" s="125" t="s">
        <v>111</v>
      </c>
      <c r="D8" s="127" t="s">
        <v>108</v>
      </c>
      <c r="E8" s="125" t="s">
        <v>111</v>
      </c>
      <c r="F8" s="127" t="s">
        <v>108</v>
      </c>
      <c r="G8" s="125" t="s">
        <v>111</v>
      </c>
      <c r="H8" s="127" t="s">
        <v>108</v>
      </c>
      <c r="I8" s="125" t="s">
        <v>111</v>
      </c>
      <c r="J8" s="144" t="s">
        <v>108</v>
      </c>
      <c r="K8" s="146" t="s">
        <v>111</v>
      </c>
      <c r="L8" s="148" t="s">
        <v>108</v>
      </c>
      <c r="M8" s="125" t="s">
        <v>111</v>
      </c>
      <c r="N8" s="123" t="s">
        <v>108</v>
      </c>
      <c r="O8" s="125" t="s">
        <v>111</v>
      </c>
      <c r="P8" s="127" t="s">
        <v>108</v>
      </c>
      <c r="Q8" s="125" t="s">
        <v>111</v>
      </c>
      <c r="R8" s="127" t="s">
        <v>108</v>
      </c>
      <c r="S8" s="125" t="s">
        <v>111</v>
      </c>
      <c r="T8" s="127" t="s">
        <v>108</v>
      </c>
      <c r="U8" s="125" t="s">
        <v>111</v>
      </c>
      <c r="V8" s="127" t="s">
        <v>108</v>
      </c>
      <c r="W8" s="125" t="s">
        <v>111</v>
      </c>
      <c r="X8" s="127" t="s">
        <v>108</v>
      </c>
      <c r="Y8" s="125" t="s">
        <v>111</v>
      </c>
      <c r="Z8" s="144" t="s">
        <v>108</v>
      </c>
      <c r="AA8" s="127" t="s">
        <v>108</v>
      </c>
      <c r="AB8" s="146" t="s">
        <v>111</v>
      </c>
      <c r="AC8" s="120"/>
      <c r="AD8" s="123" t="s">
        <v>108</v>
      </c>
      <c r="AE8" s="125" t="s">
        <v>111</v>
      </c>
      <c r="AF8" s="127" t="s">
        <v>108</v>
      </c>
      <c r="AG8" s="125" t="s">
        <v>111</v>
      </c>
      <c r="AH8" s="127" t="s">
        <v>108</v>
      </c>
      <c r="AI8" s="125" t="s">
        <v>111</v>
      </c>
      <c r="AJ8" s="127" t="s">
        <v>108</v>
      </c>
      <c r="AK8" s="125" t="s">
        <v>111</v>
      </c>
      <c r="AL8" s="127" t="s">
        <v>108</v>
      </c>
      <c r="AM8" s="146" t="s">
        <v>111</v>
      </c>
      <c r="AN8" s="148" t="s">
        <v>108</v>
      </c>
      <c r="AO8" s="125" t="s">
        <v>111</v>
      </c>
      <c r="AP8" s="123" t="s">
        <v>108</v>
      </c>
      <c r="AQ8" s="125" t="s">
        <v>111</v>
      </c>
      <c r="AR8" s="127" t="s">
        <v>108</v>
      </c>
      <c r="AS8" s="125" t="s">
        <v>111</v>
      </c>
      <c r="AT8" s="127" t="s">
        <v>108</v>
      </c>
      <c r="AU8" s="125" t="s">
        <v>111</v>
      </c>
      <c r="AV8" s="127" t="s">
        <v>108</v>
      </c>
      <c r="AW8" s="125" t="s">
        <v>111</v>
      </c>
      <c r="AX8" s="127" t="s">
        <v>108</v>
      </c>
      <c r="AY8" s="125" t="s">
        <v>111</v>
      </c>
      <c r="AZ8" s="127" t="s">
        <v>108</v>
      </c>
      <c r="BA8" s="125" t="s">
        <v>111</v>
      </c>
      <c r="BB8" s="144" t="s">
        <v>108</v>
      </c>
      <c r="BC8" s="127" t="s">
        <v>108</v>
      </c>
      <c r="BD8" s="146" t="s">
        <v>111</v>
      </c>
      <c r="BE8" s="120"/>
      <c r="BF8" s="123" t="s">
        <v>108</v>
      </c>
      <c r="BG8" s="125" t="s">
        <v>111</v>
      </c>
      <c r="BH8" s="127" t="s">
        <v>108</v>
      </c>
      <c r="BI8" s="125" t="s">
        <v>111</v>
      </c>
      <c r="BJ8" s="127" t="s">
        <v>108</v>
      </c>
      <c r="BK8" s="125" t="s">
        <v>111</v>
      </c>
      <c r="BL8" s="127" t="s">
        <v>108</v>
      </c>
      <c r="BM8" s="125" t="s">
        <v>111</v>
      </c>
      <c r="BN8" s="127" t="s">
        <v>108</v>
      </c>
      <c r="BO8" s="146" t="s">
        <v>111</v>
      </c>
      <c r="BP8" s="148" t="s">
        <v>108</v>
      </c>
      <c r="BQ8" s="125" t="s">
        <v>111</v>
      </c>
      <c r="BR8" s="123" t="s">
        <v>108</v>
      </c>
      <c r="BS8" s="125" t="s">
        <v>111</v>
      </c>
      <c r="BT8" s="127" t="s">
        <v>108</v>
      </c>
      <c r="BU8" s="125" t="s">
        <v>111</v>
      </c>
      <c r="BV8" s="127" t="s">
        <v>108</v>
      </c>
      <c r="BW8" s="125" t="s">
        <v>111</v>
      </c>
      <c r="BX8" s="127" t="s">
        <v>108</v>
      </c>
      <c r="BY8" s="125" t="s">
        <v>111</v>
      </c>
      <c r="BZ8" s="127" t="s">
        <v>108</v>
      </c>
      <c r="CA8" s="125" t="s">
        <v>111</v>
      </c>
      <c r="CB8" s="127" t="s">
        <v>108</v>
      </c>
      <c r="CC8" s="125" t="s">
        <v>111</v>
      </c>
      <c r="CD8" s="144" t="s">
        <v>108</v>
      </c>
      <c r="CE8" s="127" t="s">
        <v>108</v>
      </c>
      <c r="CF8" s="146" t="s">
        <v>111</v>
      </c>
    </row>
    <row r="9" spans="1:84" ht="15" customHeight="1" x14ac:dyDescent="0.15">
      <c r="A9" s="121"/>
      <c r="B9" s="124"/>
      <c r="C9" s="126"/>
      <c r="D9" s="128"/>
      <c r="E9" s="126"/>
      <c r="F9" s="128"/>
      <c r="G9" s="126"/>
      <c r="H9" s="128"/>
      <c r="I9" s="126"/>
      <c r="J9" s="145"/>
      <c r="K9" s="147"/>
      <c r="L9" s="149"/>
      <c r="M9" s="126"/>
      <c r="N9" s="124"/>
      <c r="O9" s="126"/>
      <c r="P9" s="128"/>
      <c r="Q9" s="126"/>
      <c r="R9" s="128"/>
      <c r="S9" s="126"/>
      <c r="T9" s="128"/>
      <c r="U9" s="126"/>
      <c r="V9" s="128"/>
      <c r="W9" s="126"/>
      <c r="X9" s="128"/>
      <c r="Y9" s="126"/>
      <c r="Z9" s="145"/>
      <c r="AA9" s="128"/>
      <c r="AB9" s="147"/>
      <c r="AC9" s="121"/>
      <c r="AD9" s="124"/>
      <c r="AE9" s="126"/>
      <c r="AF9" s="128"/>
      <c r="AG9" s="126"/>
      <c r="AH9" s="128"/>
      <c r="AI9" s="126"/>
      <c r="AJ9" s="128"/>
      <c r="AK9" s="126"/>
      <c r="AL9" s="128"/>
      <c r="AM9" s="147"/>
      <c r="AN9" s="149"/>
      <c r="AO9" s="126"/>
      <c r="AP9" s="124"/>
      <c r="AQ9" s="126"/>
      <c r="AR9" s="128"/>
      <c r="AS9" s="126"/>
      <c r="AT9" s="128"/>
      <c r="AU9" s="126"/>
      <c r="AV9" s="128"/>
      <c r="AW9" s="126"/>
      <c r="AX9" s="128"/>
      <c r="AY9" s="126"/>
      <c r="AZ9" s="128"/>
      <c r="BA9" s="126"/>
      <c r="BB9" s="145"/>
      <c r="BC9" s="128"/>
      <c r="BD9" s="147"/>
      <c r="BE9" s="121"/>
      <c r="BF9" s="124"/>
      <c r="BG9" s="126"/>
      <c r="BH9" s="128"/>
      <c r="BI9" s="126"/>
      <c r="BJ9" s="128"/>
      <c r="BK9" s="126"/>
      <c r="BL9" s="128"/>
      <c r="BM9" s="126"/>
      <c r="BN9" s="128"/>
      <c r="BO9" s="147"/>
      <c r="BP9" s="149"/>
      <c r="BQ9" s="126"/>
      <c r="BR9" s="124"/>
      <c r="BS9" s="126"/>
      <c r="BT9" s="128"/>
      <c r="BU9" s="126"/>
      <c r="BV9" s="128"/>
      <c r="BW9" s="126"/>
      <c r="BX9" s="128"/>
      <c r="BY9" s="126"/>
      <c r="BZ9" s="128"/>
      <c r="CA9" s="126"/>
      <c r="CB9" s="128"/>
      <c r="CC9" s="126"/>
      <c r="CD9" s="145"/>
      <c r="CE9" s="128"/>
      <c r="CF9" s="147"/>
    </row>
    <row r="10" spans="1:84" s="21" customFormat="1" ht="18.75" customHeight="1" x14ac:dyDescent="0.15">
      <c r="A10" s="21" t="s">
        <v>41</v>
      </c>
      <c r="B10" s="46">
        <f>B12+B16+B23+B28+AD33+AD23+AD10+BF10+BF15+BF21+BF26+BF31+BF35+BF40+BF44+AD16+AD47+BF54</f>
        <v>4759</v>
      </c>
      <c r="C10" s="17">
        <f>C12+C16+C23+C28+AE33+AE23+AE10+BG10+BG15+BG21+BG26+BG31+BG35+BG40+BG44+AE16+AE47+BG54</f>
        <v>55711</v>
      </c>
      <c r="D10" s="17">
        <f>+D23+D28+AF33+AF23+BH10+BH15+BH21+BH26+BH31+BH35+BH40+BH44+AF16+AF47</f>
        <v>1586</v>
      </c>
      <c r="E10" s="17">
        <f>+E23+E28+AG33+AG23+BI10+BI15+BI21+BI26+BI31+BI35+BI40+BI44+AG16+AG47</f>
        <v>4419</v>
      </c>
      <c r="F10" s="17">
        <f>F12+F16+F23+F28+AH33+AH23+AH10+BJ10+BJ15+BJ21+BJ26+BJ31+BJ35+BJ40+BJ44+AH16+AH47</f>
        <v>3040</v>
      </c>
      <c r="G10" s="17">
        <f>G12+G16+G23+G28+AI33+AI23+AI10+BK10+BK15+BK21+BK26+BK31+BK35+BK40+BK44+AI16+AI47</f>
        <v>46815</v>
      </c>
      <c r="H10" s="17">
        <f>H12+H16+H23+H28+AJ10+AJ16+AJ23+AJ33+AJ47+BL10+BL15+BL21+BL26+BL31+BL35+BL40+BL44</f>
        <v>2499</v>
      </c>
      <c r="I10" s="17">
        <f>I12+I16+I23+I28+AK33+AK23+AK10+BM10+BM15+BM21+BM26+BM31+BM35+BM40+BM44+AK16+AK47</f>
        <v>38701</v>
      </c>
      <c r="J10" s="17">
        <f>J12+J16+J23+J28+AL16+AL23+AL33+AL47+BN10+BN15+BN21+BN26+BN31+BN35+BN40+BN44</f>
        <v>541</v>
      </c>
      <c r="K10" s="17">
        <f>SUM(K12+K16+K23+K28+AM16+AM23+AM33+AM47+BO10+BO15+BO21+BO26+BO31+BO35+BO40+BO44)</f>
        <v>8114</v>
      </c>
      <c r="L10" s="17">
        <f>L12+L16+L23+L28+AN33+AN23+BP10+BP15+BP21+BP26+BP31+BP35+BP40+BP44+AN16+AN47+AN10</f>
        <v>2613</v>
      </c>
      <c r="M10" s="17">
        <f>M12+M16+M23+M28+AO33+AO23+AO10+BQ10+BQ15+BQ21+BQ26+BQ31+BQ35+BQ40+BQ44+AO16+AO47</f>
        <v>5410</v>
      </c>
      <c r="N10" s="17">
        <f>N12+N23+N28+AP33+AP23+AP10+BR10+BR15+BR21+BR26+BR31+BR35+BR40+BR44+AP16+AP47</f>
        <v>913</v>
      </c>
      <c r="O10" s="17">
        <f>O12+O23+O28+AQ33+AQ23+AQ10+BS10+BS15+BS21+BS26+BS31+BS35+BS40+BS44+AQ16+AQ47</f>
        <v>6063</v>
      </c>
      <c r="P10" s="17">
        <f>P12+P16+P23+P28+AR33+AR23+AR10+BT10+BT15+BT21+BT26+BT31+BT35+BT40+BT44+AR16+AR47</f>
        <v>560</v>
      </c>
      <c r="Q10" s="17">
        <f>Q12+Q16+Q23+Q28+AS33+AS23+AS10+BU10+BU15+BU21+BU26+BU31+BU35+BU40+BU44+AS16+AS47</f>
        <v>7576</v>
      </c>
      <c r="R10" s="17">
        <f>SUM(R12+R16+R23+R28+AT10+AT23+AT33+AT47+BV10+BV15+BV21+BV26+BV31+BV35+BV40+BV44)</f>
        <v>262</v>
      </c>
      <c r="S10" s="17">
        <f>S12+S16+S23+S28+AU10+AU23+AU33+AU47+BW10+BW15+BW21+BW26+BW31+BW35+BW44+BW40</f>
        <v>6266</v>
      </c>
      <c r="T10" s="17">
        <f>T12+T23+T28+AV33+AV23+BX15+BX21+BX26+BX31+BX35+BX44+AV16+AV47</f>
        <v>180</v>
      </c>
      <c r="U10" s="17">
        <f>U12+U23+U28+AW33+AW23+BY15+BY21+BY26+BY31+BY35+BY44+AW16+AW47</f>
        <v>6756</v>
      </c>
      <c r="V10" s="17">
        <f>V23+V28+AX33+AX23+AX10+BZ21+BZ26+BZ31+BZ35+BZ44+AX47+BZ10+BZ15</f>
        <v>101</v>
      </c>
      <c r="W10" s="17">
        <f>W23+W28+AY10+AY23+AY33+AY47+CA10+CA15+CA21+CA26+CA31+CA35+CA44</f>
        <v>6807</v>
      </c>
      <c r="X10" s="17">
        <f>X28+AZ33+AZ23+CB10+CB21+CB31+CB35+CB44+CB40</f>
        <v>58</v>
      </c>
      <c r="Y10" s="17">
        <f>Y28+BA33+BA23+CC21+CC31+CC35+CC44+CC40+CC10</f>
        <v>15698</v>
      </c>
      <c r="Z10" s="17">
        <f>Z23+Z28+BB10+BB23+BB33+BB47+CD10+CD15+CD21+CD26+CD31+CD35+CD40+CD44</f>
        <v>38</v>
      </c>
      <c r="AA10" s="17">
        <f>SUM(BC33+CE31+CE35+CE44)</f>
        <v>22</v>
      </c>
      <c r="AB10" s="17">
        <f>SUM(BD33+CF31+CF44+CF35)</f>
        <v>65</v>
      </c>
      <c r="AC10" s="63" t="s">
        <v>25</v>
      </c>
      <c r="AD10" s="17">
        <v>17</v>
      </c>
      <c r="AE10" s="17">
        <f>SUM(AE11+AE12+AE14)</f>
        <v>174</v>
      </c>
      <c r="AF10" s="64" t="s">
        <v>114</v>
      </c>
      <c r="AG10" s="64" t="s">
        <v>114</v>
      </c>
      <c r="AH10" s="17">
        <f t="shared" ref="AH10:AK10" si="0">SUM(AH11+AH12+AH14)</f>
        <v>14</v>
      </c>
      <c r="AI10" s="17">
        <f t="shared" si="0"/>
        <v>96</v>
      </c>
      <c r="AJ10" s="17">
        <f t="shared" si="0"/>
        <v>14</v>
      </c>
      <c r="AK10" s="17">
        <f t="shared" si="0"/>
        <v>96</v>
      </c>
      <c r="AL10" s="65" t="s">
        <v>114</v>
      </c>
      <c r="AM10" s="65" t="s">
        <v>114</v>
      </c>
      <c r="AN10" s="17">
        <f>SUM(AN11:AN14)</f>
        <v>8</v>
      </c>
      <c r="AO10" s="17">
        <f t="shared" ref="AO10" si="1">SUM(AO11:AO14)</f>
        <v>12</v>
      </c>
      <c r="AP10" s="17">
        <f t="shared" ref="AP10:AU10" si="2">SUM(AP11:AP14)</f>
        <v>3</v>
      </c>
      <c r="AQ10" s="17">
        <f t="shared" si="2"/>
        <v>16</v>
      </c>
      <c r="AR10" s="17">
        <f t="shared" si="2"/>
        <v>1</v>
      </c>
      <c r="AS10" s="17">
        <f t="shared" si="2"/>
        <v>15</v>
      </c>
      <c r="AT10" s="17">
        <f t="shared" si="2"/>
        <v>1</v>
      </c>
      <c r="AU10" s="17">
        <f t="shared" si="2"/>
        <v>22</v>
      </c>
      <c r="AV10" s="17" t="s">
        <v>10</v>
      </c>
      <c r="AW10" s="17" t="s">
        <v>10</v>
      </c>
      <c r="AX10" s="17">
        <f>SUM(AX11:AX14)</f>
        <v>2</v>
      </c>
      <c r="AY10" s="17">
        <f>SUM(AY11:AY14)</f>
        <v>109</v>
      </c>
      <c r="AZ10" s="17" t="s">
        <v>10</v>
      </c>
      <c r="BA10" s="17" t="s">
        <v>10</v>
      </c>
      <c r="BB10" s="17">
        <f>SUM(BB11:BB14)</f>
        <v>2</v>
      </c>
      <c r="BC10" s="17" t="s">
        <v>114</v>
      </c>
      <c r="BD10" s="17" t="s">
        <v>114</v>
      </c>
      <c r="BE10" s="66" t="s">
        <v>82</v>
      </c>
      <c r="BF10" s="67">
        <v>276</v>
      </c>
      <c r="BG10" s="68">
        <v>1287</v>
      </c>
      <c r="BH10" s="69">
        <f>SUM(BH11:BH13)</f>
        <v>79</v>
      </c>
      <c r="BI10" s="69">
        <f>SUM(BI11:BI13)</f>
        <v>120</v>
      </c>
      <c r="BJ10" s="67">
        <v>197</v>
      </c>
      <c r="BK10" s="68">
        <v>1167</v>
      </c>
      <c r="BL10" s="69">
        <v>188</v>
      </c>
      <c r="BM10" s="69">
        <v>1050</v>
      </c>
      <c r="BN10" s="69">
        <f>SUM(BN11:BN13)</f>
        <v>9</v>
      </c>
      <c r="BO10" s="69">
        <f>SUM(BO11:BO13)</f>
        <v>117</v>
      </c>
      <c r="BP10" s="67">
        <v>213</v>
      </c>
      <c r="BQ10" s="67">
        <v>404</v>
      </c>
      <c r="BR10" s="67">
        <f t="shared" ref="BR10:BW10" si="3">SUM(BR11:BR13)</f>
        <v>43</v>
      </c>
      <c r="BS10" s="67">
        <f t="shared" si="3"/>
        <v>277</v>
      </c>
      <c r="BT10" s="67">
        <f t="shared" si="3"/>
        <v>14</v>
      </c>
      <c r="BU10" s="67">
        <f t="shared" si="3"/>
        <v>175</v>
      </c>
      <c r="BV10" s="67">
        <f t="shared" si="3"/>
        <v>3</v>
      </c>
      <c r="BW10" s="67">
        <f t="shared" si="3"/>
        <v>71</v>
      </c>
      <c r="BX10" s="67" t="s">
        <v>114</v>
      </c>
      <c r="BY10" s="69" t="s">
        <v>10</v>
      </c>
      <c r="BZ10" s="69">
        <v>1</v>
      </c>
      <c r="CA10" s="69">
        <f>SUM(CA11:CA13)</f>
        <v>72</v>
      </c>
      <c r="CB10" s="69">
        <f>SUM(CB11:CB13)</f>
        <v>1</v>
      </c>
      <c r="CC10" s="69">
        <f>SUM(CC11:CC13)</f>
        <v>288</v>
      </c>
      <c r="CD10" s="69">
        <f>SUM(CD11:CD13)</f>
        <v>1</v>
      </c>
      <c r="CE10" s="17" t="s">
        <v>114</v>
      </c>
      <c r="CF10" s="17" t="s">
        <v>114</v>
      </c>
    </row>
    <row r="11" spans="1:84" ht="18.75" customHeight="1" x14ac:dyDescent="0.15">
      <c r="B11" s="51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70" t="s">
        <v>122</v>
      </c>
      <c r="AD11" s="39">
        <v>9</v>
      </c>
      <c r="AE11" s="39">
        <v>15</v>
      </c>
      <c r="AF11" s="64" t="s">
        <v>114</v>
      </c>
      <c r="AG11" s="64" t="s">
        <v>114</v>
      </c>
      <c r="AH11" s="39">
        <v>9</v>
      </c>
      <c r="AI11" s="39">
        <v>15</v>
      </c>
      <c r="AJ11" s="39">
        <v>9</v>
      </c>
      <c r="AK11" s="39">
        <v>15</v>
      </c>
      <c r="AL11" s="65" t="s">
        <v>114</v>
      </c>
      <c r="AM11" s="65" t="s">
        <v>114</v>
      </c>
      <c r="AN11" s="65">
        <v>6</v>
      </c>
      <c r="AO11" s="65">
        <v>10</v>
      </c>
      <c r="AP11" s="65">
        <v>1</v>
      </c>
      <c r="AQ11" s="65">
        <v>5</v>
      </c>
      <c r="AR11" s="65" t="s">
        <v>10</v>
      </c>
      <c r="AS11" s="65" t="s">
        <v>114</v>
      </c>
      <c r="AT11" s="64" t="s">
        <v>114</v>
      </c>
      <c r="AU11" s="64">
        <v>22</v>
      </c>
      <c r="AV11" s="39" t="s">
        <v>10</v>
      </c>
      <c r="AW11" s="39" t="s">
        <v>10</v>
      </c>
      <c r="AX11" s="39" t="s">
        <v>114</v>
      </c>
      <c r="AY11" s="39" t="s">
        <v>114</v>
      </c>
      <c r="AZ11" s="39" t="s">
        <v>10</v>
      </c>
      <c r="BA11" s="39" t="s">
        <v>10</v>
      </c>
      <c r="BB11" s="39">
        <v>2</v>
      </c>
      <c r="BC11" s="17" t="s">
        <v>114</v>
      </c>
      <c r="BD11" s="17" t="s">
        <v>114</v>
      </c>
      <c r="BE11" s="59" t="s">
        <v>102</v>
      </c>
      <c r="BF11" s="33">
        <v>51</v>
      </c>
      <c r="BG11" s="33">
        <v>180</v>
      </c>
      <c r="BH11" s="33">
        <v>5</v>
      </c>
      <c r="BI11" s="33">
        <v>110</v>
      </c>
      <c r="BJ11" s="33">
        <v>46</v>
      </c>
      <c r="BK11" s="33">
        <v>170</v>
      </c>
      <c r="BL11" s="33">
        <v>46</v>
      </c>
      <c r="BM11" s="33">
        <v>170</v>
      </c>
      <c r="BN11" s="59" t="s">
        <v>10</v>
      </c>
      <c r="BO11" s="59" t="s">
        <v>10</v>
      </c>
      <c r="BP11" s="33">
        <v>38</v>
      </c>
      <c r="BQ11" s="33">
        <v>87</v>
      </c>
      <c r="BR11" s="33">
        <v>10</v>
      </c>
      <c r="BS11" s="33">
        <v>58</v>
      </c>
      <c r="BT11" s="33">
        <v>3</v>
      </c>
      <c r="BU11" s="33">
        <v>35</v>
      </c>
      <c r="BV11" s="59" t="s">
        <v>114</v>
      </c>
      <c r="BW11" s="59" t="s">
        <v>114</v>
      </c>
      <c r="BX11" s="71" t="s">
        <v>114</v>
      </c>
      <c r="BY11" s="71" t="s">
        <v>114</v>
      </c>
      <c r="BZ11" s="71" t="s">
        <v>114</v>
      </c>
      <c r="CA11" s="71" t="s">
        <v>114</v>
      </c>
      <c r="CB11" s="71" t="s">
        <v>114</v>
      </c>
      <c r="CC11" s="71" t="s">
        <v>114</v>
      </c>
      <c r="CD11" s="71" t="s">
        <v>114</v>
      </c>
      <c r="CE11" s="17" t="s">
        <v>114</v>
      </c>
      <c r="CF11" s="17" t="s">
        <v>114</v>
      </c>
    </row>
    <row r="12" spans="1:84" s="21" customFormat="1" ht="18.75" customHeight="1" x14ac:dyDescent="0.15">
      <c r="A12" s="72" t="s">
        <v>61</v>
      </c>
      <c r="B12" s="73">
        <f>SUM(B13:B14)</f>
        <v>30</v>
      </c>
      <c r="C12" s="74">
        <f>SUM(C13:C14)</f>
        <v>314</v>
      </c>
      <c r="D12" s="75" t="s">
        <v>114</v>
      </c>
      <c r="E12" s="76" t="s">
        <v>114</v>
      </c>
      <c r="F12" s="77">
        <f>SUM(F13:F14)</f>
        <v>30</v>
      </c>
      <c r="G12" s="77">
        <f t="shared" ref="G12:K12" si="4">SUM(G13:G14)</f>
        <v>314</v>
      </c>
      <c r="H12" s="77">
        <f t="shared" si="4"/>
        <v>15</v>
      </c>
      <c r="I12" s="77">
        <f t="shared" si="4"/>
        <v>105</v>
      </c>
      <c r="J12" s="77">
        <f t="shared" si="4"/>
        <v>15</v>
      </c>
      <c r="K12" s="77">
        <f t="shared" si="4"/>
        <v>209</v>
      </c>
      <c r="L12" s="77">
        <f>SUM(L13:L14)</f>
        <v>8</v>
      </c>
      <c r="M12" s="77">
        <f t="shared" ref="M12" si="5">SUM(M13:M14)</f>
        <v>15</v>
      </c>
      <c r="N12" s="77">
        <f t="shared" ref="N12:U12" si="6">SUM(N13:N14)</f>
        <v>11</v>
      </c>
      <c r="O12" s="77">
        <f t="shared" si="6"/>
        <v>70</v>
      </c>
      <c r="P12" s="77">
        <f t="shared" si="6"/>
        <v>4</v>
      </c>
      <c r="Q12" s="77">
        <f t="shared" si="6"/>
        <v>54</v>
      </c>
      <c r="R12" s="77">
        <f t="shared" si="6"/>
        <v>5</v>
      </c>
      <c r="S12" s="77">
        <f t="shared" si="6"/>
        <v>111</v>
      </c>
      <c r="T12" s="77">
        <f t="shared" si="6"/>
        <v>2</v>
      </c>
      <c r="U12" s="77">
        <f t="shared" si="6"/>
        <v>64</v>
      </c>
      <c r="V12" s="78" t="s">
        <v>114</v>
      </c>
      <c r="W12" s="79" t="s">
        <v>114</v>
      </c>
      <c r="X12" s="78" t="s">
        <v>114</v>
      </c>
      <c r="Y12" s="80" t="s">
        <v>114</v>
      </c>
      <c r="Z12" s="80" t="s">
        <v>114</v>
      </c>
      <c r="AA12" s="80" t="s">
        <v>114</v>
      </c>
      <c r="AB12" s="80" t="s">
        <v>114</v>
      </c>
      <c r="AC12" s="70" t="s">
        <v>123</v>
      </c>
      <c r="AD12" s="39">
        <v>1</v>
      </c>
      <c r="AE12" s="39">
        <v>1</v>
      </c>
      <c r="AF12" s="64" t="s">
        <v>114</v>
      </c>
      <c r="AG12" s="64" t="s">
        <v>114</v>
      </c>
      <c r="AH12" s="39">
        <v>1</v>
      </c>
      <c r="AI12" s="39">
        <v>1</v>
      </c>
      <c r="AJ12" s="39">
        <v>1</v>
      </c>
      <c r="AK12" s="39">
        <v>1</v>
      </c>
      <c r="AL12" s="65" t="s">
        <v>114</v>
      </c>
      <c r="AM12" s="65" t="s">
        <v>114</v>
      </c>
      <c r="AN12" s="65">
        <v>1</v>
      </c>
      <c r="AO12" s="81">
        <v>1</v>
      </c>
      <c r="AP12" s="65" t="s">
        <v>114</v>
      </c>
      <c r="AQ12" s="65" t="s">
        <v>114</v>
      </c>
      <c r="AR12" s="65" t="s">
        <v>10</v>
      </c>
      <c r="AS12" s="65" t="s">
        <v>114</v>
      </c>
      <c r="AT12" s="65" t="s">
        <v>10</v>
      </c>
      <c r="AU12" s="65" t="s">
        <v>114</v>
      </c>
      <c r="AV12" s="65" t="s">
        <v>10</v>
      </c>
      <c r="AW12" s="65" t="s">
        <v>10</v>
      </c>
      <c r="AX12" s="65" t="s">
        <v>10</v>
      </c>
      <c r="AY12" s="65" t="s">
        <v>10</v>
      </c>
      <c r="AZ12" s="65" t="s">
        <v>10</v>
      </c>
      <c r="BA12" s="65" t="s">
        <v>10</v>
      </c>
      <c r="BB12" s="65" t="s">
        <v>114</v>
      </c>
      <c r="BC12" s="17" t="s">
        <v>114</v>
      </c>
      <c r="BD12" s="17" t="s">
        <v>114</v>
      </c>
      <c r="BE12" s="59" t="s">
        <v>31</v>
      </c>
      <c r="BF12" s="82">
        <v>202</v>
      </c>
      <c r="BG12" s="83">
        <v>963</v>
      </c>
      <c r="BH12" s="71">
        <v>74</v>
      </c>
      <c r="BI12" s="71">
        <v>10</v>
      </c>
      <c r="BJ12" s="82">
        <v>128</v>
      </c>
      <c r="BK12" s="83">
        <v>853</v>
      </c>
      <c r="BL12" s="71">
        <v>120</v>
      </c>
      <c r="BM12" s="71">
        <v>737</v>
      </c>
      <c r="BN12" s="71">
        <v>8</v>
      </c>
      <c r="BO12" s="71">
        <v>116</v>
      </c>
      <c r="BP12" s="82">
        <v>167</v>
      </c>
      <c r="BQ12" s="83">
        <v>300</v>
      </c>
      <c r="BR12" s="71">
        <v>23</v>
      </c>
      <c r="BS12" s="71">
        <v>156</v>
      </c>
      <c r="BT12" s="82">
        <v>6</v>
      </c>
      <c r="BU12" s="83">
        <v>76</v>
      </c>
      <c r="BV12" s="71">
        <v>3</v>
      </c>
      <c r="BW12" s="71">
        <v>71</v>
      </c>
      <c r="BX12" s="71" t="s">
        <v>114</v>
      </c>
      <c r="BY12" s="71" t="s">
        <v>114</v>
      </c>
      <c r="BZ12" s="71">
        <v>1</v>
      </c>
      <c r="CA12" s="71">
        <v>72</v>
      </c>
      <c r="CB12" s="71">
        <v>1</v>
      </c>
      <c r="CC12" s="71">
        <v>288</v>
      </c>
      <c r="CD12" s="71">
        <v>1</v>
      </c>
      <c r="CE12" s="17" t="s">
        <v>114</v>
      </c>
      <c r="CF12" s="17" t="s">
        <v>114</v>
      </c>
    </row>
    <row r="13" spans="1:84" ht="18.75" customHeight="1" x14ac:dyDescent="0.15">
      <c r="A13" s="84" t="s">
        <v>124</v>
      </c>
      <c r="B13" s="85">
        <v>27</v>
      </c>
      <c r="C13" s="86">
        <v>299</v>
      </c>
      <c r="D13" s="87" t="s">
        <v>114</v>
      </c>
      <c r="E13" s="88" t="s">
        <v>114</v>
      </c>
      <c r="F13" s="89">
        <v>27</v>
      </c>
      <c r="G13" s="86">
        <v>299</v>
      </c>
      <c r="H13" s="89">
        <v>12</v>
      </c>
      <c r="I13" s="86">
        <v>90</v>
      </c>
      <c r="J13" s="39">
        <v>15</v>
      </c>
      <c r="K13" s="39">
        <v>209</v>
      </c>
      <c r="L13" s="89">
        <v>7</v>
      </c>
      <c r="M13" s="86">
        <v>13</v>
      </c>
      <c r="N13" s="89">
        <v>9</v>
      </c>
      <c r="O13" s="86">
        <v>57</v>
      </c>
      <c r="P13" s="89">
        <v>4</v>
      </c>
      <c r="Q13" s="86">
        <v>54</v>
      </c>
      <c r="R13" s="89">
        <v>5</v>
      </c>
      <c r="S13" s="86">
        <v>111</v>
      </c>
      <c r="T13" s="89">
        <v>2</v>
      </c>
      <c r="U13" s="86">
        <v>64</v>
      </c>
      <c r="V13" s="81" t="s">
        <v>114</v>
      </c>
      <c r="W13" s="65" t="s">
        <v>114</v>
      </c>
      <c r="X13" s="81" t="s">
        <v>114</v>
      </c>
      <c r="Y13" s="64" t="s">
        <v>114</v>
      </c>
      <c r="Z13" s="64" t="s">
        <v>114</v>
      </c>
      <c r="AA13" s="80" t="s">
        <v>114</v>
      </c>
      <c r="AB13" s="80" t="s">
        <v>114</v>
      </c>
      <c r="AC13" s="70" t="s">
        <v>125</v>
      </c>
      <c r="AD13" s="64" t="s">
        <v>10</v>
      </c>
      <c r="AE13" s="64" t="s">
        <v>10</v>
      </c>
      <c r="AF13" s="64" t="s">
        <v>114</v>
      </c>
      <c r="AG13" s="64" t="s">
        <v>114</v>
      </c>
      <c r="AH13" s="64" t="s">
        <v>114</v>
      </c>
      <c r="AI13" s="64" t="s">
        <v>114</v>
      </c>
      <c r="AJ13" s="64" t="s">
        <v>114</v>
      </c>
      <c r="AK13" s="64" t="s">
        <v>114</v>
      </c>
      <c r="AL13" s="64" t="s">
        <v>114</v>
      </c>
      <c r="AM13" s="64" t="s">
        <v>114</v>
      </c>
      <c r="AN13" s="64" t="s">
        <v>10</v>
      </c>
      <c r="AO13" s="64" t="s">
        <v>114</v>
      </c>
      <c r="AP13" s="64" t="s">
        <v>10</v>
      </c>
      <c r="AQ13" s="64" t="s">
        <v>114</v>
      </c>
      <c r="AR13" s="64" t="s">
        <v>10</v>
      </c>
      <c r="AS13" s="64" t="s">
        <v>114</v>
      </c>
      <c r="AT13" s="64" t="s">
        <v>10</v>
      </c>
      <c r="AU13" s="64" t="s">
        <v>114</v>
      </c>
      <c r="AV13" s="64" t="s">
        <v>10</v>
      </c>
      <c r="AW13" s="64" t="s">
        <v>10</v>
      </c>
      <c r="AX13" s="64" t="s">
        <v>10</v>
      </c>
      <c r="AY13" s="64" t="s">
        <v>10</v>
      </c>
      <c r="AZ13" s="64" t="s">
        <v>10</v>
      </c>
      <c r="BA13" s="64" t="s">
        <v>10</v>
      </c>
      <c r="BB13" s="64" t="s">
        <v>114</v>
      </c>
      <c r="BC13" s="17" t="s">
        <v>114</v>
      </c>
      <c r="BD13" s="17" t="s">
        <v>114</v>
      </c>
      <c r="BE13" s="59" t="s">
        <v>38</v>
      </c>
      <c r="BF13" s="82">
        <v>22</v>
      </c>
      <c r="BG13" s="83">
        <v>142</v>
      </c>
      <c r="BH13" s="71" t="s">
        <v>114</v>
      </c>
      <c r="BI13" s="71" t="s">
        <v>114</v>
      </c>
      <c r="BJ13" s="82">
        <v>22</v>
      </c>
      <c r="BK13" s="83">
        <v>142</v>
      </c>
      <c r="BL13" s="71">
        <v>21</v>
      </c>
      <c r="BM13" s="71">
        <v>141</v>
      </c>
      <c r="BN13" s="71">
        <v>1</v>
      </c>
      <c r="BO13" s="71">
        <v>1</v>
      </c>
      <c r="BP13" s="82">
        <v>7</v>
      </c>
      <c r="BQ13" s="83">
        <v>15</v>
      </c>
      <c r="BR13" s="71">
        <v>10</v>
      </c>
      <c r="BS13" s="71">
        <v>63</v>
      </c>
      <c r="BT13" s="82">
        <v>5</v>
      </c>
      <c r="BU13" s="83">
        <v>64</v>
      </c>
      <c r="BV13" s="71" t="s">
        <v>114</v>
      </c>
      <c r="BW13" s="71" t="s">
        <v>114</v>
      </c>
      <c r="BX13" s="71" t="s">
        <v>114</v>
      </c>
      <c r="BY13" s="71" t="s">
        <v>114</v>
      </c>
      <c r="BZ13" s="71" t="s">
        <v>114</v>
      </c>
      <c r="CA13" s="71" t="s">
        <v>114</v>
      </c>
      <c r="CB13" s="71" t="s">
        <v>114</v>
      </c>
      <c r="CC13" s="71" t="s">
        <v>114</v>
      </c>
      <c r="CD13" s="71" t="s">
        <v>114</v>
      </c>
      <c r="CE13" s="17" t="s">
        <v>114</v>
      </c>
      <c r="CF13" s="17" t="s">
        <v>114</v>
      </c>
    </row>
    <row r="14" spans="1:84" ht="18.75" customHeight="1" x14ac:dyDescent="0.15">
      <c r="A14" s="84" t="s">
        <v>8</v>
      </c>
      <c r="B14" s="85">
        <v>3</v>
      </c>
      <c r="C14" s="86">
        <v>15</v>
      </c>
      <c r="D14" s="87" t="s">
        <v>114</v>
      </c>
      <c r="E14" s="88" t="s">
        <v>114</v>
      </c>
      <c r="F14" s="89">
        <v>3</v>
      </c>
      <c r="G14" s="86">
        <v>15</v>
      </c>
      <c r="H14" s="89">
        <v>3</v>
      </c>
      <c r="I14" s="86">
        <v>15</v>
      </c>
      <c r="J14" s="39" t="s">
        <v>114</v>
      </c>
      <c r="K14" s="39" t="s">
        <v>114</v>
      </c>
      <c r="L14" s="81">
        <v>1</v>
      </c>
      <c r="M14" s="65">
        <v>2</v>
      </c>
      <c r="N14" s="81">
        <v>2</v>
      </c>
      <c r="O14" s="65">
        <v>13</v>
      </c>
      <c r="P14" s="81" t="s">
        <v>114</v>
      </c>
      <c r="Q14" s="65" t="s">
        <v>114</v>
      </c>
      <c r="R14" s="81" t="s">
        <v>114</v>
      </c>
      <c r="S14" s="65" t="s">
        <v>114</v>
      </c>
      <c r="T14" s="81" t="s">
        <v>114</v>
      </c>
      <c r="U14" s="65" t="s">
        <v>114</v>
      </c>
      <c r="V14" s="81" t="s">
        <v>114</v>
      </c>
      <c r="W14" s="65" t="s">
        <v>114</v>
      </c>
      <c r="X14" s="81" t="s">
        <v>114</v>
      </c>
      <c r="Y14" s="64" t="s">
        <v>114</v>
      </c>
      <c r="Z14" s="64" t="s">
        <v>114</v>
      </c>
      <c r="AA14" s="80" t="s">
        <v>114</v>
      </c>
      <c r="AB14" s="80" t="s">
        <v>114</v>
      </c>
      <c r="AC14" s="70" t="s">
        <v>126</v>
      </c>
      <c r="AD14" s="39">
        <v>7</v>
      </c>
      <c r="AE14" s="39">
        <v>158</v>
      </c>
      <c r="AF14" s="64" t="s">
        <v>114</v>
      </c>
      <c r="AG14" s="64" t="s">
        <v>114</v>
      </c>
      <c r="AH14" s="39">
        <v>4</v>
      </c>
      <c r="AI14" s="39">
        <v>80</v>
      </c>
      <c r="AJ14" s="39">
        <v>4</v>
      </c>
      <c r="AK14" s="39">
        <v>80</v>
      </c>
      <c r="AL14" s="64" t="s">
        <v>114</v>
      </c>
      <c r="AM14" s="64" t="s">
        <v>114</v>
      </c>
      <c r="AN14" s="39">
        <v>1</v>
      </c>
      <c r="AO14" s="39">
        <v>1</v>
      </c>
      <c r="AP14" s="64">
        <v>2</v>
      </c>
      <c r="AQ14" s="64">
        <v>11</v>
      </c>
      <c r="AR14" s="39">
        <v>1</v>
      </c>
      <c r="AS14" s="39">
        <v>15</v>
      </c>
      <c r="AT14" s="64">
        <v>1</v>
      </c>
      <c r="AU14" s="64" t="s">
        <v>114</v>
      </c>
      <c r="AV14" s="64" t="s">
        <v>10</v>
      </c>
      <c r="AW14" s="64" t="s">
        <v>10</v>
      </c>
      <c r="AX14" s="64">
        <v>2</v>
      </c>
      <c r="AY14" s="64">
        <v>109</v>
      </c>
      <c r="AZ14" s="64" t="s">
        <v>10</v>
      </c>
      <c r="BA14" s="64" t="s">
        <v>10</v>
      </c>
      <c r="BB14" s="64" t="s">
        <v>114</v>
      </c>
      <c r="BC14" s="17" t="s">
        <v>114</v>
      </c>
      <c r="BD14" s="17" t="s">
        <v>114</v>
      </c>
      <c r="BE14" s="33"/>
      <c r="BF14" s="82"/>
      <c r="BG14" s="83"/>
      <c r="BH14" s="71"/>
      <c r="BI14" s="71"/>
      <c r="BJ14" s="82"/>
      <c r="BK14" s="83"/>
      <c r="BL14" s="71"/>
      <c r="BM14" s="71"/>
      <c r="BN14" s="71"/>
      <c r="BO14" s="71"/>
      <c r="BP14" s="82"/>
      <c r="BQ14" s="83"/>
      <c r="BR14" s="71"/>
      <c r="BS14" s="71"/>
      <c r="BT14" s="82"/>
      <c r="BU14" s="83"/>
      <c r="BV14" s="71"/>
      <c r="BW14" s="71"/>
      <c r="BX14" s="71"/>
      <c r="BY14" s="71"/>
      <c r="BZ14" s="71"/>
      <c r="CA14" s="71"/>
      <c r="CB14" s="71"/>
      <c r="CC14" s="71"/>
      <c r="CD14" s="71"/>
      <c r="CE14" s="64"/>
      <c r="CF14" s="64"/>
    </row>
    <row r="15" spans="1:84" ht="18.75" customHeight="1" x14ac:dyDescent="0.15">
      <c r="B15" s="51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18"/>
      <c r="AD15" s="39"/>
      <c r="AE15" s="39"/>
      <c r="AF15" s="39"/>
      <c r="AG15" s="39"/>
      <c r="AH15" s="39"/>
      <c r="AI15" s="39"/>
      <c r="AJ15" s="39"/>
      <c r="AK15" s="39"/>
      <c r="AL15" s="64"/>
      <c r="AM15" s="64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64"/>
      <c r="BC15" s="64"/>
      <c r="BD15" s="64"/>
      <c r="BE15" s="66" t="s">
        <v>173</v>
      </c>
      <c r="BF15" s="67">
        <f t="shared" ref="BF15:BP15" si="7">SUM(BF16:BF19)</f>
        <v>203</v>
      </c>
      <c r="BG15" s="68">
        <f t="shared" si="7"/>
        <v>1153</v>
      </c>
      <c r="BH15" s="69">
        <f t="shared" si="7"/>
        <v>93</v>
      </c>
      <c r="BI15" s="69">
        <f t="shared" si="7"/>
        <v>288</v>
      </c>
      <c r="BJ15" s="67">
        <f t="shared" si="7"/>
        <v>105</v>
      </c>
      <c r="BK15" s="68">
        <f t="shared" si="7"/>
        <v>742</v>
      </c>
      <c r="BL15" s="69">
        <f t="shared" si="7"/>
        <v>85</v>
      </c>
      <c r="BM15" s="69">
        <f t="shared" si="7"/>
        <v>566</v>
      </c>
      <c r="BN15" s="69">
        <f t="shared" si="7"/>
        <v>20</v>
      </c>
      <c r="BO15" s="69">
        <f t="shared" si="7"/>
        <v>176</v>
      </c>
      <c r="BP15" s="67">
        <f t="shared" si="7"/>
        <v>131</v>
      </c>
      <c r="BQ15" s="67">
        <f t="shared" ref="BQ15:BY15" si="8">SUM(BQ16:BQ19)</f>
        <v>288</v>
      </c>
      <c r="BR15" s="67">
        <f t="shared" si="8"/>
        <v>42</v>
      </c>
      <c r="BS15" s="67">
        <f t="shared" si="8"/>
        <v>277</v>
      </c>
      <c r="BT15" s="67">
        <f t="shared" si="8"/>
        <v>20</v>
      </c>
      <c r="BU15" s="67">
        <f t="shared" si="8"/>
        <v>262</v>
      </c>
      <c r="BV15" s="67">
        <f t="shared" si="8"/>
        <v>4</v>
      </c>
      <c r="BW15" s="67">
        <f t="shared" si="8"/>
        <v>109</v>
      </c>
      <c r="BX15" s="67">
        <f t="shared" si="8"/>
        <v>4</v>
      </c>
      <c r="BY15" s="67">
        <f t="shared" si="8"/>
        <v>150</v>
      </c>
      <c r="BZ15" s="69">
        <v>1</v>
      </c>
      <c r="CA15" s="69">
        <f>SUM(CA16:CA19)</f>
        <v>67</v>
      </c>
      <c r="CB15" s="69" t="s">
        <v>10</v>
      </c>
      <c r="CC15" s="69" t="s">
        <v>10</v>
      </c>
      <c r="CD15" s="69">
        <f>SUM(CD16:CD19)</f>
        <v>1</v>
      </c>
      <c r="CE15" s="64" t="s">
        <v>114</v>
      </c>
      <c r="CF15" s="64" t="s">
        <v>114</v>
      </c>
    </row>
    <row r="16" spans="1:84" ht="18.75" customHeight="1" x14ac:dyDescent="0.15">
      <c r="A16" s="21" t="s">
        <v>9</v>
      </c>
      <c r="B16" s="46">
        <f>SUM(B17:B18)</f>
        <v>4</v>
      </c>
      <c r="C16" s="17">
        <f>SUM(C17:C18)</f>
        <v>38</v>
      </c>
      <c r="D16" s="17" t="s">
        <v>114</v>
      </c>
      <c r="E16" s="17" t="s">
        <v>114</v>
      </c>
      <c r="F16" s="17">
        <f>SUM(F17:F18)</f>
        <v>4</v>
      </c>
      <c r="G16" s="17">
        <f t="shared" ref="G16:K16" si="9">SUM(G17:G18)</f>
        <v>38</v>
      </c>
      <c r="H16" s="17">
        <f t="shared" si="9"/>
        <v>3</v>
      </c>
      <c r="I16" s="17">
        <f t="shared" si="9"/>
        <v>16</v>
      </c>
      <c r="J16" s="17">
        <f t="shared" si="9"/>
        <v>1</v>
      </c>
      <c r="K16" s="17">
        <f t="shared" si="9"/>
        <v>22</v>
      </c>
      <c r="L16" s="17">
        <f>SUM(L17:L18)</f>
        <v>2</v>
      </c>
      <c r="M16" s="17">
        <f t="shared" ref="M16" si="10">SUM(M17:M18)</f>
        <v>5</v>
      </c>
      <c r="N16" s="17" t="s">
        <v>114</v>
      </c>
      <c r="O16" s="17" t="s">
        <v>114</v>
      </c>
      <c r="P16" s="17">
        <f t="shared" ref="P16:S16" si="11">SUM(P17:P18)</f>
        <v>1</v>
      </c>
      <c r="Q16" s="17">
        <f t="shared" si="11"/>
        <v>11</v>
      </c>
      <c r="R16" s="17">
        <f t="shared" si="11"/>
        <v>1</v>
      </c>
      <c r="S16" s="17">
        <f t="shared" si="11"/>
        <v>22</v>
      </c>
      <c r="T16" s="17" t="s">
        <v>114</v>
      </c>
      <c r="U16" s="17" t="s">
        <v>114</v>
      </c>
      <c r="V16" s="17" t="s">
        <v>114</v>
      </c>
      <c r="W16" s="17" t="s">
        <v>114</v>
      </c>
      <c r="X16" s="17" t="s">
        <v>114</v>
      </c>
      <c r="Y16" s="17" t="s">
        <v>114</v>
      </c>
      <c r="Z16" s="17" t="s">
        <v>114</v>
      </c>
      <c r="AA16" s="17" t="s">
        <v>114</v>
      </c>
      <c r="AB16" s="17" t="s">
        <v>114</v>
      </c>
      <c r="AC16" s="63" t="s">
        <v>26</v>
      </c>
      <c r="AD16" s="17">
        <f>SUM(AD17:AD21)</f>
        <v>34</v>
      </c>
      <c r="AE16" s="17">
        <f>SUM(AE17:AE21)</f>
        <v>201</v>
      </c>
      <c r="AF16" s="17">
        <f t="shared" ref="AF16:AM16" si="12">SUM(AF17:AF21)</f>
        <v>2</v>
      </c>
      <c r="AG16" s="17">
        <f t="shared" si="12"/>
        <v>3</v>
      </c>
      <c r="AH16" s="17">
        <f t="shared" si="12"/>
        <v>32</v>
      </c>
      <c r="AI16" s="17">
        <f t="shared" si="12"/>
        <v>198</v>
      </c>
      <c r="AJ16" s="17">
        <f t="shared" si="12"/>
        <v>31</v>
      </c>
      <c r="AK16" s="17">
        <f t="shared" si="12"/>
        <v>197</v>
      </c>
      <c r="AL16" s="17">
        <f t="shared" si="12"/>
        <v>1</v>
      </c>
      <c r="AM16" s="17">
        <f t="shared" si="12"/>
        <v>1</v>
      </c>
      <c r="AN16" s="17">
        <f>SUM(AN17:AN21)</f>
        <v>22</v>
      </c>
      <c r="AO16" s="17">
        <f t="shared" ref="AO16" si="13">SUM(AO17:AO21)</f>
        <v>37</v>
      </c>
      <c r="AP16" s="17">
        <f t="shared" ref="AP16:AW16" si="14">SUM(AP17:AP21)</f>
        <v>5</v>
      </c>
      <c r="AQ16" s="17">
        <f t="shared" si="14"/>
        <v>33</v>
      </c>
      <c r="AR16" s="17">
        <f t="shared" si="14"/>
        <v>6</v>
      </c>
      <c r="AS16" s="17">
        <f t="shared" si="14"/>
        <v>89</v>
      </c>
      <c r="AT16" s="17" t="s">
        <v>114</v>
      </c>
      <c r="AU16" s="17" t="s">
        <v>114</v>
      </c>
      <c r="AV16" s="17">
        <f t="shared" si="14"/>
        <v>1</v>
      </c>
      <c r="AW16" s="17">
        <f t="shared" si="14"/>
        <v>42</v>
      </c>
      <c r="AX16" s="80" t="s">
        <v>10</v>
      </c>
      <c r="AY16" s="80" t="s">
        <v>10</v>
      </c>
      <c r="AZ16" s="80" t="s">
        <v>10</v>
      </c>
      <c r="BA16" s="80" t="s">
        <v>10</v>
      </c>
      <c r="BB16" s="80" t="s">
        <v>114</v>
      </c>
      <c r="BC16" s="80" t="s">
        <v>114</v>
      </c>
      <c r="BD16" s="80" t="s">
        <v>114</v>
      </c>
      <c r="BE16" s="59" t="s">
        <v>83</v>
      </c>
      <c r="BF16" s="82">
        <v>5</v>
      </c>
      <c r="BG16" s="83">
        <v>56</v>
      </c>
      <c r="BH16" s="71" t="s">
        <v>114</v>
      </c>
      <c r="BI16" s="71" t="s">
        <v>10</v>
      </c>
      <c r="BJ16" s="82">
        <v>2</v>
      </c>
      <c r="BK16" s="83">
        <v>4</v>
      </c>
      <c r="BL16" s="71">
        <v>2</v>
      </c>
      <c r="BM16" s="71">
        <v>4</v>
      </c>
      <c r="BN16" s="71" t="s">
        <v>10</v>
      </c>
      <c r="BO16" s="71" t="s">
        <v>10</v>
      </c>
      <c r="BP16" s="71">
        <v>1</v>
      </c>
      <c r="BQ16" s="71">
        <v>4</v>
      </c>
      <c r="BR16" s="71">
        <v>1</v>
      </c>
      <c r="BS16" s="71">
        <v>6</v>
      </c>
      <c r="BT16" s="71">
        <v>1</v>
      </c>
      <c r="BU16" s="71">
        <v>11</v>
      </c>
      <c r="BV16" s="71" t="s">
        <v>114</v>
      </c>
      <c r="BW16" s="71" t="s">
        <v>114</v>
      </c>
      <c r="BX16" s="71">
        <v>1</v>
      </c>
      <c r="BY16" s="71">
        <v>35</v>
      </c>
      <c r="BZ16" s="71" t="s">
        <v>10</v>
      </c>
      <c r="CA16" s="71" t="s">
        <v>10</v>
      </c>
      <c r="CB16" s="71" t="s">
        <v>10</v>
      </c>
      <c r="CC16" s="71" t="s">
        <v>10</v>
      </c>
      <c r="CD16" s="71">
        <v>1</v>
      </c>
      <c r="CE16" s="64" t="s">
        <v>114</v>
      </c>
      <c r="CF16" s="64" t="s">
        <v>114</v>
      </c>
    </row>
    <row r="17" spans="1:84" ht="18.75" customHeight="1" x14ac:dyDescent="0.15">
      <c r="A17" s="70" t="s">
        <v>110</v>
      </c>
      <c r="B17" s="39">
        <v>1</v>
      </c>
      <c r="C17" s="39">
        <v>22</v>
      </c>
      <c r="D17" s="39" t="s">
        <v>114</v>
      </c>
      <c r="E17" s="39" t="s">
        <v>114</v>
      </c>
      <c r="F17" s="39">
        <v>1</v>
      </c>
      <c r="G17" s="39">
        <v>22</v>
      </c>
      <c r="H17" s="39" t="s">
        <v>114</v>
      </c>
      <c r="I17" s="39" t="s">
        <v>114</v>
      </c>
      <c r="J17" s="39">
        <v>1</v>
      </c>
      <c r="K17" s="39">
        <v>22</v>
      </c>
      <c r="L17" s="39" t="s">
        <v>114</v>
      </c>
      <c r="M17" s="39" t="s">
        <v>114</v>
      </c>
      <c r="N17" s="39" t="s">
        <v>114</v>
      </c>
      <c r="O17" s="39" t="s">
        <v>114</v>
      </c>
      <c r="P17" s="39" t="s">
        <v>114</v>
      </c>
      <c r="Q17" s="39" t="s">
        <v>114</v>
      </c>
      <c r="R17" s="39">
        <v>1</v>
      </c>
      <c r="S17" s="65">
        <v>22</v>
      </c>
      <c r="T17" s="81" t="s">
        <v>114</v>
      </c>
      <c r="U17" s="65" t="s">
        <v>114</v>
      </c>
      <c r="V17" s="81" t="s">
        <v>114</v>
      </c>
      <c r="W17" s="65" t="s">
        <v>114</v>
      </c>
      <c r="X17" s="81" t="s">
        <v>114</v>
      </c>
      <c r="Y17" s="64" t="s">
        <v>114</v>
      </c>
      <c r="Z17" s="64" t="s">
        <v>114</v>
      </c>
      <c r="AA17" s="17" t="s">
        <v>114</v>
      </c>
      <c r="AB17" s="17" t="s">
        <v>114</v>
      </c>
      <c r="AC17" s="70" t="s">
        <v>27</v>
      </c>
      <c r="AD17" s="39">
        <v>1</v>
      </c>
      <c r="AE17" s="39">
        <v>42</v>
      </c>
      <c r="AF17" s="64" t="s">
        <v>114</v>
      </c>
      <c r="AG17" s="64" t="s">
        <v>114</v>
      </c>
      <c r="AH17" s="39">
        <v>1</v>
      </c>
      <c r="AI17" s="39">
        <v>42</v>
      </c>
      <c r="AJ17" s="39">
        <v>1</v>
      </c>
      <c r="AK17" s="39">
        <v>42</v>
      </c>
      <c r="AL17" s="64" t="s">
        <v>114</v>
      </c>
      <c r="AM17" s="64" t="s">
        <v>114</v>
      </c>
      <c r="AN17" s="64" t="s">
        <v>10</v>
      </c>
      <c r="AO17" s="64" t="s">
        <v>114</v>
      </c>
      <c r="AP17" s="64" t="s">
        <v>10</v>
      </c>
      <c r="AQ17" s="64" t="s">
        <v>114</v>
      </c>
      <c r="AR17" s="65" t="s">
        <v>114</v>
      </c>
      <c r="AS17" s="81" t="s">
        <v>114</v>
      </c>
      <c r="AT17" s="81" t="s">
        <v>114</v>
      </c>
      <c r="AU17" s="81" t="s">
        <v>114</v>
      </c>
      <c r="AV17" s="64">
        <v>1</v>
      </c>
      <c r="AW17" s="64">
        <v>42</v>
      </c>
      <c r="AX17" s="64" t="s">
        <v>10</v>
      </c>
      <c r="AY17" s="64" t="s">
        <v>10</v>
      </c>
      <c r="AZ17" s="64" t="s">
        <v>10</v>
      </c>
      <c r="BA17" s="64" t="s">
        <v>10</v>
      </c>
      <c r="BB17" s="80" t="s">
        <v>114</v>
      </c>
      <c r="BC17" s="80" t="s">
        <v>114</v>
      </c>
      <c r="BD17" s="80" t="s">
        <v>114</v>
      </c>
      <c r="BE17" s="107" t="s">
        <v>127</v>
      </c>
      <c r="BF17" s="82">
        <v>104</v>
      </c>
      <c r="BG17" s="83">
        <v>443</v>
      </c>
      <c r="BH17" s="71">
        <v>64</v>
      </c>
      <c r="BI17" s="71">
        <v>228</v>
      </c>
      <c r="BJ17" s="82">
        <v>40</v>
      </c>
      <c r="BK17" s="83">
        <v>215</v>
      </c>
      <c r="BL17" s="71">
        <v>28</v>
      </c>
      <c r="BM17" s="71">
        <v>124</v>
      </c>
      <c r="BN17" s="71">
        <v>12</v>
      </c>
      <c r="BO17" s="71">
        <v>91</v>
      </c>
      <c r="BP17" s="82">
        <v>70</v>
      </c>
      <c r="BQ17" s="83">
        <v>152</v>
      </c>
      <c r="BR17" s="71">
        <v>27</v>
      </c>
      <c r="BS17" s="71">
        <v>172</v>
      </c>
      <c r="BT17" s="82">
        <v>5</v>
      </c>
      <c r="BU17" s="83">
        <v>64</v>
      </c>
      <c r="BV17" s="71">
        <v>2</v>
      </c>
      <c r="BW17" s="71">
        <v>55</v>
      </c>
      <c r="BX17" s="71" t="s">
        <v>114</v>
      </c>
      <c r="BY17" s="71" t="s">
        <v>114</v>
      </c>
      <c r="BZ17" s="71" t="s">
        <v>114</v>
      </c>
      <c r="CA17" s="71" t="s">
        <v>10</v>
      </c>
      <c r="CB17" s="71" t="s">
        <v>10</v>
      </c>
      <c r="CC17" s="71" t="s">
        <v>10</v>
      </c>
      <c r="CD17" s="71" t="s">
        <v>10</v>
      </c>
      <c r="CE17" s="64" t="s">
        <v>114</v>
      </c>
      <c r="CF17" s="64" t="s">
        <v>114</v>
      </c>
    </row>
    <row r="18" spans="1:84" ht="18.75" customHeight="1" x14ac:dyDescent="0.15">
      <c r="A18" s="9" t="s">
        <v>52</v>
      </c>
      <c r="B18" s="51">
        <v>3</v>
      </c>
      <c r="C18" s="39">
        <v>16</v>
      </c>
      <c r="D18" s="39" t="s">
        <v>114</v>
      </c>
      <c r="E18" s="39" t="s">
        <v>114</v>
      </c>
      <c r="F18" s="39">
        <v>3</v>
      </c>
      <c r="G18" s="39">
        <v>16</v>
      </c>
      <c r="H18" s="39">
        <v>3</v>
      </c>
      <c r="I18" s="39">
        <v>16</v>
      </c>
      <c r="J18" s="39" t="s">
        <v>114</v>
      </c>
      <c r="K18" s="39" t="s">
        <v>114</v>
      </c>
      <c r="L18" s="39">
        <v>2</v>
      </c>
      <c r="M18" s="39">
        <v>5</v>
      </c>
      <c r="N18" s="39" t="s">
        <v>114</v>
      </c>
      <c r="O18" s="39" t="s">
        <v>114</v>
      </c>
      <c r="P18" s="39">
        <v>1</v>
      </c>
      <c r="Q18" s="39">
        <v>11</v>
      </c>
      <c r="R18" s="39" t="s">
        <v>114</v>
      </c>
      <c r="S18" s="65" t="s">
        <v>114</v>
      </c>
      <c r="T18" s="81" t="s">
        <v>114</v>
      </c>
      <c r="U18" s="65" t="s">
        <v>114</v>
      </c>
      <c r="V18" s="81" t="s">
        <v>114</v>
      </c>
      <c r="W18" s="65" t="s">
        <v>114</v>
      </c>
      <c r="X18" s="81" t="s">
        <v>114</v>
      </c>
      <c r="Y18" s="64" t="s">
        <v>114</v>
      </c>
      <c r="Z18" s="64" t="s">
        <v>114</v>
      </c>
      <c r="AA18" s="17" t="s">
        <v>114</v>
      </c>
      <c r="AB18" s="17" t="s">
        <v>114</v>
      </c>
      <c r="AC18" s="70" t="s">
        <v>128</v>
      </c>
      <c r="AD18" s="39">
        <v>5</v>
      </c>
      <c r="AE18" s="39">
        <v>28</v>
      </c>
      <c r="AF18" s="64" t="s">
        <v>114</v>
      </c>
      <c r="AG18" s="64" t="s">
        <v>114</v>
      </c>
      <c r="AH18" s="39">
        <v>5</v>
      </c>
      <c r="AI18" s="39">
        <v>28</v>
      </c>
      <c r="AJ18" s="39">
        <v>5</v>
      </c>
      <c r="AK18" s="39">
        <v>28</v>
      </c>
      <c r="AL18" s="64" t="s">
        <v>114</v>
      </c>
      <c r="AM18" s="64" t="s">
        <v>114</v>
      </c>
      <c r="AN18" s="39">
        <v>3</v>
      </c>
      <c r="AO18" s="39">
        <v>4</v>
      </c>
      <c r="AP18" s="39">
        <v>1</v>
      </c>
      <c r="AQ18" s="39">
        <v>5</v>
      </c>
      <c r="AR18" s="65">
        <v>1</v>
      </c>
      <c r="AS18" s="81">
        <v>19</v>
      </c>
      <c r="AT18" s="81" t="s">
        <v>114</v>
      </c>
      <c r="AU18" s="81" t="s">
        <v>114</v>
      </c>
      <c r="AV18" s="64" t="s">
        <v>10</v>
      </c>
      <c r="AW18" s="64" t="s">
        <v>10</v>
      </c>
      <c r="AX18" s="64" t="s">
        <v>10</v>
      </c>
      <c r="AY18" s="64" t="s">
        <v>10</v>
      </c>
      <c r="AZ18" s="64" t="s">
        <v>10</v>
      </c>
      <c r="BA18" s="64" t="s">
        <v>10</v>
      </c>
      <c r="BB18" s="80" t="s">
        <v>114</v>
      </c>
      <c r="BC18" s="80" t="s">
        <v>114</v>
      </c>
      <c r="BD18" s="80" t="s">
        <v>114</v>
      </c>
      <c r="BE18" s="59" t="s">
        <v>84</v>
      </c>
      <c r="BF18" s="82">
        <v>7</v>
      </c>
      <c r="BG18" s="83">
        <v>35</v>
      </c>
      <c r="BH18" s="71" t="s">
        <v>10</v>
      </c>
      <c r="BI18" s="71" t="s">
        <v>10</v>
      </c>
      <c r="BJ18" s="82">
        <v>7</v>
      </c>
      <c r="BK18" s="83">
        <v>35</v>
      </c>
      <c r="BL18" s="71">
        <v>7</v>
      </c>
      <c r="BM18" s="71">
        <v>35</v>
      </c>
      <c r="BN18" s="71" t="s">
        <v>10</v>
      </c>
      <c r="BO18" s="71" t="s">
        <v>10</v>
      </c>
      <c r="BP18" s="82">
        <v>4</v>
      </c>
      <c r="BQ18" s="83">
        <v>6</v>
      </c>
      <c r="BR18" s="71">
        <v>1</v>
      </c>
      <c r="BS18" s="71">
        <v>8</v>
      </c>
      <c r="BT18" s="82">
        <v>2</v>
      </c>
      <c r="BU18" s="83">
        <v>21</v>
      </c>
      <c r="BV18" s="71" t="s">
        <v>114</v>
      </c>
      <c r="BW18" s="71" t="s">
        <v>114</v>
      </c>
      <c r="BX18" s="71" t="s">
        <v>114</v>
      </c>
      <c r="BY18" s="71" t="s">
        <v>114</v>
      </c>
      <c r="BZ18" s="71" t="s">
        <v>10</v>
      </c>
      <c r="CA18" s="71" t="s">
        <v>10</v>
      </c>
      <c r="CB18" s="71" t="s">
        <v>10</v>
      </c>
      <c r="CC18" s="71" t="s">
        <v>10</v>
      </c>
      <c r="CD18" s="71" t="s">
        <v>10</v>
      </c>
      <c r="CE18" s="64" t="s">
        <v>114</v>
      </c>
      <c r="CF18" s="64" t="s">
        <v>114</v>
      </c>
    </row>
    <row r="19" spans="1:84" ht="18.75" customHeight="1" x14ac:dyDescent="0.15">
      <c r="A19" s="18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70" t="s">
        <v>129</v>
      </c>
      <c r="AD19" s="39">
        <v>12</v>
      </c>
      <c r="AE19" s="39">
        <v>83</v>
      </c>
      <c r="AF19" s="64" t="s">
        <v>114</v>
      </c>
      <c r="AG19" s="64" t="s">
        <v>114</v>
      </c>
      <c r="AH19" s="39">
        <v>12</v>
      </c>
      <c r="AI19" s="39">
        <v>83</v>
      </c>
      <c r="AJ19" s="39">
        <v>12</v>
      </c>
      <c r="AK19" s="39">
        <v>83</v>
      </c>
      <c r="AL19" s="64" t="s">
        <v>114</v>
      </c>
      <c r="AM19" s="64" t="s">
        <v>114</v>
      </c>
      <c r="AN19" s="39">
        <v>6</v>
      </c>
      <c r="AO19" s="39">
        <v>20</v>
      </c>
      <c r="AP19" s="39">
        <v>2</v>
      </c>
      <c r="AQ19" s="39">
        <v>5</v>
      </c>
      <c r="AR19" s="39">
        <v>4</v>
      </c>
      <c r="AS19" s="39">
        <v>11</v>
      </c>
      <c r="AT19" s="81" t="s">
        <v>114</v>
      </c>
      <c r="AU19" s="81" t="s">
        <v>114</v>
      </c>
      <c r="AV19" s="64" t="s">
        <v>10</v>
      </c>
      <c r="AW19" s="64" t="s">
        <v>10</v>
      </c>
      <c r="AX19" s="64" t="s">
        <v>10</v>
      </c>
      <c r="AY19" s="64" t="s">
        <v>10</v>
      </c>
      <c r="AZ19" s="64" t="s">
        <v>10</v>
      </c>
      <c r="BA19" s="64" t="s">
        <v>10</v>
      </c>
      <c r="BB19" s="80" t="s">
        <v>114</v>
      </c>
      <c r="BC19" s="80" t="s">
        <v>114</v>
      </c>
      <c r="BD19" s="80" t="s">
        <v>114</v>
      </c>
      <c r="BE19" s="107" t="s">
        <v>130</v>
      </c>
      <c r="BF19" s="82">
        <v>87</v>
      </c>
      <c r="BG19" s="83">
        <v>619</v>
      </c>
      <c r="BH19" s="71">
        <v>29</v>
      </c>
      <c r="BI19" s="71">
        <v>60</v>
      </c>
      <c r="BJ19" s="82">
        <v>56</v>
      </c>
      <c r="BK19" s="83">
        <v>488</v>
      </c>
      <c r="BL19" s="71">
        <v>48</v>
      </c>
      <c r="BM19" s="71">
        <v>403</v>
      </c>
      <c r="BN19" s="71">
        <v>8</v>
      </c>
      <c r="BO19" s="71">
        <v>85</v>
      </c>
      <c r="BP19" s="82">
        <v>56</v>
      </c>
      <c r="BQ19" s="83">
        <v>126</v>
      </c>
      <c r="BR19" s="71">
        <v>13</v>
      </c>
      <c r="BS19" s="71">
        <v>91</v>
      </c>
      <c r="BT19" s="82">
        <v>12</v>
      </c>
      <c r="BU19" s="83">
        <v>166</v>
      </c>
      <c r="BV19" s="71">
        <v>2</v>
      </c>
      <c r="BW19" s="71">
        <v>54</v>
      </c>
      <c r="BX19" s="71">
        <v>3</v>
      </c>
      <c r="BY19" s="71">
        <v>115</v>
      </c>
      <c r="BZ19" s="71">
        <v>1</v>
      </c>
      <c r="CA19" s="71">
        <v>67</v>
      </c>
      <c r="CB19" s="71" t="s">
        <v>10</v>
      </c>
      <c r="CC19" s="71" t="s">
        <v>10</v>
      </c>
      <c r="CD19" s="71" t="s">
        <v>10</v>
      </c>
      <c r="CE19" s="64" t="s">
        <v>114</v>
      </c>
      <c r="CF19" s="64" t="s">
        <v>114</v>
      </c>
    </row>
    <row r="20" spans="1:84" ht="18.75" customHeight="1" x14ac:dyDescent="0.15">
      <c r="A20" s="63" t="s">
        <v>131</v>
      </c>
      <c r="B20" s="17" t="s">
        <v>114</v>
      </c>
      <c r="C20" s="17" t="s">
        <v>114</v>
      </c>
      <c r="D20" s="17" t="s">
        <v>114</v>
      </c>
      <c r="E20" s="17" t="s">
        <v>114</v>
      </c>
      <c r="F20" s="17" t="s">
        <v>114</v>
      </c>
      <c r="G20" s="17" t="s">
        <v>114</v>
      </c>
      <c r="H20" s="17" t="s">
        <v>114</v>
      </c>
      <c r="I20" s="17" t="s">
        <v>114</v>
      </c>
      <c r="J20" s="17" t="s">
        <v>114</v>
      </c>
      <c r="K20" s="17" t="s">
        <v>114</v>
      </c>
      <c r="L20" s="17" t="s">
        <v>114</v>
      </c>
      <c r="M20" s="17" t="s">
        <v>114</v>
      </c>
      <c r="N20" s="17" t="s">
        <v>114</v>
      </c>
      <c r="O20" s="17" t="s">
        <v>114</v>
      </c>
      <c r="P20" s="17" t="s">
        <v>114</v>
      </c>
      <c r="Q20" s="17" t="s">
        <v>114</v>
      </c>
      <c r="R20" s="17" t="s">
        <v>114</v>
      </c>
      <c r="S20" s="79" t="s">
        <v>114</v>
      </c>
      <c r="T20" s="78" t="s">
        <v>114</v>
      </c>
      <c r="U20" s="79" t="s">
        <v>114</v>
      </c>
      <c r="V20" s="78" t="s">
        <v>114</v>
      </c>
      <c r="W20" s="79" t="s">
        <v>114</v>
      </c>
      <c r="X20" s="78" t="s">
        <v>114</v>
      </c>
      <c r="Y20" s="80" t="s">
        <v>114</v>
      </c>
      <c r="Z20" s="80" t="s">
        <v>114</v>
      </c>
      <c r="AA20" s="80" t="s">
        <v>114</v>
      </c>
      <c r="AB20" s="80" t="s">
        <v>114</v>
      </c>
      <c r="AC20" s="70" t="s">
        <v>132</v>
      </c>
      <c r="AD20" s="39">
        <v>4</v>
      </c>
      <c r="AE20" s="39">
        <v>12</v>
      </c>
      <c r="AF20" s="64">
        <v>1</v>
      </c>
      <c r="AG20" s="64">
        <v>1</v>
      </c>
      <c r="AH20" s="39">
        <v>3</v>
      </c>
      <c r="AI20" s="39">
        <v>11</v>
      </c>
      <c r="AJ20" s="39">
        <v>3</v>
      </c>
      <c r="AK20" s="39">
        <v>11</v>
      </c>
      <c r="AL20" s="64" t="s">
        <v>114</v>
      </c>
      <c r="AM20" s="64" t="s">
        <v>114</v>
      </c>
      <c r="AN20" s="39">
        <v>3</v>
      </c>
      <c r="AO20" s="39">
        <v>9</v>
      </c>
      <c r="AP20" s="65">
        <v>1</v>
      </c>
      <c r="AQ20" s="81">
        <v>15</v>
      </c>
      <c r="AR20" s="81" t="s">
        <v>10</v>
      </c>
      <c r="AS20" s="81">
        <v>59</v>
      </c>
      <c r="AT20" s="81" t="s">
        <v>114</v>
      </c>
      <c r="AU20" s="81" t="s">
        <v>114</v>
      </c>
      <c r="AV20" s="81" t="s">
        <v>10</v>
      </c>
      <c r="AW20" s="81" t="s">
        <v>10</v>
      </c>
      <c r="AX20" s="81" t="s">
        <v>10</v>
      </c>
      <c r="AY20" s="81" t="s">
        <v>10</v>
      </c>
      <c r="AZ20" s="81" t="s">
        <v>10</v>
      </c>
      <c r="BA20" s="81" t="s">
        <v>10</v>
      </c>
      <c r="BB20" s="80" t="s">
        <v>114</v>
      </c>
      <c r="BC20" s="80" t="s">
        <v>114</v>
      </c>
      <c r="BD20" s="80" t="s">
        <v>114</v>
      </c>
      <c r="BE20" s="33"/>
      <c r="BF20" s="67"/>
      <c r="BG20" s="68"/>
      <c r="BH20" s="69"/>
      <c r="BI20" s="69"/>
      <c r="BJ20" s="67"/>
      <c r="BK20" s="68"/>
      <c r="BL20" s="69"/>
      <c r="BM20" s="69"/>
      <c r="BN20" s="69"/>
      <c r="BO20" s="69"/>
      <c r="BP20" s="67"/>
      <c r="BQ20" s="68"/>
      <c r="BR20" s="69"/>
      <c r="BS20" s="69"/>
      <c r="BT20" s="67"/>
      <c r="BU20" s="68"/>
      <c r="BV20" s="69"/>
      <c r="BW20" s="69"/>
      <c r="BX20" s="69"/>
      <c r="BY20" s="69"/>
      <c r="BZ20" s="69"/>
      <c r="CA20" s="69"/>
      <c r="CB20" s="69"/>
      <c r="CC20" s="69"/>
      <c r="CD20" s="71"/>
      <c r="CE20" s="81"/>
      <c r="CF20" s="81"/>
    </row>
    <row r="21" spans="1:84" ht="18.75" customHeight="1" x14ac:dyDescent="0.15">
      <c r="A21" s="70" t="s">
        <v>133</v>
      </c>
      <c r="B21" s="39" t="s">
        <v>114</v>
      </c>
      <c r="C21" s="39" t="s">
        <v>114</v>
      </c>
      <c r="D21" s="39" t="s">
        <v>114</v>
      </c>
      <c r="E21" s="39" t="s">
        <v>114</v>
      </c>
      <c r="F21" s="39" t="s">
        <v>114</v>
      </c>
      <c r="G21" s="39" t="s">
        <v>114</v>
      </c>
      <c r="H21" s="39" t="s">
        <v>114</v>
      </c>
      <c r="I21" s="39" t="s">
        <v>114</v>
      </c>
      <c r="J21" s="39" t="s">
        <v>114</v>
      </c>
      <c r="K21" s="39" t="s">
        <v>114</v>
      </c>
      <c r="L21" s="39" t="s">
        <v>114</v>
      </c>
      <c r="M21" s="39" t="s">
        <v>114</v>
      </c>
      <c r="N21" s="39" t="s">
        <v>114</v>
      </c>
      <c r="O21" s="39" t="s">
        <v>114</v>
      </c>
      <c r="P21" s="39" t="s">
        <v>114</v>
      </c>
      <c r="Q21" s="39" t="s">
        <v>114</v>
      </c>
      <c r="R21" s="39" t="s">
        <v>114</v>
      </c>
      <c r="S21" s="65" t="s">
        <v>114</v>
      </c>
      <c r="T21" s="81" t="s">
        <v>114</v>
      </c>
      <c r="U21" s="65" t="s">
        <v>114</v>
      </c>
      <c r="V21" s="81" t="s">
        <v>114</v>
      </c>
      <c r="W21" s="65" t="s">
        <v>114</v>
      </c>
      <c r="X21" s="81" t="s">
        <v>114</v>
      </c>
      <c r="Y21" s="64" t="s">
        <v>114</v>
      </c>
      <c r="Z21" s="64" t="s">
        <v>114</v>
      </c>
      <c r="AA21" s="64" t="s">
        <v>114</v>
      </c>
      <c r="AB21" s="64" t="s">
        <v>114</v>
      </c>
      <c r="AC21" s="70" t="s">
        <v>28</v>
      </c>
      <c r="AD21" s="65">
        <v>12</v>
      </c>
      <c r="AE21" s="81">
        <v>36</v>
      </c>
      <c r="AF21" s="64">
        <v>1</v>
      </c>
      <c r="AG21" s="64">
        <v>2</v>
      </c>
      <c r="AH21" s="65">
        <v>11</v>
      </c>
      <c r="AI21" s="109">
        <v>34</v>
      </c>
      <c r="AJ21" s="64">
        <v>10</v>
      </c>
      <c r="AK21" s="64">
        <v>33</v>
      </c>
      <c r="AL21" s="64">
        <v>1</v>
      </c>
      <c r="AM21" s="64">
        <v>1</v>
      </c>
      <c r="AN21" s="64">
        <v>10</v>
      </c>
      <c r="AO21" s="64">
        <v>4</v>
      </c>
      <c r="AP21" s="64">
        <v>1</v>
      </c>
      <c r="AQ21" s="64">
        <v>8</v>
      </c>
      <c r="AR21" s="65">
        <v>1</v>
      </c>
      <c r="AS21" s="81" t="s">
        <v>114</v>
      </c>
      <c r="AT21" s="81"/>
      <c r="AU21" s="81" t="s">
        <v>10</v>
      </c>
      <c r="AV21" s="81" t="s">
        <v>10</v>
      </c>
      <c r="AW21" s="81" t="s">
        <v>10</v>
      </c>
      <c r="AX21" s="81" t="s">
        <v>10</v>
      </c>
      <c r="AY21" s="81" t="s">
        <v>10</v>
      </c>
      <c r="AZ21" s="81" t="s">
        <v>10</v>
      </c>
      <c r="BA21" s="81" t="s">
        <v>10</v>
      </c>
      <c r="BB21" s="80" t="s">
        <v>114</v>
      </c>
      <c r="BC21" s="80" t="s">
        <v>114</v>
      </c>
      <c r="BD21" s="80" t="s">
        <v>114</v>
      </c>
      <c r="BE21" s="66" t="s">
        <v>85</v>
      </c>
      <c r="BF21" s="67">
        <f t="shared" ref="BF21:BP21" si="15">SUM(BF22:BF24)</f>
        <v>568</v>
      </c>
      <c r="BG21" s="68">
        <f t="shared" si="15"/>
        <v>4999</v>
      </c>
      <c r="BH21" s="69">
        <f t="shared" si="15"/>
        <v>297</v>
      </c>
      <c r="BI21" s="69">
        <f t="shared" si="15"/>
        <v>933</v>
      </c>
      <c r="BJ21" s="67">
        <f t="shared" si="15"/>
        <v>270</v>
      </c>
      <c r="BK21" s="68">
        <f t="shared" si="15"/>
        <v>4057</v>
      </c>
      <c r="BL21" s="69">
        <f t="shared" si="15"/>
        <v>263</v>
      </c>
      <c r="BM21" s="69">
        <f t="shared" si="15"/>
        <v>4013</v>
      </c>
      <c r="BN21" s="69">
        <f t="shared" si="15"/>
        <v>7</v>
      </c>
      <c r="BO21" s="69">
        <f t="shared" si="15"/>
        <v>44</v>
      </c>
      <c r="BP21" s="67">
        <f t="shared" si="15"/>
        <v>301</v>
      </c>
      <c r="BQ21" s="67">
        <f t="shared" ref="BQ21:CD21" si="16">SUM(BQ22:BQ24)</f>
        <v>649</v>
      </c>
      <c r="BR21" s="67">
        <f t="shared" si="16"/>
        <v>116</v>
      </c>
      <c r="BS21" s="67">
        <f t="shared" si="16"/>
        <v>792</v>
      </c>
      <c r="BT21" s="67">
        <f t="shared" si="16"/>
        <v>81</v>
      </c>
      <c r="BU21" s="67">
        <f t="shared" si="16"/>
        <v>1086</v>
      </c>
      <c r="BV21" s="67">
        <f t="shared" si="16"/>
        <v>37</v>
      </c>
      <c r="BW21" s="67">
        <f t="shared" si="16"/>
        <v>909</v>
      </c>
      <c r="BX21" s="67">
        <f t="shared" si="16"/>
        <v>20</v>
      </c>
      <c r="BY21" s="67">
        <f t="shared" si="16"/>
        <v>732</v>
      </c>
      <c r="BZ21" s="67">
        <f t="shared" si="16"/>
        <v>10</v>
      </c>
      <c r="CA21" s="67">
        <f t="shared" si="16"/>
        <v>721</v>
      </c>
      <c r="CB21" s="67">
        <f t="shared" si="16"/>
        <v>1</v>
      </c>
      <c r="CC21" s="67">
        <f t="shared" si="16"/>
        <v>110</v>
      </c>
      <c r="CD21" s="67">
        <f t="shared" si="16"/>
        <v>2</v>
      </c>
      <c r="CE21" s="81" t="s">
        <v>114</v>
      </c>
      <c r="CF21" s="81" t="s">
        <v>114</v>
      </c>
    </row>
    <row r="22" spans="1:84" ht="18.75" customHeight="1" x14ac:dyDescent="0.15">
      <c r="A22" s="90"/>
      <c r="B22" s="51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18"/>
      <c r="AD22" s="79"/>
      <c r="AE22" s="78"/>
      <c r="AF22" s="80"/>
      <c r="AG22" s="80"/>
      <c r="AH22" s="79"/>
      <c r="AI22" s="78"/>
      <c r="AJ22" s="80"/>
      <c r="AK22" s="80"/>
      <c r="AL22" s="80"/>
      <c r="AM22" s="80"/>
      <c r="AN22" s="80"/>
      <c r="AO22" s="80"/>
      <c r="AP22" s="80"/>
      <c r="AQ22" s="80"/>
      <c r="AR22" s="79"/>
      <c r="AS22" s="78"/>
      <c r="AT22" s="80"/>
      <c r="AU22" s="80"/>
      <c r="AV22" s="80"/>
      <c r="AW22" s="80"/>
      <c r="AX22" s="80"/>
      <c r="AY22" s="80"/>
      <c r="AZ22" s="80"/>
      <c r="BA22" s="80"/>
      <c r="BB22" s="64"/>
      <c r="BC22" s="64"/>
      <c r="BD22" s="64"/>
      <c r="BE22" s="59" t="s">
        <v>32</v>
      </c>
      <c r="BF22" s="82">
        <v>41</v>
      </c>
      <c r="BG22" s="83">
        <v>759</v>
      </c>
      <c r="BH22" s="71">
        <v>3</v>
      </c>
      <c r="BI22" s="71">
        <v>8</v>
      </c>
      <c r="BJ22" s="82">
        <v>38</v>
      </c>
      <c r="BK22" s="83">
        <v>751</v>
      </c>
      <c r="BL22" s="71">
        <v>35</v>
      </c>
      <c r="BM22" s="71">
        <v>731</v>
      </c>
      <c r="BN22" s="71">
        <v>3</v>
      </c>
      <c r="BO22" s="71">
        <v>20</v>
      </c>
      <c r="BP22" s="82">
        <v>9</v>
      </c>
      <c r="BQ22" s="83">
        <v>24</v>
      </c>
      <c r="BR22" s="71">
        <v>8</v>
      </c>
      <c r="BS22" s="71">
        <v>51</v>
      </c>
      <c r="BT22" s="82">
        <v>12</v>
      </c>
      <c r="BU22" s="83">
        <v>168</v>
      </c>
      <c r="BV22" s="71">
        <v>4</v>
      </c>
      <c r="BW22" s="71">
        <v>98</v>
      </c>
      <c r="BX22" s="71">
        <v>3</v>
      </c>
      <c r="BY22" s="71">
        <v>111</v>
      </c>
      <c r="BZ22" s="71">
        <v>4</v>
      </c>
      <c r="CA22" s="71">
        <v>307</v>
      </c>
      <c r="CB22" s="71" t="s">
        <v>114</v>
      </c>
      <c r="CC22" s="71" t="s">
        <v>114</v>
      </c>
      <c r="CD22" s="71">
        <v>1</v>
      </c>
      <c r="CE22" s="81" t="s">
        <v>114</v>
      </c>
      <c r="CF22" s="81" t="s">
        <v>114</v>
      </c>
    </row>
    <row r="23" spans="1:84" ht="18.75" customHeight="1" x14ac:dyDescent="0.15">
      <c r="A23" s="91" t="s">
        <v>11</v>
      </c>
      <c r="B23" s="46">
        <f>SUM(B24:B26)</f>
        <v>405</v>
      </c>
      <c r="C23" s="17">
        <f>SUM(C24:C26)</f>
        <v>2481</v>
      </c>
      <c r="D23" s="17">
        <f t="shared" ref="D23:K23" si="17">SUM(D24:D26)</f>
        <v>124</v>
      </c>
      <c r="E23" s="17">
        <f t="shared" si="17"/>
        <v>253</v>
      </c>
      <c r="F23" s="17">
        <f t="shared" si="17"/>
        <v>281</v>
      </c>
      <c r="G23" s="17">
        <f t="shared" si="17"/>
        <v>2228</v>
      </c>
      <c r="H23" s="17">
        <f t="shared" si="17"/>
        <v>279</v>
      </c>
      <c r="I23" s="17">
        <f t="shared" si="17"/>
        <v>2225</v>
      </c>
      <c r="J23" s="17">
        <f t="shared" si="17"/>
        <v>2</v>
      </c>
      <c r="K23" s="17">
        <f t="shared" si="17"/>
        <v>3</v>
      </c>
      <c r="L23" s="17">
        <f>SUM(L24:L26)</f>
        <v>251</v>
      </c>
      <c r="M23" s="17">
        <f>SUM(M24:M26)</f>
        <v>549</v>
      </c>
      <c r="N23" s="17">
        <f t="shared" ref="N23:W23" si="18">SUM(N24:N26)</f>
        <v>86</v>
      </c>
      <c r="O23" s="17">
        <f t="shared" si="18"/>
        <v>553</v>
      </c>
      <c r="P23" s="17">
        <f t="shared" si="18"/>
        <v>39</v>
      </c>
      <c r="Q23" s="17">
        <f t="shared" si="18"/>
        <v>528</v>
      </c>
      <c r="R23" s="17">
        <f t="shared" si="18"/>
        <v>16</v>
      </c>
      <c r="S23" s="17">
        <f t="shared" si="18"/>
        <v>380</v>
      </c>
      <c r="T23" s="17">
        <f t="shared" si="18"/>
        <v>9</v>
      </c>
      <c r="U23" s="17">
        <f t="shared" si="18"/>
        <v>344</v>
      </c>
      <c r="V23" s="17">
        <f t="shared" si="18"/>
        <v>2</v>
      </c>
      <c r="W23" s="17">
        <f t="shared" si="18"/>
        <v>127</v>
      </c>
      <c r="X23" s="17" t="s">
        <v>114</v>
      </c>
      <c r="Y23" s="17" t="s">
        <v>114</v>
      </c>
      <c r="Z23" s="17">
        <f>SUM(Z24:Z26)</f>
        <v>2</v>
      </c>
      <c r="AA23" s="17" t="s">
        <v>114</v>
      </c>
      <c r="AB23" s="17" t="s">
        <v>114</v>
      </c>
      <c r="AC23" s="63" t="s">
        <v>70</v>
      </c>
      <c r="AD23" s="79">
        <f>SUM(AD24+AD25+AD26+AD27+AD29+AD30)</f>
        <v>101</v>
      </c>
      <c r="AE23" s="92">
        <f>SUM(AE24+AE25+AE26+AE27+AE29+AE30)</f>
        <v>1917</v>
      </c>
      <c r="AF23" s="92">
        <f>SUM(AF24:AF31)</f>
        <v>4</v>
      </c>
      <c r="AG23" s="92">
        <f>SUM(AG24:AG31)</f>
        <v>15</v>
      </c>
      <c r="AH23" s="92">
        <f t="shared" ref="AH23:AK23" si="19">SUM(AH24+AH25+AH26+AH27+AH29+AH30)</f>
        <v>97</v>
      </c>
      <c r="AI23" s="92">
        <f t="shared" si="19"/>
        <v>1902</v>
      </c>
      <c r="AJ23" s="92">
        <f t="shared" si="19"/>
        <v>93</v>
      </c>
      <c r="AK23" s="92">
        <f t="shared" si="19"/>
        <v>1864</v>
      </c>
      <c r="AL23" s="92">
        <f>SUM(AL24:AL30)</f>
        <v>4</v>
      </c>
      <c r="AM23" s="92">
        <f>SUM(AM24:AM31)</f>
        <v>38</v>
      </c>
      <c r="AN23" s="80">
        <f>SUM(AN24:AN31)</f>
        <v>26</v>
      </c>
      <c r="AO23" s="80">
        <f t="shared" ref="AO23" si="20">SUM(AO24:AO31)</f>
        <v>64</v>
      </c>
      <c r="AP23" s="80">
        <f t="shared" ref="AP23:BA23" si="21">SUM(AP24:AP31)</f>
        <v>24</v>
      </c>
      <c r="AQ23" s="80">
        <f t="shared" si="21"/>
        <v>175</v>
      </c>
      <c r="AR23" s="80">
        <f t="shared" si="21"/>
        <v>15</v>
      </c>
      <c r="AS23" s="80">
        <f t="shared" si="21"/>
        <v>196</v>
      </c>
      <c r="AT23" s="80">
        <f t="shared" si="21"/>
        <v>13</v>
      </c>
      <c r="AU23" s="80">
        <f t="shared" si="21"/>
        <v>308</v>
      </c>
      <c r="AV23" s="80">
        <f t="shared" si="21"/>
        <v>12</v>
      </c>
      <c r="AW23" s="80">
        <f t="shared" si="21"/>
        <v>412</v>
      </c>
      <c r="AX23" s="80">
        <f t="shared" si="21"/>
        <v>7</v>
      </c>
      <c r="AY23" s="80">
        <f t="shared" si="21"/>
        <v>492</v>
      </c>
      <c r="AZ23" s="80">
        <f t="shared" si="21"/>
        <v>2</v>
      </c>
      <c r="BA23" s="80">
        <f t="shared" si="21"/>
        <v>270</v>
      </c>
      <c r="BB23" s="80">
        <f>SUM(BB24:BB31)</f>
        <v>2</v>
      </c>
      <c r="BC23" s="80" t="s">
        <v>114</v>
      </c>
      <c r="BD23" s="80" t="s">
        <v>114</v>
      </c>
      <c r="BE23" s="59" t="s">
        <v>86</v>
      </c>
      <c r="BF23" s="82">
        <v>459</v>
      </c>
      <c r="BG23" s="83">
        <v>3777</v>
      </c>
      <c r="BH23" s="71">
        <v>279</v>
      </c>
      <c r="BI23" s="71">
        <v>880</v>
      </c>
      <c r="BJ23" s="82">
        <v>180</v>
      </c>
      <c r="BK23" s="83">
        <v>2897</v>
      </c>
      <c r="BL23" s="71">
        <v>176</v>
      </c>
      <c r="BM23" s="71">
        <v>2873</v>
      </c>
      <c r="BN23" s="71">
        <v>4</v>
      </c>
      <c r="BO23" s="71">
        <v>24</v>
      </c>
      <c r="BP23" s="82">
        <v>263</v>
      </c>
      <c r="BQ23" s="83">
        <v>556</v>
      </c>
      <c r="BR23" s="71">
        <v>83</v>
      </c>
      <c r="BS23" s="71">
        <v>578</v>
      </c>
      <c r="BT23" s="82">
        <v>60</v>
      </c>
      <c r="BU23" s="83">
        <v>818</v>
      </c>
      <c r="BV23" s="71">
        <v>29</v>
      </c>
      <c r="BW23" s="71">
        <v>713</v>
      </c>
      <c r="BX23" s="71">
        <v>16</v>
      </c>
      <c r="BY23" s="71">
        <v>588</v>
      </c>
      <c r="BZ23" s="71">
        <v>6</v>
      </c>
      <c r="CA23" s="71">
        <v>414</v>
      </c>
      <c r="CB23" s="71">
        <v>1</v>
      </c>
      <c r="CC23" s="71">
        <v>110</v>
      </c>
      <c r="CD23" s="71">
        <v>1</v>
      </c>
      <c r="CE23" s="81" t="s">
        <v>114</v>
      </c>
      <c r="CF23" s="81" t="s">
        <v>114</v>
      </c>
    </row>
    <row r="24" spans="1:84" ht="18.75" customHeight="1" x14ac:dyDescent="0.15">
      <c r="A24" s="9" t="s">
        <v>53</v>
      </c>
      <c r="B24" s="51">
        <v>210</v>
      </c>
      <c r="C24" s="39">
        <v>1570</v>
      </c>
      <c r="D24" s="39">
        <v>34</v>
      </c>
      <c r="E24" s="39">
        <v>71</v>
      </c>
      <c r="F24" s="39">
        <v>176</v>
      </c>
      <c r="G24" s="39">
        <v>1499</v>
      </c>
      <c r="H24" s="39">
        <v>175</v>
      </c>
      <c r="I24" s="39">
        <v>1497</v>
      </c>
      <c r="J24" s="65">
        <v>1</v>
      </c>
      <c r="K24" s="65">
        <v>2</v>
      </c>
      <c r="L24" s="39">
        <v>105</v>
      </c>
      <c r="M24" s="39">
        <v>242</v>
      </c>
      <c r="N24" s="39">
        <v>55</v>
      </c>
      <c r="O24" s="39">
        <v>363</v>
      </c>
      <c r="P24" s="39">
        <v>31</v>
      </c>
      <c r="Q24" s="39">
        <v>423</v>
      </c>
      <c r="R24" s="39">
        <v>10</v>
      </c>
      <c r="S24" s="39">
        <v>237</v>
      </c>
      <c r="T24" s="39">
        <v>7</v>
      </c>
      <c r="U24" s="39">
        <v>249</v>
      </c>
      <c r="V24" s="39">
        <v>1</v>
      </c>
      <c r="W24" s="39">
        <v>56</v>
      </c>
      <c r="X24" s="39" t="s">
        <v>114</v>
      </c>
      <c r="Y24" s="39" t="s">
        <v>114</v>
      </c>
      <c r="Z24" s="39">
        <v>1</v>
      </c>
      <c r="AA24" s="17" t="s">
        <v>114</v>
      </c>
      <c r="AB24" s="17" t="s">
        <v>114</v>
      </c>
      <c r="AC24" s="70" t="s">
        <v>134</v>
      </c>
      <c r="AD24" s="65">
        <v>5</v>
      </c>
      <c r="AE24" s="81">
        <v>274</v>
      </c>
      <c r="AF24" s="92" t="s">
        <v>114</v>
      </c>
      <c r="AG24" s="64" t="s">
        <v>114</v>
      </c>
      <c r="AH24" s="65">
        <v>5</v>
      </c>
      <c r="AI24" s="81">
        <v>274</v>
      </c>
      <c r="AJ24" s="64">
        <v>5</v>
      </c>
      <c r="AK24" s="64">
        <v>274</v>
      </c>
      <c r="AL24" s="64" t="s">
        <v>114</v>
      </c>
      <c r="AM24" s="64" t="s">
        <v>114</v>
      </c>
      <c r="AN24" s="64" t="s">
        <v>114</v>
      </c>
      <c r="AO24" s="64" t="s">
        <v>114</v>
      </c>
      <c r="AP24" s="64">
        <v>1</v>
      </c>
      <c r="AQ24" s="64">
        <v>9</v>
      </c>
      <c r="AR24" s="64">
        <v>1</v>
      </c>
      <c r="AS24" s="64">
        <v>13</v>
      </c>
      <c r="AT24" s="64">
        <v>1</v>
      </c>
      <c r="AU24" s="64">
        <v>28</v>
      </c>
      <c r="AV24" s="64" t="s">
        <v>114</v>
      </c>
      <c r="AW24" s="64" t="s">
        <v>114</v>
      </c>
      <c r="AX24" s="64">
        <v>1</v>
      </c>
      <c r="AY24" s="64">
        <v>64</v>
      </c>
      <c r="AZ24" s="64">
        <v>1</v>
      </c>
      <c r="BA24" s="64">
        <v>160</v>
      </c>
      <c r="BB24" s="64" t="s">
        <v>114</v>
      </c>
      <c r="BC24" s="80" t="s">
        <v>114</v>
      </c>
      <c r="BD24" s="80" t="s">
        <v>114</v>
      </c>
      <c r="BE24" s="59" t="s">
        <v>87</v>
      </c>
      <c r="BF24" s="82">
        <v>68</v>
      </c>
      <c r="BG24" s="83">
        <v>463</v>
      </c>
      <c r="BH24" s="71">
        <v>15</v>
      </c>
      <c r="BI24" s="71">
        <v>45</v>
      </c>
      <c r="BJ24" s="82">
        <v>52</v>
      </c>
      <c r="BK24" s="83">
        <v>409</v>
      </c>
      <c r="BL24" s="71">
        <v>52</v>
      </c>
      <c r="BM24" s="71">
        <v>409</v>
      </c>
      <c r="BN24" s="71" t="s">
        <v>10</v>
      </c>
      <c r="BO24" s="71" t="s">
        <v>10</v>
      </c>
      <c r="BP24" s="82">
        <v>29</v>
      </c>
      <c r="BQ24" s="83">
        <v>69</v>
      </c>
      <c r="BR24" s="71">
        <v>25</v>
      </c>
      <c r="BS24" s="71">
        <v>163</v>
      </c>
      <c r="BT24" s="82">
        <v>9</v>
      </c>
      <c r="BU24" s="83">
        <v>100</v>
      </c>
      <c r="BV24" s="71">
        <v>4</v>
      </c>
      <c r="BW24" s="71">
        <v>98</v>
      </c>
      <c r="BX24" s="71">
        <v>1</v>
      </c>
      <c r="BY24" s="71">
        <v>33</v>
      </c>
      <c r="BZ24" s="71" t="s">
        <v>114</v>
      </c>
      <c r="CA24" s="71" t="s">
        <v>114</v>
      </c>
      <c r="CB24" s="71" t="s">
        <v>114</v>
      </c>
      <c r="CC24" s="71" t="s">
        <v>114</v>
      </c>
      <c r="CD24" s="71" t="s">
        <v>114</v>
      </c>
      <c r="CE24" s="81" t="s">
        <v>114</v>
      </c>
      <c r="CF24" s="81" t="s">
        <v>114</v>
      </c>
    </row>
    <row r="25" spans="1:84" ht="18.75" customHeight="1" x14ac:dyDescent="0.15">
      <c r="A25" s="9" t="s">
        <v>109</v>
      </c>
      <c r="B25" s="51">
        <v>101</v>
      </c>
      <c r="C25" s="39">
        <v>318</v>
      </c>
      <c r="D25" s="39">
        <v>60</v>
      </c>
      <c r="E25" s="39">
        <v>129</v>
      </c>
      <c r="F25" s="39">
        <v>41</v>
      </c>
      <c r="G25" s="39">
        <v>189</v>
      </c>
      <c r="H25" s="39">
        <v>41</v>
      </c>
      <c r="I25" s="39">
        <v>189</v>
      </c>
      <c r="J25" s="65" t="s">
        <v>114</v>
      </c>
      <c r="K25" s="65" t="s">
        <v>114</v>
      </c>
      <c r="L25" s="39">
        <v>82</v>
      </c>
      <c r="M25" s="39">
        <v>173</v>
      </c>
      <c r="N25" s="39">
        <v>16</v>
      </c>
      <c r="O25" s="39">
        <v>100</v>
      </c>
      <c r="P25" s="39">
        <v>2</v>
      </c>
      <c r="Q25" s="39">
        <v>24</v>
      </c>
      <c r="R25" s="39">
        <v>1</v>
      </c>
      <c r="S25" s="39">
        <v>21</v>
      </c>
      <c r="T25" s="81" t="s">
        <v>114</v>
      </c>
      <c r="U25" s="65" t="s">
        <v>114</v>
      </c>
      <c r="V25" s="81" t="s">
        <v>114</v>
      </c>
      <c r="W25" s="65" t="s">
        <v>114</v>
      </c>
      <c r="X25" s="81" t="s">
        <v>114</v>
      </c>
      <c r="Y25" s="64" t="s">
        <v>114</v>
      </c>
      <c r="Z25" s="64" t="s">
        <v>114</v>
      </c>
      <c r="AA25" s="17" t="s">
        <v>114</v>
      </c>
      <c r="AB25" s="17" t="s">
        <v>114</v>
      </c>
      <c r="AC25" s="70" t="s">
        <v>135</v>
      </c>
      <c r="AD25" s="65">
        <v>13</v>
      </c>
      <c r="AE25" s="81">
        <v>261</v>
      </c>
      <c r="AF25" s="92">
        <v>1</v>
      </c>
      <c r="AG25" s="64">
        <v>1</v>
      </c>
      <c r="AH25" s="65">
        <v>12</v>
      </c>
      <c r="AI25" s="81">
        <v>260</v>
      </c>
      <c r="AJ25" s="64">
        <v>12</v>
      </c>
      <c r="AK25" s="64">
        <v>260</v>
      </c>
      <c r="AL25" s="64" t="s">
        <v>114</v>
      </c>
      <c r="AM25" s="64" t="s">
        <v>114</v>
      </c>
      <c r="AN25" s="64">
        <v>3</v>
      </c>
      <c r="AO25" s="64">
        <v>3</v>
      </c>
      <c r="AP25" s="64">
        <v>4</v>
      </c>
      <c r="AQ25" s="64">
        <v>32</v>
      </c>
      <c r="AR25" s="65" t="s">
        <v>114</v>
      </c>
      <c r="AS25" s="81" t="s">
        <v>114</v>
      </c>
      <c r="AT25" s="64">
        <v>1</v>
      </c>
      <c r="AU25" s="64">
        <v>23</v>
      </c>
      <c r="AV25" s="64">
        <v>2</v>
      </c>
      <c r="AW25" s="64">
        <v>70</v>
      </c>
      <c r="AX25" s="64">
        <v>2</v>
      </c>
      <c r="AY25" s="64">
        <v>133</v>
      </c>
      <c r="AZ25" s="64" t="s">
        <v>114</v>
      </c>
      <c r="BA25" s="64" t="s">
        <v>114</v>
      </c>
      <c r="BB25" s="64">
        <v>1</v>
      </c>
      <c r="BC25" s="80" t="s">
        <v>114</v>
      </c>
      <c r="BD25" s="80" t="s">
        <v>114</v>
      </c>
      <c r="BE25" s="59"/>
      <c r="BF25" s="67"/>
      <c r="BG25" s="68"/>
      <c r="BH25" s="69"/>
      <c r="BI25" s="69"/>
      <c r="BJ25" s="67"/>
      <c r="BK25" s="68"/>
      <c r="BL25" s="69"/>
      <c r="BM25" s="69"/>
      <c r="BN25" s="69"/>
      <c r="BO25" s="69"/>
      <c r="BP25" s="67"/>
      <c r="BQ25" s="68"/>
      <c r="BR25" s="69"/>
      <c r="BS25" s="69"/>
      <c r="BT25" s="67"/>
      <c r="BU25" s="68"/>
      <c r="BV25" s="69"/>
      <c r="BW25" s="69"/>
      <c r="BX25" s="69"/>
      <c r="BY25" s="69"/>
      <c r="BZ25" s="69"/>
      <c r="CA25" s="69"/>
      <c r="CB25" s="69"/>
      <c r="CC25" s="69"/>
      <c r="CD25" s="71"/>
      <c r="CE25" s="64"/>
      <c r="CF25" s="64"/>
    </row>
    <row r="26" spans="1:84" ht="18.75" customHeight="1" x14ac:dyDescent="0.15">
      <c r="A26" s="9" t="s">
        <v>54</v>
      </c>
      <c r="B26" s="51">
        <v>94</v>
      </c>
      <c r="C26" s="39">
        <v>593</v>
      </c>
      <c r="D26" s="39">
        <v>30</v>
      </c>
      <c r="E26" s="39">
        <v>53</v>
      </c>
      <c r="F26" s="39">
        <v>64</v>
      </c>
      <c r="G26" s="39">
        <v>540</v>
      </c>
      <c r="H26" s="39">
        <v>63</v>
      </c>
      <c r="I26" s="39">
        <v>539</v>
      </c>
      <c r="J26" s="65">
        <v>1</v>
      </c>
      <c r="K26" s="65">
        <v>1</v>
      </c>
      <c r="L26" s="39">
        <v>64</v>
      </c>
      <c r="M26" s="39">
        <v>134</v>
      </c>
      <c r="N26" s="39">
        <v>15</v>
      </c>
      <c r="O26" s="39">
        <v>90</v>
      </c>
      <c r="P26" s="39">
        <v>6</v>
      </c>
      <c r="Q26" s="39">
        <v>81</v>
      </c>
      <c r="R26" s="39">
        <v>5</v>
      </c>
      <c r="S26" s="39">
        <v>122</v>
      </c>
      <c r="T26" s="39">
        <v>2</v>
      </c>
      <c r="U26" s="39">
        <v>95</v>
      </c>
      <c r="V26" s="39">
        <v>1</v>
      </c>
      <c r="W26" s="39">
        <v>71</v>
      </c>
      <c r="X26" s="81" t="s">
        <v>114</v>
      </c>
      <c r="Y26" s="64" t="s">
        <v>114</v>
      </c>
      <c r="Z26" s="64">
        <v>1</v>
      </c>
      <c r="AA26" s="17" t="s">
        <v>114</v>
      </c>
      <c r="AB26" s="17" t="s">
        <v>114</v>
      </c>
      <c r="AC26" s="70" t="s">
        <v>136</v>
      </c>
      <c r="AD26" s="65">
        <v>55</v>
      </c>
      <c r="AE26" s="81">
        <v>1045</v>
      </c>
      <c r="AF26" s="92">
        <v>3</v>
      </c>
      <c r="AG26" s="64">
        <v>14</v>
      </c>
      <c r="AH26" s="65">
        <v>52</v>
      </c>
      <c r="AI26" s="81">
        <v>1031</v>
      </c>
      <c r="AJ26" s="64">
        <v>51</v>
      </c>
      <c r="AK26" s="64">
        <v>1025</v>
      </c>
      <c r="AL26" s="64">
        <v>1</v>
      </c>
      <c r="AM26" s="64">
        <v>6</v>
      </c>
      <c r="AN26" s="64">
        <v>11</v>
      </c>
      <c r="AO26" s="64">
        <v>25</v>
      </c>
      <c r="AP26" s="64">
        <v>15</v>
      </c>
      <c r="AQ26" s="64">
        <v>104</v>
      </c>
      <c r="AR26" s="65">
        <v>9</v>
      </c>
      <c r="AS26" s="81">
        <v>125</v>
      </c>
      <c r="AT26" s="64">
        <v>7</v>
      </c>
      <c r="AU26" s="64">
        <v>163</v>
      </c>
      <c r="AV26" s="64">
        <v>9</v>
      </c>
      <c r="AW26" s="64">
        <v>312</v>
      </c>
      <c r="AX26" s="64">
        <v>3</v>
      </c>
      <c r="AY26" s="64">
        <v>206</v>
      </c>
      <c r="AZ26" s="64">
        <v>1</v>
      </c>
      <c r="BA26" s="64">
        <v>110</v>
      </c>
      <c r="BB26" s="64" t="s">
        <v>114</v>
      </c>
      <c r="BC26" s="80" t="s">
        <v>114</v>
      </c>
      <c r="BD26" s="80" t="s">
        <v>114</v>
      </c>
      <c r="BE26" s="93" t="s">
        <v>88</v>
      </c>
      <c r="BF26" s="67">
        <f>SUM(BF27:BF29)</f>
        <v>397</v>
      </c>
      <c r="BG26" s="68">
        <f>SUM(BG27:BG29)</f>
        <v>1616</v>
      </c>
      <c r="BH26" s="68">
        <f t="shared" ref="BH26:BO26" si="22">SUM(BH27:BH29)</f>
        <v>240</v>
      </c>
      <c r="BI26" s="68">
        <f t="shared" si="22"/>
        <v>446</v>
      </c>
      <c r="BJ26" s="68">
        <f t="shared" si="22"/>
        <v>156</v>
      </c>
      <c r="BK26" s="68">
        <f t="shared" si="22"/>
        <v>1165</v>
      </c>
      <c r="BL26" s="68">
        <f t="shared" si="22"/>
        <v>147</v>
      </c>
      <c r="BM26" s="68">
        <f t="shared" si="22"/>
        <v>1135</v>
      </c>
      <c r="BN26" s="68">
        <f t="shared" si="22"/>
        <v>9</v>
      </c>
      <c r="BO26" s="68">
        <f t="shared" si="22"/>
        <v>30</v>
      </c>
      <c r="BP26" s="67">
        <f>SUM(BP27:BP29)</f>
        <v>312</v>
      </c>
      <c r="BQ26" s="67">
        <f t="shared" ref="BQ26:CD26" si="23">SUM(BQ27:BQ29)</f>
        <v>590</v>
      </c>
      <c r="BR26" s="67">
        <f t="shared" si="23"/>
        <v>49</v>
      </c>
      <c r="BS26" s="67">
        <f t="shared" si="23"/>
        <v>308</v>
      </c>
      <c r="BT26" s="67">
        <f t="shared" si="23"/>
        <v>17</v>
      </c>
      <c r="BU26" s="67">
        <f t="shared" si="23"/>
        <v>229</v>
      </c>
      <c r="BV26" s="67">
        <f t="shared" si="23"/>
        <v>10</v>
      </c>
      <c r="BW26" s="67">
        <f t="shared" si="23"/>
        <v>228</v>
      </c>
      <c r="BX26" s="67">
        <f t="shared" si="23"/>
        <v>3</v>
      </c>
      <c r="BY26" s="67">
        <f t="shared" si="23"/>
        <v>109</v>
      </c>
      <c r="BZ26" s="67">
        <f t="shared" si="23"/>
        <v>2</v>
      </c>
      <c r="CA26" s="67">
        <f t="shared" si="23"/>
        <v>152</v>
      </c>
      <c r="CB26" s="67" t="s">
        <v>114</v>
      </c>
      <c r="CC26" s="67" t="s">
        <v>114</v>
      </c>
      <c r="CD26" s="67">
        <f t="shared" si="23"/>
        <v>4</v>
      </c>
      <c r="CE26" s="64" t="s">
        <v>114</v>
      </c>
      <c r="CF26" s="64" t="s">
        <v>114</v>
      </c>
    </row>
    <row r="27" spans="1:84" ht="18.75" customHeight="1" x14ac:dyDescent="0.15">
      <c r="B27" s="51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70" t="s">
        <v>137</v>
      </c>
      <c r="AD27" s="65">
        <v>3</v>
      </c>
      <c r="AE27" s="81">
        <v>33</v>
      </c>
      <c r="AF27" s="92" t="s">
        <v>114</v>
      </c>
      <c r="AG27" s="64" t="s">
        <v>114</v>
      </c>
      <c r="AH27" s="65">
        <v>3</v>
      </c>
      <c r="AI27" s="81">
        <v>33</v>
      </c>
      <c r="AJ27" s="64">
        <v>2</v>
      </c>
      <c r="AK27" s="64">
        <v>12</v>
      </c>
      <c r="AL27" s="64">
        <v>1</v>
      </c>
      <c r="AM27" s="64">
        <v>21</v>
      </c>
      <c r="AN27" s="64">
        <v>1</v>
      </c>
      <c r="AO27" s="64">
        <v>1</v>
      </c>
      <c r="AP27" s="64" t="s">
        <v>114</v>
      </c>
      <c r="AQ27" s="64" t="s">
        <v>114</v>
      </c>
      <c r="AR27" s="65">
        <v>1</v>
      </c>
      <c r="AS27" s="81">
        <v>11</v>
      </c>
      <c r="AT27" s="64">
        <v>1</v>
      </c>
      <c r="AU27" s="64">
        <v>21</v>
      </c>
      <c r="AV27" s="64" t="s">
        <v>114</v>
      </c>
      <c r="AW27" s="64" t="s">
        <v>114</v>
      </c>
      <c r="AX27" s="64" t="s">
        <v>114</v>
      </c>
      <c r="AY27" s="64" t="s">
        <v>114</v>
      </c>
      <c r="AZ27" s="64" t="s">
        <v>114</v>
      </c>
      <c r="BA27" s="64" t="s">
        <v>114</v>
      </c>
      <c r="BB27" s="64" t="s">
        <v>114</v>
      </c>
      <c r="BC27" s="80" t="s">
        <v>114</v>
      </c>
      <c r="BD27" s="80" t="s">
        <v>114</v>
      </c>
      <c r="BE27" s="59" t="s">
        <v>36</v>
      </c>
      <c r="BF27" s="82">
        <v>294</v>
      </c>
      <c r="BG27" s="83">
        <v>817</v>
      </c>
      <c r="BH27" s="71">
        <v>222</v>
      </c>
      <c r="BI27" s="71">
        <v>417</v>
      </c>
      <c r="BJ27" s="82">
        <v>72</v>
      </c>
      <c r="BK27" s="83">
        <v>400</v>
      </c>
      <c r="BL27" s="71">
        <v>72</v>
      </c>
      <c r="BM27" s="71">
        <v>400</v>
      </c>
      <c r="BN27" s="71" t="s">
        <v>114</v>
      </c>
      <c r="BO27" s="71" t="s">
        <v>114</v>
      </c>
      <c r="BP27" s="82">
        <v>258</v>
      </c>
      <c r="BQ27" s="83">
        <v>474</v>
      </c>
      <c r="BR27" s="71">
        <v>28</v>
      </c>
      <c r="BS27" s="71">
        <v>180</v>
      </c>
      <c r="BT27" s="82">
        <v>4</v>
      </c>
      <c r="BU27" s="83">
        <v>43</v>
      </c>
      <c r="BV27" s="71">
        <v>1</v>
      </c>
      <c r="BW27" s="71">
        <v>23</v>
      </c>
      <c r="BX27" s="71" t="s">
        <v>114</v>
      </c>
      <c r="BY27" s="71" t="s">
        <v>114</v>
      </c>
      <c r="BZ27" s="71">
        <v>1</v>
      </c>
      <c r="CA27" s="71">
        <v>97</v>
      </c>
      <c r="CB27" s="71" t="s">
        <v>114</v>
      </c>
      <c r="CC27" s="71" t="s">
        <v>114</v>
      </c>
      <c r="CD27" s="71">
        <v>2</v>
      </c>
      <c r="CE27" s="64" t="s">
        <v>114</v>
      </c>
      <c r="CF27" s="64" t="s">
        <v>114</v>
      </c>
    </row>
    <row r="28" spans="1:84" ht="18.75" customHeight="1" x14ac:dyDescent="0.15">
      <c r="A28" s="21" t="s">
        <v>12</v>
      </c>
      <c r="B28" s="46">
        <f>SUM(B29:B52)</f>
        <v>358</v>
      </c>
      <c r="C28" s="17">
        <f>SUM(C29:C52)</f>
        <v>11703</v>
      </c>
      <c r="D28" s="17">
        <f>SUM(D29:D52)</f>
        <v>98</v>
      </c>
      <c r="E28" s="17">
        <f t="shared" ref="E28:K28" si="24">SUM(E29:E52)</f>
        <v>239</v>
      </c>
      <c r="F28" s="17">
        <f>SUM(F29:F52)</f>
        <v>260</v>
      </c>
      <c r="G28" s="17">
        <f t="shared" si="24"/>
        <v>11464</v>
      </c>
      <c r="H28" s="17">
        <f t="shared" si="24"/>
        <v>259</v>
      </c>
      <c r="I28" s="17">
        <f t="shared" si="24"/>
        <v>11017</v>
      </c>
      <c r="J28" s="17">
        <f t="shared" si="24"/>
        <v>1</v>
      </c>
      <c r="K28" s="17">
        <f t="shared" si="24"/>
        <v>447</v>
      </c>
      <c r="L28" s="17">
        <f>SUM(L29:L52)</f>
        <v>154</v>
      </c>
      <c r="M28" s="17">
        <f t="shared" ref="M28" si="25">SUM(M29:M52)</f>
        <v>348</v>
      </c>
      <c r="N28" s="17">
        <f t="shared" ref="N28:Y28" si="26">SUM(N29:N52)</f>
        <v>49</v>
      </c>
      <c r="O28" s="17">
        <f t="shared" si="26"/>
        <v>323</v>
      </c>
      <c r="P28" s="17">
        <f t="shared" si="26"/>
        <v>49</v>
      </c>
      <c r="Q28" s="17">
        <f>SUM(Q29:Q52)</f>
        <v>676</v>
      </c>
      <c r="R28" s="17">
        <f t="shared" si="26"/>
        <v>31</v>
      </c>
      <c r="S28" s="17">
        <f t="shared" si="26"/>
        <v>771</v>
      </c>
      <c r="T28" s="17">
        <f t="shared" si="26"/>
        <v>36</v>
      </c>
      <c r="U28" s="17">
        <f t="shared" si="26"/>
        <v>1379</v>
      </c>
      <c r="V28" s="17">
        <f t="shared" si="26"/>
        <v>17</v>
      </c>
      <c r="W28" s="17">
        <f t="shared" si="26"/>
        <v>1077</v>
      </c>
      <c r="X28" s="17">
        <f t="shared" si="26"/>
        <v>20</v>
      </c>
      <c r="Y28" s="17">
        <f t="shared" si="26"/>
        <v>7129</v>
      </c>
      <c r="Z28" s="17">
        <f>SUM(Z29:Z52)</f>
        <v>2</v>
      </c>
      <c r="AA28" s="17" t="s">
        <v>114</v>
      </c>
      <c r="AB28" s="17" t="s">
        <v>114</v>
      </c>
      <c r="AC28" s="70" t="s">
        <v>138</v>
      </c>
      <c r="AD28" s="64" t="s">
        <v>10</v>
      </c>
      <c r="AE28" s="64" t="s">
        <v>114</v>
      </c>
      <c r="AF28" s="92" t="s">
        <v>114</v>
      </c>
      <c r="AG28" s="64" t="s">
        <v>114</v>
      </c>
      <c r="AH28" s="64" t="s">
        <v>114</v>
      </c>
      <c r="AI28" s="64" t="s">
        <v>114</v>
      </c>
      <c r="AJ28" s="64" t="s">
        <v>114</v>
      </c>
      <c r="AK28" s="64" t="s">
        <v>114</v>
      </c>
      <c r="AL28" s="64" t="s">
        <v>114</v>
      </c>
      <c r="AM28" s="64"/>
      <c r="AN28" s="64" t="s">
        <v>114</v>
      </c>
      <c r="AO28" s="64" t="s">
        <v>114</v>
      </c>
      <c r="AP28" s="64" t="s">
        <v>114</v>
      </c>
      <c r="AQ28" s="64" t="s">
        <v>114</v>
      </c>
      <c r="AR28" s="64" t="s">
        <v>114</v>
      </c>
      <c r="AS28" s="64" t="s">
        <v>114</v>
      </c>
      <c r="AT28" s="64" t="s">
        <v>114</v>
      </c>
      <c r="AU28" s="64" t="s">
        <v>114</v>
      </c>
      <c r="AV28" s="64" t="s">
        <v>114</v>
      </c>
      <c r="AW28" s="64" t="s">
        <v>114</v>
      </c>
      <c r="AX28" s="64" t="s">
        <v>114</v>
      </c>
      <c r="AY28" s="64" t="s">
        <v>114</v>
      </c>
      <c r="AZ28" s="64" t="s">
        <v>114</v>
      </c>
      <c r="BA28" s="64" t="s">
        <v>114</v>
      </c>
      <c r="BB28" s="64" t="s">
        <v>114</v>
      </c>
      <c r="BC28" s="80" t="s">
        <v>114</v>
      </c>
      <c r="BD28" s="80" t="s">
        <v>114</v>
      </c>
      <c r="BE28" s="59" t="s">
        <v>89</v>
      </c>
      <c r="BF28" s="82">
        <v>55</v>
      </c>
      <c r="BG28" s="83">
        <v>237</v>
      </c>
      <c r="BH28" s="71">
        <v>11</v>
      </c>
      <c r="BI28" s="71">
        <v>14</v>
      </c>
      <c r="BJ28" s="82">
        <v>44</v>
      </c>
      <c r="BK28" s="83">
        <v>223</v>
      </c>
      <c r="BL28" s="71">
        <v>37</v>
      </c>
      <c r="BM28" s="71">
        <v>203</v>
      </c>
      <c r="BN28" s="71">
        <v>7</v>
      </c>
      <c r="BO28" s="71">
        <v>20</v>
      </c>
      <c r="BP28" s="82">
        <v>38</v>
      </c>
      <c r="BQ28" s="83">
        <v>89</v>
      </c>
      <c r="BR28" s="71">
        <v>10</v>
      </c>
      <c r="BS28" s="71">
        <v>58</v>
      </c>
      <c r="BT28" s="82">
        <v>2</v>
      </c>
      <c r="BU28" s="83">
        <v>26</v>
      </c>
      <c r="BV28" s="71">
        <v>3</v>
      </c>
      <c r="BW28" s="71">
        <v>64</v>
      </c>
      <c r="BX28" s="71" t="s">
        <v>114</v>
      </c>
      <c r="BY28" s="71" t="s">
        <v>114</v>
      </c>
      <c r="BZ28" s="71" t="s">
        <v>114</v>
      </c>
      <c r="CA28" s="71" t="s">
        <v>114</v>
      </c>
      <c r="CB28" s="71" t="s">
        <v>114</v>
      </c>
      <c r="CC28" s="71" t="s">
        <v>114</v>
      </c>
      <c r="CD28" s="71">
        <v>2</v>
      </c>
      <c r="CE28" s="64" t="s">
        <v>114</v>
      </c>
      <c r="CF28" s="64" t="s">
        <v>114</v>
      </c>
    </row>
    <row r="29" spans="1:84" ht="18.75" customHeight="1" x14ac:dyDescent="0.15">
      <c r="A29" s="9" t="s">
        <v>139</v>
      </c>
      <c r="B29" s="51">
        <v>23</v>
      </c>
      <c r="C29" s="39">
        <v>528</v>
      </c>
      <c r="D29" s="39">
        <v>8</v>
      </c>
      <c r="E29" s="39">
        <v>26</v>
      </c>
      <c r="F29" s="39">
        <v>15</v>
      </c>
      <c r="G29" s="39">
        <v>502</v>
      </c>
      <c r="H29" s="39">
        <v>15</v>
      </c>
      <c r="I29" s="39">
        <v>502</v>
      </c>
      <c r="J29" s="65" t="s">
        <v>114</v>
      </c>
      <c r="K29" s="65" t="s">
        <v>114</v>
      </c>
      <c r="L29" s="39">
        <v>8</v>
      </c>
      <c r="M29" s="39">
        <v>16</v>
      </c>
      <c r="N29" s="39">
        <v>3</v>
      </c>
      <c r="O29" s="39">
        <v>18</v>
      </c>
      <c r="P29" s="39">
        <v>3</v>
      </c>
      <c r="Q29" s="39">
        <v>53</v>
      </c>
      <c r="R29" s="39">
        <v>3</v>
      </c>
      <c r="S29" s="39">
        <v>66</v>
      </c>
      <c r="T29" s="39">
        <v>3</v>
      </c>
      <c r="U29" s="39">
        <v>127</v>
      </c>
      <c r="V29" s="39">
        <v>2</v>
      </c>
      <c r="W29" s="39">
        <v>129</v>
      </c>
      <c r="X29" s="39">
        <v>1</v>
      </c>
      <c r="Y29" s="39">
        <v>119</v>
      </c>
      <c r="Z29" s="39" t="s">
        <v>10</v>
      </c>
      <c r="AA29" s="17" t="s">
        <v>114</v>
      </c>
      <c r="AB29" s="17" t="s">
        <v>114</v>
      </c>
      <c r="AC29" s="70" t="s">
        <v>140</v>
      </c>
      <c r="AD29" s="65">
        <v>6</v>
      </c>
      <c r="AE29" s="81">
        <v>121</v>
      </c>
      <c r="AF29" s="92" t="s">
        <v>114</v>
      </c>
      <c r="AG29" s="64" t="s">
        <v>114</v>
      </c>
      <c r="AH29" s="65">
        <v>6</v>
      </c>
      <c r="AI29" s="81">
        <v>121</v>
      </c>
      <c r="AJ29" s="64">
        <v>6</v>
      </c>
      <c r="AK29" s="64">
        <v>121</v>
      </c>
      <c r="AL29" s="64" t="s">
        <v>114</v>
      </c>
      <c r="AM29" s="64"/>
      <c r="AN29" s="65">
        <v>2</v>
      </c>
      <c r="AO29" s="81">
        <v>8</v>
      </c>
      <c r="AP29" s="64" t="s">
        <v>114</v>
      </c>
      <c r="AQ29" s="64" t="s">
        <v>114</v>
      </c>
      <c r="AR29" s="65">
        <v>2</v>
      </c>
      <c r="AS29" s="81">
        <v>24</v>
      </c>
      <c r="AT29" s="64" t="s">
        <v>114</v>
      </c>
      <c r="AU29" s="64" t="s">
        <v>114</v>
      </c>
      <c r="AV29" s="64" t="s">
        <v>114</v>
      </c>
      <c r="AW29" s="64" t="s">
        <v>114</v>
      </c>
      <c r="AX29" s="64">
        <v>1</v>
      </c>
      <c r="AY29" s="64">
        <v>89</v>
      </c>
      <c r="AZ29" s="64" t="s">
        <v>114</v>
      </c>
      <c r="BA29" s="64" t="s">
        <v>114</v>
      </c>
      <c r="BB29" s="64">
        <v>1</v>
      </c>
      <c r="BC29" s="80" t="s">
        <v>114</v>
      </c>
      <c r="BD29" s="80" t="s">
        <v>114</v>
      </c>
      <c r="BE29" s="59" t="s">
        <v>37</v>
      </c>
      <c r="BF29" s="82">
        <v>48</v>
      </c>
      <c r="BG29" s="83">
        <v>562</v>
      </c>
      <c r="BH29" s="71">
        <v>7</v>
      </c>
      <c r="BI29" s="71">
        <v>15</v>
      </c>
      <c r="BJ29" s="82">
        <v>40</v>
      </c>
      <c r="BK29" s="83">
        <v>542</v>
      </c>
      <c r="BL29" s="71">
        <v>38</v>
      </c>
      <c r="BM29" s="71">
        <v>532</v>
      </c>
      <c r="BN29" s="71">
        <v>2</v>
      </c>
      <c r="BO29" s="71">
        <v>10</v>
      </c>
      <c r="BP29" s="82">
        <v>16</v>
      </c>
      <c r="BQ29" s="83">
        <v>27</v>
      </c>
      <c r="BR29" s="71">
        <v>11</v>
      </c>
      <c r="BS29" s="71">
        <v>70</v>
      </c>
      <c r="BT29" s="82">
        <v>11</v>
      </c>
      <c r="BU29" s="83">
        <v>160</v>
      </c>
      <c r="BV29" s="71">
        <v>6</v>
      </c>
      <c r="BW29" s="71">
        <v>141</v>
      </c>
      <c r="BX29" s="71">
        <v>3</v>
      </c>
      <c r="BY29" s="71">
        <v>109</v>
      </c>
      <c r="BZ29" s="71">
        <v>1</v>
      </c>
      <c r="CA29" s="71">
        <v>55</v>
      </c>
      <c r="CB29" s="71" t="s">
        <v>114</v>
      </c>
      <c r="CC29" s="71" t="s">
        <v>114</v>
      </c>
      <c r="CD29" s="71" t="s">
        <v>114</v>
      </c>
      <c r="CE29" s="64" t="s">
        <v>114</v>
      </c>
      <c r="CF29" s="64" t="s">
        <v>114</v>
      </c>
    </row>
    <row r="30" spans="1:84" ht="18.75" customHeight="1" x14ac:dyDescent="0.15">
      <c r="A30" s="9" t="s">
        <v>141</v>
      </c>
      <c r="B30" s="51">
        <v>1</v>
      </c>
      <c r="C30" s="39">
        <v>2</v>
      </c>
      <c r="D30" s="39" t="s">
        <v>114</v>
      </c>
      <c r="E30" s="39" t="s">
        <v>114</v>
      </c>
      <c r="F30" s="39">
        <v>1</v>
      </c>
      <c r="G30" s="39">
        <v>2</v>
      </c>
      <c r="H30" s="39">
        <v>1</v>
      </c>
      <c r="I30" s="39">
        <v>2</v>
      </c>
      <c r="J30" s="65" t="s">
        <v>114</v>
      </c>
      <c r="K30" s="65" t="s">
        <v>114</v>
      </c>
      <c r="L30" s="39">
        <v>1</v>
      </c>
      <c r="M30" s="39">
        <v>2</v>
      </c>
      <c r="N30" s="39" t="s">
        <v>114</v>
      </c>
      <c r="O30" s="39" t="s">
        <v>114</v>
      </c>
      <c r="P30" s="39" t="s">
        <v>10</v>
      </c>
      <c r="Q30" s="39" t="s">
        <v>114</v>
      </c>
      <c r="R30" s="39" t="s">
        <v>10</v>
      </c>
      <c r="S30" s="39" t="s">
        <v>114</v>
      </c>
      <c r="T30" s="39" t="s">
        <v>10</v>
      </c>
      <c r="U30" s="39" t="s">
        <v>114</v>
      </c>
      <c r="V30" s="39" t="s">
        <v>114</v>
      </c>
      <c r="W30" s="39" t="s">
        <v>114</v>
      </c>
      <c r="X30" s="39" t="s">
        <v>114</v>
      </c>
      <c r="Y30" s="39" t="s">
        <v>114</v>
      </c>
      <c r="Z30" s="39" t="s">
        <v>10</v>
      </c>
      <c r="AA30" s="17" t="s">
        <v>114</v>
      </c>
      <c r="AB30" s="17" t="s">
        <v>114</v>
      </c>
      <c r="AC30" s="70" t="s">
        <v>142</v>
      </c>
      <c r="AD30" s="65">
        <v>19</v>
      </c>
      <c r="AE30" s="81">
        <v>183</v>
      </c>
      <c r="AF30" s="92" t="s">
        <v>114</v>
      </c>
      <c r="AG30" s="64" t="s">
        <v>114</v>
      </c>
      <c r="AH30" s="65">
        <v>19</v>
      </c>
      <c r="AI30" s="81">
        <v>183</v>
      </c>
      <c r="AJ30" s="64">
        <v>17</v>
      </c>
      <c r="AK30" s="64">
        <v>172</v>
      </c>
      <c r="AL30" s="64">
        <v>2</v>
      </c>
      <c r="AM30" s="64">
        <v>11</v>
      </c>
      <c r="AN30" s="65">
        <v>9</v>
      </c>
      <c r="AO30" s="81">
        <v>27</v>
      </c>
      <c r="AP30" s="64">
        <v>4</v>
      </c>
      <c r="AQ30" s="64">
        <v>30</v>
      </c>
      <c r="AR30" s="65">
        <v>2</v>
      </c>
      <c r="AS30" s="81">
        <v>23</v>
      </c>
      <c r="AT30" s="64">
        <v>3</v>
      </c>
      <c r="AU30" s="64"/>
      <c r="AV30" s="64">
        <v>1</v>
      </c>
      <c r="AW30" s="64">
        <v>30</v>
      </c>
      <c r="AX30" s="64" t="s">
        <v>114</v>
      </c>
      <c r="AY30" s="64" t="s">
        <v>114</v>
      </c>
      <c r="AZ30" s="64" t="s">
        <v>114</v>
      </c>
      <c r="BA30" s="64" t="s">
        <v>114</v>
      </c>
      <c r="BB30" s="64" t="s">
        <v>114</v>
      </c>
      <c r="BC30" s="80" t="s">
        <v>114</v>
      </c>
      <c r="BD30" s="80" t="s">
        <v>114</v>
      </c>
      <c r="BE30" s="33"/>
      <c r="BF30" s="67"/>
      <c r="BG30" s="68"/>
      <c r="BH30" s="69"/>
      <c r="BI30" s="69"/>
      <c r="BJ30" s="67"/>
      <c r="BK30" s="68"/>
      <c r="BL30" s="69"/>
      <c r="BM30" s="69"/>
      <c r="BN30" s="69"/>
      <c r="BO30" s="69"/>
      <c r="BP30" s="67"/>
      <c r="BQ30" s="68"/>
      <c r="BR30" s="69"/>
      <c r="BS30" s="69"/>
      <c r="BT30" s="67"/>
      <c r="BU30" s="68"/>
      <c r="BV30" s="69"/>
      <c r="BW30" s="69"/>
      <c r="BX30" s="69"/>
      <c r="BY30" s="69"/>
      <c r="BZ30" s="69"/>
      <c r="CA30" s="69"/>
      <c r="CB30" s="69"/>
      <c r="CC30" s="69"/>
      <c r="CD30" s="71"/>
      <c r="CE30" s="64"/>
      <c r="CF30" s="64"/>
    </row>
    <row r="31" spans="1:84" ht="18.75" customHeight="1" x14ac:dyDescent="0.15">
      <c r="A31" s="9" t="s">
        <v>143</v>
      </c>
      <c r="B31" s="51">
        <v>32</v>
      </c>
      <c r="C31" s="39">
        <v>229</v>
      </c>
      <c r="D31" s="39">
        <v>15</v>
      </c>
      <c r="E31" s="39">
        <v>40</v>
      </c>
      <c r="F31" s="39">
        <v>17</v>
      </c>
      <c r="G31" s="39">
        <v>189</v>
      </c>
      <c r="H31" s="39">
        <v>17</v>
      </c>
      <c r="I31" s="39">
        <v>189</v>
      </c>
      <c r="J31" s="65" t="s">
        <v>114</v>
      </c>
      <c r="K31" s="65" t="s">
        <v>114</v>
      </c>
      <c r="L31" s="39">
        <v>20</v>
      </c>
      <c r="M31" s="39">
        <v>42</v>
      </c>
      <c r="N31" s="39">
        <v>4</v>
      </c>
      <c r="O31" s="39">
        <v>28</v>
      </c>
      <c r="P31" s="39">
        <v>4</v>
      </c>
      <c r="Q31" s="39">
        <v>57</v>
      </c>
      <c r="R31" s="39">
        <v>1</v>
      </c>
      <c r="S31" s="39">
        <v>29</v>
      </c>
      <c r="T31" s="39">
        <v>2</v>
      </c>
      <c r="U31" s="39">
        <v>73</v>
      </c>
      <c r="V31" s="39" t="s">
        <v>114</v>
      </c>
      <c r="W31" s="39" t="s">
        <v>114</v>
      </c>
      <c r="X31" s="39" t="s">
        <v>114</v>
      </c>
      <c r="Y31" s="94" t="s">
        <v>114</v>
      </c>
      <c r="Z31" s="39">
        <v>1</v>
      </c>
      <c r="AA31" s="17" t="s">
        <v>114</v>
      </c>
      <c r="AB31" s="17" t="s">
        <v>114</v>
      </c>
      <c r="AC31" s="70" t="s">
        <v>71</v>
      </c>
      <c r="AD31" s="64" t="s">
        <v>10</v>
      </c>
      <c r="AE31" s="64" t="s">
        <v>10</v>
      </c>
      <c r="AF31" s="92" t="s">
        <v>114</v>
      </c>
      <c r="AG31" s="64" t="s">
        <v>114</v>
      </c>
      <c r="AH31" s="64" t="s">
        <v>114</v>
      </c>
      <c r="AI31" s="64" t="s">
        <v>114</v>
      </c>
      <c r="AJ31" s="64" t="s">
        <v>114</v>
      </c>
      <c r="AK31" s="64" t="s">
        <v>114</v>
      </c>
      <c r="AL31" s="64" t="s">
        <v>114</v>
      </c>
      <c r="AM31" s="64" t="s">
        <v>114</v>
      </c>
      <c r="AN31" s="64" t="s">
        <v>114</v>
      </c>
      <c r="AO31" s="64"/>
      <c r="AP31" s="64" t="s">
        <v>114</v>
      </c>
      <c r="AQ31" s="64" t="s">
        <v>114</v>
      </c>
      <c r="AR31" s="64" t="s">
        <v>114</v>
      </c>
      <c r="AS31" s="64" t="s">
        <v>114</v>
      </c>
      <c r="AT31" s="64" t="s">
        <v>114</v>
      </c>
      <c r="AU31" s="64">
        <v>73</v>
      </c>
      <c r="AV31" s="64" t="s">
        <v>114</v>
      </c>
      <c r="AW31" s="64" t="s">
        <v>114</v>
      </c>
      <c r="AX31" s="64" t="s">
        <v>114</v>
      </c>
      <c r="AY31" s="64" t="s">
        <v>114</v>
      </c>
      <c r="AZ31" s="64" t="s">
        <v>114</v>
      </c>
      <c r="BA31" s="64" t="s">
        <v>114</v>
      </c>
      <c r="BB31" s="64" t="s">
        <v>114</v>
      </c>
      <c r="BC31" s="80" t="s">
        <v>114</v>
      </c>
      <c r="BD31" s="80" t="s">
        <v>114</v>
      </c>
      <c r="BE31" s="66" t="s">
        <v>90</v>
      </c>
      <c r="BF31" s="67">
        <f>SUM(BF32:BF33)</f>
        <v>219</v>
      </c>
      <c r="BG31" s="68">
        <f>SUM(BG32:BG33)</f>
        <v>3956</v>
      </c>
      <c r="BH31" s="68">
        <f t="shared" ref="BH31:BO31" si="27">SUM(BH32:BH33)</f>
        <v>85</v>
      </c>
      <c r="BI31" s="68">
        <f t="shared" si="27"/>
        <v>187</v>
      </c>
      <c r="BJ31" s="68">
        <f t="shared" si="27"/>
        <v>81</v>
      </c>
      <c r="BK31" s="68">
        <f t="shared" si="27"/>
        <v>2105</v>
      </c>
      <c r="BL31" s="68">
        <f t="shared" si="27"/>
        <v>71</v>
      </c>
      <c r="BM31" s="68">
        <f t="shared" si="27"/>
        <v>749</v>
      </c>
      <c r="BN31" s="68">
        <f t="shared" si="27"/>
        <v>10</v>
      </c>
      <c r="BO31" s="68">
        <f t="shared" si="27"/>
        <v>1356</v>
      </c>
      <c r="BP31" s="67">
        <f>SUM(BP32:BP33)</f>
        <v>111</v>
      </c>
      <c r="BQ31" s="67">
        <f>SUM(BQ32:BQ33)</f>
        <v>187</v>
      </c>
      <c r="BR31" s="67">
        <f t="shared" ref="BR31:CD31" si="28">SUM(BR32:BR33)</f>
        <v>29</v>
      </c>
      <c r="BS31" s="67">
        <f t="shared" si="28"/>
        <v>195</v>
      </c>
      <c r="BT31" s="67">
        <f t="shared" si="28"/>
        <v>22</v>
      </c>
      <c r="BU31" s="67">
        <f t="shared" si="28"/>
        <v>299</v>
      </c>
      <c r="BV31" s="67">
        <f t="shared" si="28"/>
        <v>17</v>
      </c>
      <c r="BW31" s="67">
        <f t="shared" si="28"/>
        <v>403</v>
      </c>
      <c r="BX31" s="67">
        <f t="shared" si="28"/>
        <v>15</v>
      </c>
      <c r="BY31" s="67">
        <f t="shared" si="28"/>
        <v>559</v>
      </c>
      <c r="BZ31" s="67">
        <f t="shared" si="28"/>
        <v>15</v>
      </c>
      <c r="CA31" s="67">
        <f t="shared" si="28"/>
        <v>960</v>
      </c>
      <c r="CB31" s="67">
        <f t="shared" si="28"/>
        <v>5</v>
      </c>
      <c r="CC31" s="67">
        <f t="shared" si="28"/>
        <v>1353</v>
      </c>
      <c r="CD31" s="67">
        <f t="shared" si="28"/>
        <v>5</v>
      </c>
      <c r="CE31" s="80">
        <f>SUM(CE32:CE33)</f>
        <v>3</v>
      </c>
      <c r="CF31" s="80">
        <f>SUM(CF32:CF33)</f>
        <v>18</v>
      </c>
    </row>
    <row r="32" spans="1:84" ht="18.75" customHeight="1" x14ac:dyDescent="0.15">
      <c r="A32" s="95" t="s">
        <v>144</v>
      </c>
      <c r="B32" s="51">
        <v>7</v>
      </c>
      <c r="C32" s="39">
        <v>39</v>
      </c>
      <c r="D32" s="39">
        <v>1</v>
      </c>
      <c r="E32" s="39">
        <v>3</v>
      </c>
      <c r="F32" s="39">
        <v>6</v>
      </c>
      <c r="G32" s="39">
        <v>36</v>
      </c>
      <c r="H32" s="39">
        <v>6</v>
      </c>
      <c r="I32" s="39">
        <v>36</v>
      </c>
      <c r="J32" s="65" t="s">
        <v>114</v>
      </c>
      <c r="K32" s="65" t="s">
        <v>114</v>
      </c>
      <c r="L32" s="39">
        <v>6</v>
      </c>
      <c r="M32" s="39">
        <v>16</v>
      </c>
      <c r="N32" s="39" t="s">
        <v>114</v>
      </c>
      <c r="O32" s="39" t="s">
        <v>114</v>
      </c>
      <c r="P32" s="39" t="s">
        <v>114</v>
      </c>
      <c r="Q32" s="39" t="s">
        <v>114</v>
      </c>
      <c r="R32" s="39">
        <v>1</v>
      </c>
      <c r="S32" s="39">
        <v>23</v>
      </c>
      <c r="T32" s="39" t="s">
        <v>10</v>
      </c>
      <c r="U32" s="39" t="s">
        <v>114</v>
      </c>
      <c r="V32" s="39" t="s">
        <v>114</v>
      </c>
      <c r="W32" s="39" t="s">
        <v>114</v>
      </c>
      <c r="X32" s="39" t="s">
        <v>114</v>
      </c>
      <c r="Y32" s="39" t="s">
        <v>114</v>
      </c>
      <c r="Z32" s="39" t="s">
        <v>10</v>
      </c>
      <c r="AA32" s="17" t="s">
        <v>114</v>
      </c>
      <c r="AB32" s="17" t="s">
        <v>114</v>
      </c>
      <c r="AC32" s="18"/>
      <c r="AD32" s="79"/>
      <c r="AE32" s="78"/>
      <c r="AF32" s="80"/>
      <c r="AG32" s="80"/>
      <c r="AH32" s="79"/>
      <c r="AI32" s="78"/>
      <c r="AJ32" s="80"/>
      <c r="AK32" s="80"/>
      <c r="AL32" s="80"/>
      <c r="AM32" s="80"/>
      <c r="AN32" s="79"/>
      <c r="AO32" s="78"/>
      <c r="AP32" s="80"/>
      <c r="AQ32" s="80"/>
      <c r="AR32" s="79"/>
      <c r="AS32" s="78"/>
      <c r="AT32" s="80"/>
      <c r="AU32" s="80"/>
      <c r="AV32" s="80"/>
      <c r="AW32" s="80"/>
      <c r="AX32" s="80"/>
      <c r="AY32" s="80"/>
      <c r="AZ32" s="80"/>
      <c r="BA32" s="80"/>
      <c r="BB32" s="64"/>
      <c r="BC32" s="64"/>
      <c r="BD32" s="64"/>
      <c r="BE32" s="59" t="s">
        <v>91</v>
      </c>
      <c r="BF32" s="82">
        <v>47</v>
      </c>
      <c r="BG32" s="83">
        <v>2940</v>
      </c>
      <c r="BH32" s="71" t="s">
        <v>114</v>
      </c>
      <c r="BI32" s="71" t="s">
        <v>114</v>
      </c>
      <c r="BJ32" s="82">
        <v>7</v>
      </c>
      <c r="BK32" s="83">
        <v>1349</v>
      </c>
      <c r="BL32" s="71" t="s">
        <v>114</v>
      </c>
      <c r="BM32" s="71" t="s">
        <v>114</v>
      </c>
      <c r="BN32" s="71">
        <v>7</v>
      </c>
      <c r="BO32" s="71">
        <v>1349</v>
      </c>
      <c r="BP32" s="82" t="s">
        <v>114</v>
      </c>
      <c r="BQ32" s="83" t="s">
        <v>114</v>
      </c>
      <c r="BR32" s="71">
        <v>3</v>
      </c>
      <c r="BS32" s="71">
        <v>24</v>
      </c>
      <c r="BT32" s="82">
        <v>7</v>
      </c>
      <c r="BU32" s="83">
        <v>101</v>
      </c>
      <c r="BV32" s="71">
        <v>7</v>
      </c>
      <c r="BW32" s="71">
        <v>159</v>
      </c>
      <c r="BX32" s="71">
        <v>12</v>
      </c>
      <c r="BY32" s="71">
        <v>457</v>
      </c>
      <c r="BZ32" s="71">
        <v>13</v>
      </c>
      <c r="CA32" s="71">
        <v>846</v>
      </c>
      <c r="CB32" s="71">
        <v>5</v>
      </c>
      <c r="CC32" s="71">
        <v>1353</v>
      </c>
      <c r="CD32" s="71" t="s">
        <v>114</v>
      </c>
      <c r="CE32" s="64" t="s">
        <v>114</v>
      </c>
      <c r="CF32" s="64" t="s">
        <v>114</v>
      </c>
    </row>
    <row r="33" spans="1:84" ht="18.75" customHeight="1" x14ac:dyDescent="0.15">
      <c r="A33" s="9" t="s">
        <v>145</v>
      </c>
      <c r="B33" s="51">
        <v>29</v>
      </c>
      <c r="C33" s="39">
        <v>285</v>
      </c>
      <c r="D33" s="39">
        <v>15</v>
      </c>
      <c r="E33" s="39">
        <v>30</v>
      </c>
      <c r="F33" s="39">
        <v>14</v>
      </c>
      <c r="G33" s="39">
        <v>255</v>
      </c>
      <c r="H33" s="39">
        <v>14</v>
      </c>
      <c r="I33" s="39">
        <v>255</v>
      </c>
      <c r="J33" s="65" t="s">
        <v>114</v>
      </c>
      <c r="K33" s="65" t="s">
        <v>114</v>
      </c>
      <c r="L33" s="39">
        <v>22</v>
      </c>
      <c r="M33" s="39">
        <v>48</v>
      </c>
      <c r="N33" s="39">
        <v>2</v>
      </c>
      <c r="O33" s="39">
        <v>10</v>
      </c>
      <c r="P33" s="39">
        <v>2</v>
      </c>
      <c r="Q33" s="39">
        <v>33</v>
      </c>
      <c r="R33" s="39">
        <v>1</v>
      </c>
      <c r="S33" s="39">
        <v>28</v>
      </c>
      <c r="T33" s="39">
        <v>1</v>
      </c>
      <c r="U33" s="39">
        <v>30</v>
      </c>
      <c r="V33" s="39" t="s">
        <v>114</v>
      </c>
      <c r="W33" s="39" t="s">
        <v>114</v>
      </c>
      <c r="X33" s="39">
        <v>1</v>
      </c>
      <c r="Y33" s="39">
        <v>136</v>
      </c>
      <c r="Z33" s="39" t="s">
        <v>10</v>
      </c>
      <c r="AA33" s="17" t="s">
        <v>114</v>
      </c>
      <c r="AB33" s="17" t="s">
        <v>114</v>
      </c>
      <c r="AC33" s="63" t="s">
        <v>29</v>
      </c>
      <c r="AD33" s="79">
        <v>1115</v>
      </c>
      <c r="AE33" s="78">
        <v>11148</v>
      </c>
      <c r="AF33" s="80">
        <f>SUM(AF34:AF45)</f>
        <v>379</v>
      </c>
      <c r="AG33" s="80">
        <f>SUM(AG34:AG45)</f>
        <v>1280</v>
      </c>
      <c r="AH33" s="79">
        <v>734</v>
      </c>
      <c r="AI33" s="78">
        <v>9867</v>
      </c>
      <c r="AJ33" s="80">
        <v>720</v>
      </c>
      <c r="AK33" s="80">
        <v>9704</v>
      </c>
      <c r="AL33" s="80">
        <f>SUM(AL34:AL45)</f>
        <v>14</v>
      </c>
      <c r="AM33" s="80">
        <f>SUM(AM34:AM45)</f>
        <v>163</v>
      </c>
      <c r="AN33" s="79">
        <f>SUM(AN34:AN45)</f>
        <v>587</v>
      </c>
      <c r="AO33" s="79">
        <f t="shared" ref="AO33" si="29">SUM(AO34:AO45)</f>
        <v>1290</v>
      </c>
      <c r="AP33" s="79">
        <f t="shared" ref="AP33:BA33" si="30">SUM(AP34:AP45)</f>
        <v>265</v>
      </c>
      <c r="AQ33" s="79">
        <f>SUM(AQ34:AQ45)</f>
        <v>1750</v>
      </c>
      <c r="AR33" s="79">
        <v>134</v>
      </c>
      <c r="AS33" s="79">
        <v>1829</v>
      </c>
      <c r="AT33" s="79">
        <f t="shared" si="30"/>
        <v>72</v>
      </c>
      <c r="AU33" s="79">
        <f t="shared" si="30"/>
        <v>1706</v>
      </c>
      <c r="AV33" s="79">
        <f t="shared" si="30"/>
        <v>29</v>
      </c>
      <c r="AW33" s="79">
        <f>SUM(AW34:AW45)</f>
        <v>1105</v>
      </c>
      <c r="AX33" s="79">
        <f t="shared" si="30"/>
        <v>16</v>
      </c>
      <c r="AY33" s="79">
        <f t="shared" si="30"/>
        <v>1064</v>
      </c>
      <c r="AZ33" s="79">
        <f t="shared" si="30"/>
        <v>10</v>
      </c>
      <c r="BA33" s="79">
        <f t="shared" si="30"/>
        <v>2404</v>
      </c>
      <c r="BB33" s="79">
        <v>2</v>
      </c>
      <c r="BC33" s="79">
        <f>SUM(BC34:BC45)</f>
        <v>2</v>
      </c>
      <c r="BD33" s="79">
        <f>SUM(BD34:BD45)</f>
        <v>1</v>
      </c>
      <c r="BE33" s="59" t="s">
        <v>92</v>
      </c>
      <c r="BF33" s="82">
        <v>172</v>
      </c>
      <c r="BG33" s="83">
        <v>1016</v>
      </c>
      <c r="BH33" s="71">
        <v>85</v>
      </c>
      <c r="BI33" s="71">
        <v>187</v>
      </c>
      <c r="BJ33" s="82">
        <v>74</v>
      </c>
      <c r="BK33" s="83">
        <v>756</v>
      </c>
      <c r="BL33" s="71">
        <v>71</v>
      </c>
      <c r="BM33" s="71">
        <v>749</v>
      </c>
      <c r="BN33" s="71">
        <v>3</v>
      </c>
      <c r="BO33" s="71">
        <v>7</v>
      </c>
      <c r="BP33" s="82">
        <v>111</v>
      </c>
      <c r="BQ33" s="83">
        <v>187</v>
      </c>
      <c r="BR33" s="71">
        <v>26</v>
      </c>
      <c r="BS33" s="71">
        <v>171</v>
      </c>
      <c r="BT33" s="82">
        <v>15</v>
      </c>
      <c r="BU33" s="83">
        <v>198</v>
      </c>
      <c r="BV33" s="71">
        <v>10</v>
      </c>
      <c r="BW33" s="71">
        <v>244</v>
      </c>
      <c r="BX33" s="71">
        <v>3</v>
      </c>
      <c r="BY33" s="71">
        <v>102</v>
      </c>
      <c r="BZ33" s="71">
        <v>2</v>
      </c>
      <c r="CA33" s="71">
        <v>114</v>
      </c>
      <c r="CB33" s="71" t="s">
        <v>114</v>
      </c>
      <c r="CC33" s="71" t="s">
        <v>114</v>
      </c>
      <c r="CD33" s="71">
        <v>5</v>
      </c>
      <c r="CE33" s="79">
        <v>3</v>
      </c>
      <c r="CF33" s="79">
        <v>18</v>
      </c>
    </row>
    <row r="34" spans="1:84" ht="18.75" customHeight="1" x14ac:dyDescent="0.15">
      <c r="A34" s="9" t="s">
        <v>146</v>
      </c>
      <c r="B34" s="51">
        <v>2</v>
      </c>
      <c r="C34" s="39">
        <v>38</v>
      </c>
      <c r="D34" s="39" t="s">
        <v>114</v>
      </c>
      <c r="E34" s="39" t="s">
        <v>114</v>
      </c>
      <c r="F34" s="39">
        <v>2</v>
      </c>
      <c r="G34" s="39">
        <v>38</v>
      </c>
      <c r="H34" s="39">
        <v>2</v>
      </c>
      <c r="I34" s="39">
        <v>38</v>
      </c>
      <c r="J34" s="65" t="s">
        <v>114</v>
      </c>
      <c r="K34" s="65" t="s">
        <v>114</v>
      </c>
      <c r="L34" s="39" t="s">
        <v>114</v>
      </c>
      <c r="M34" s="39" t="s">
        <v>114</v>
      </c>
      <c r="N34" s="39">
        <v>1</v>
      </c>
      <c r="O34" s="39">
        <v>7</v>
      </c>
      <c r="P34" s="39" t="s">
        <v>114</v>
      </c>
      <c r="Q34" s="39" t="s">
        <v>114</v>
      </c>
      <c r="R34" s="39" t="s">
        <v>114</v>
      </c>
      <c r="S34" s="39" t="s">
        <v>114</v>
      </c>
      <c r="T34" s="39">
        <v>1</v>
      </c>
      <c r="U34" s="39">
        <v>31</v>
      </c>
      <c r="V34" s="39" t="s">
        <v>114</v>
      </c>
      <c r="W34" s="39" t="s">
        <v>114</v>
      </c>
      <c r="X34" s="39" t="s">
        <v>114</v>
      </c>
      <c r="Y34" s="39" t="s">
        <v>114</v>
      </c>
      <c r="Z34" s="39" t="s">
        <v>10</v>
      </c>
      <c r="AA34" s="17" t="s">
        <v>114</v>
      </c>
      <c r="AB34" s="17" t="s">
        <v>114</v>
      </c>
      <c r="AC34" s="70" t="s">
        <v>147</v>
      </c>
      <c r="AD34" s="65">
        <v>2</v>
      </c>
      <c r="AE34" s="81">
        <v>18</v>
      </c>
      <c r="AF34" s="64" t="s">
        <v>114</v>
      </c>
      <c r="AG34" s="64" t="s">
        <v>114</v>
      </c>
      <c r="AH34" s="65">
        <v>2</v>
      </c>
      <c r="AI34" s="81">
        <v>18</v>
      </c>
      <c r="AJ34" s="64">
        <v>2</v>
      </c>
      <c r="AK34" s="64">
        <v>18</v>
      </c>
      <c r="AL34" s="64" t="s">
        <v>114</v>
      </c>
      <c r="AM34" s="64" t="s">
        <v>114</v>
      </c>
      <c r="AN34" s="64" t="s">
        <v>10</v>
      </c>
      <c r="AO34" s="64" t="s">
        <v>114</v>
      </c>
      <c r="AP34" s="64">
        <v>1</v>
      </c>
      <c r="AQ34" s="64">
        <v>8</v>
      </c>
      <c r="AR34" s="64">
        <v>1</v>
      </c>
      <c r="AS34" s="64">
        <v>10</v>
      </c>
      <c r="AT34" s="64" t="s">
        <v>10</v>
      </c>
      <c r="AU34" s="64" t="s">
        <v>114</v>
      </c>
      <c r="AV34" s="64" t="s">
        <v>10</v>
      </c>
      <c r="AW34" s="64" t="s">
        <v>114</v>
      </c>
      <c r="AX34" s="64" t="s">
        <v>10</v>
      </c>
      <c r="AY34" s="64" t="s">
        <v>114</v>
      </c>
      <c r="AZ34" s="64" t="s">
        <v>10</v>
      </c>
      <c r="BA34" s="64" t="s">
        <v>114</v>
      </c>
      <c r="BB34" s="64" t="s">
        <v>114</v>
      </c>
      <c r="BC34" s="64" t="s">
        <v>114</v>
      </c>
      <c r="BD34" s="64" t="s">
        <v>114</v>
      </c>
      <c r="BE34" s="33"/>
      <c r="BF34" s="67"/>
      <c r="BG34" s="68"/>
      <c r="BH34" s="69"/>
      <c r="BI34" s="69"/>
      <c r="BJ34" s="67"/>
      <c r="BK34" s="68"/>
      <c r="BL34" s="69"/>
      <c r="BM34" s="69"/>
      <c r="BN34" s="69"/>
      <c r="BO34" s="69"/>
      <c r="BP34" s="67"/>
      <c r="BQ34" s="68"/>
      <c r="BR34" s="69"/>
      <c r="BS34" s="69"/>
      <c r="BT34" s="67"/>
      <c r="BU34" s="68"/>
      <c r="BV34" s="69"/>
      <c r="BW34" s="69"/>
      <c r="BX34" s="69"/>
      <c r="BY34" s="69"/>
      <c r="BZ34" s="69"/>
      <c r="CA34" s="69"/>
      <c r="CB34" s="69"/>
      <c r="CC34" s="69"/>
      <c r="CD34" s="71"/>
      <c r="CE34" s="64"/>
      <c r="CF34" s="64"/>
    </row>
    <row r="35" spans="1:84" ht="18.75" customHeight="1" x14ac:dyDescent="0.15">
      <c r="A35" s="9" t="s">
        <v>148</v>
      </c>
      <c r="B35" s="51">
        <v>16</v>
      </c>
      <c r="C35" s="39">
        <v>836</v>
      </c>
      <c r="D35" s="39">
        <v>5</v>
      </c>
      <c r="E35" s="39">
        <v>8</v>
      </c>
      <c r="F35" s="39">
        <v>11</v>
      </c>
      <c r="G35" s="39">
        <v>828</v>
      </c>
      <c r="H35" s="39">
        <v>10</v>
      </c>
      <c r="I35" s="39">
        <v>381</v>
      </c>
      <c r="J35" s="65">
        <v>1</v>
      </c>
      <c r="K35" s="65">
        <v>447</v>
      </c>
      <c r="L35" s="39">
        <v>9</v>
      </c>
      <c r="M35" s="39">
        <v>17</v>
      </c>
      <c r="N35" s="39">
        <v>1</v>
      </c>
      <c r="O35" s="39">
        <v>7</v>
      </c>
      <c r="P35" s="39">
        <v>1</v>
      </c>
      <c r="Q35" s="39">
        <v>10</v>
      </c>
      <c r="R35" s="39" t="s">
        <v>114</v>
      </c>
      <c r="S35" s="39" t="s">
        <v>114</v>
      </c>
      <c r="T35" s="39">
        <v>1</v>
      </c>
      <c r="U35" s="39">
        <v>31</v>
      </c>
      <c r="V35" s="39">
        <v>1</v>
      </c>
      <c r="W35" s="39">
        <v>57</v>
      </c>
      <c r="X35" s="39">
        <v>3</v>
      </c>
      <c r="Y35" s="39">
        <v>714</v>
      </c>
      <c r="Z35" s="39" t="s">
        <v>10</v>
      </c>
      <c r="AA35" s="17" t="s">
        <v>114</v>
      </c>
      <c r="AB35" s="17" t="s">
        <v>114</v>
      </c>
      <c r="AC35" s="70" t="s">
        <v>149</v>
      </c>
      <c r="AD35" s="65">
        <v>12</v>
      </c>
      <c r="AE35" s="81">
        <v>71</v>
      </c>
      <c r="AF35" s="64">
        <v>2</v>
      </c>
      <c r="AG35" s="64">
        <v>3</v>
      </c>
      <c r="AH35" s="65">
        <v>10</v>
      </c>
      <c r="AI35" s="81">
        <v>68</v>
      </c>
      <c r="AJ35" s="64">
        <v>10</v>
      </c>
      <c r="AK35" s="64">
        <v>68</v>
      </c>
      <c r="AL35" s="64" t="s">
        <v>114</v>
      </c>
      <c r="AM35" s="64" t="s">
        <v>114</v>
      </c>
      <c r="AN35" s="65">
        <v>9</v>
      </c>
      <c r="AO35" s="81">
        <v>19</v>
      </c>
      <c r="AP35" s="64">
        <v>1</v>
      </c>
      <c r="AQ35" s="64">
        <v>7</v>
      </c>
      <c r="AR35" s="65">
        <v>1</v>
      </c>
      <c r="AS35" s="81">
        <v>17</v>
      </c>
      <c r="AT35" s="64">
        <v>1</v>
      </c>
      <c r="AU35" s="64">
        <v>28</v>
      </c>
      <c r="AV35" s="64" t="s">
        <v>114</v>
      </c>
      <c r="AW35" s="64" t="s">
        <v>114</v>
      </c>
      <c r="AX35" s="64" t="s">
        <v>10</v>
      </c>
      <c r="AY35" s="64" t="s">
        <v>114</v>
      </c>
      <c r="AZ35" s="64" t="s">
        <v>10</v>
      </c>
      <c r="BA35" s="64" t="s">
        <v>114</v>
      </c>
      <c r="BB35" s="64" t="s">
        <v>114</v>
      </c>
      <c r="BC35" s="64" t="s">
        <v>114</v>
      </c>
      <c r="BD35" s="64" t="s">
        <v>114</v>
      </c>
      <c r="BE35" s="66" t="s">
        <v>93</v>
      </c>
      <c r="BF35" s="67">
        <f>SUM(BF36:BF38)</f>
        <v>432</v>
      </c>
      <c r="BG35" s="68">
        <f>SUM(BG36:BG38)</f>
        <v>7527</v>
      </c>
      <c r="BH35" s="68">
        <f t="shared" ref="BH35:BO35" si="31">SUM(BH36:BH38)</f>
        <v>140</v>
      </c>
      <c r="BI35" s="68">
        <f t="shared" si="31"/>
        <v>569</v>
      </c>
      <c r="BJ35" s="68">
        <f t="shared" si="31"/>
        <v>275</v>
      </c>
      <c r="BK35" s="68">
        <f t="shared" si="31"/>
        <v>5616</v>
      </c>
      <c r="BL35" s="68">
        <f t="shared" si="31"/>
        <v>99</v>
      </c>
      <c r="BM35" s="68">
        <f t="shared" si="31"/>
        <v>1224</v>
      </c>
      <c r="BN35" s="68">
        <f t="shared" si="31"/>
        <v>176</v>
      </c>
      <c r="BO35" s="68">
        <f t="shared" si="31"/>
        <v>4392</v>
      </c>
      <c r="BP35" s="67">
        <f>SUM(BP36:BP38)</f>
        <v>135</v>
      </c>
      <c r="BQ35" s="67">
        <f t="shared" ref="BQ35:CD35" si="32">SUM(BQ36:BQ38)</f>
        <v>288</v>
      </c>
      <c r="BR35" s="67">
        <f t="shared" si="32"/>
        <v>113</v>
      </c>
      <c r="BS35" s="67">
        <f t="shared" si="32"/>
        <v>775</v>
      </c>
      <c r="BT35" s="67">
        <f t="shared" si="32"/>
        <v>104</v>
      </c>
      <c r="BU35" s="67">
        <f t="shared" si="32"/>
        <v>1368</v>
      </c>
      <c r="BV35" s="67">
        <f t="shared" si="32"/>
        <v>29</v>
      </c>
      <c r="BW35" s="67">
        <f t="shared" si="32"/>
        <v>694</v>
      </c>
      <c r="BX35" s="67">
        <f t="shared" si="32"/>
        <v>27</v>
      </c>
      <c r="BY35" s="67">
        <f t="shared" si="32"/>
        <v>992</v>
      </c>
      <c r="BZ35" s="67">
        <f t="shared" si="32"/>
        <v>14</v>
      </c>
      <c r="CA35" s="67">
        <f t="shared" si="32"/>
        <v>995</v>
      </c>
      <c r="CB35" s="67">
        <f t="shared" si="32"/>
        <v>9</v>
      </c>
      <c r="CC35" s="67">
        <f t="shared" si="32"/>
        <v>2415</v>
      </c>
      <c r="CD35" s="67">
        <f t="shared" si="32"/>
        <v>1</v>
      </c>
      <c r="CE35" s="80">
        <f>SUM(CE36:CE38)</f>
        <v>3</v>
      </c>
      <c r="CF35" s="80">
        <f>SUM(CF36:CF38)</f>
        <v>6</v>
      </c>
    </row>
    <row r="36" spans="1:84" ht="18.75" customHeight="1" x14ac:dyDescent="0.15">
      <c r="A36" s="9" t="s">
        <v>150</v>
      </c>
      <c r="B36" s="51">
        <v>4</v>
      </c>
      <c r="C36" s="39">
        <v>240</v>
      </c>
      <c r="D36" s="39" t="s">
        <v>114</v>
      </c>
      <c r="E36" s="39" t="s">
        <v>114</v>
      </c>
      <c r="F36" s="39">
        <v>4</v>
      </c>
      <c r="G36" s="39">
        <v>240</v>
      </c>
      <c r="H36" s="39">
        <v>4</v>
      </c>
      <c r="I36" s="39">
        <v>240</v>
      </c>
      <c r="J36" s="65" t="s">
        <v>114</v>
      </c>
      <c r="K36" s="65" t="s">
        <v>114</v>
      </c>
      <c r="L36" s="39">
        <v>1</v>
      </c>
      <c r="M36" s="39">
        <v>3</v>
      </c>
      <c r="N36" s="39">
        <v>2</v>
      </c>
      <c r="O36" s="39">
        <v>12</v>
      </c>
      <c r="P36" s="39" t="s">
        <v>114</v>
      </c>
      <c r="Q36" s="39" t="s">
        <v>114</v>
      </c>
      <c r="R36" s="39" t="s">
        <v>114</v>
      </c>
      <c r="S36" s="39" t="s">
        <v>114</v>
      </c>
      <c r="T36" s="39" t="s">
        <v>10</v>
      </c>
      <c r="U36" s="39" t="s">
        <v>114</v>
      </c>
      <c r="V36" s="39" t="s">
        <v>114</v>
      </c>
      <c r="W36" s="39" t="s">
        <v>114</v>
      </c>
      <c r="X36" s="39">
        <v>1</v>
      </c>
      <c r="Y36" s="39">
        <v>225</v>
      </c>
      <c r="Z36" s="39" t="s">
        <v>10</v>
      </c>
      <c r="AA36" s="17" t="s">
        <v>114</v>
      </c>
      <c r="AB36" s="17" t="s">
        <v>114</v>
      </c>
      <c r="AC36" s="70" t="s">
        <v>151</v>
      </c>
      <c r="AD36" s="65">
        <v>28</v>
      </c>
      <c r="AE36" s="81">
        <v>337</v>
      </c>
      <c r="AF36" s="64">
        <v>7</v>
      </c>
      <c r="AG36" s="64">
        <v>15</v>
      </c>
      <c r="AH36" s="65">
        <v>21</v>
      </c>
      <c r="AI36" s="81">
        <v>322</v>
      </c>
      <c r="AJ36" s="64">
        <v>21</v>
      </c>
      <c r="AK36" s="64">
        <v>322</v>
      </c>
      <c r="AL36" s="64" t="s">
        <v>114</v>
      </c>
      <c r="AM36" s="64" t="s">
        <v>114</v>
      </c>
      <c r="AN36" s="65">
        <v>15</v>
      </c>
      <c r="AO36" s="81">
        <v>34</v>
      </c>
      <c r="AP36" s="64">
        <v>4</v>
      </c>
      <c r="AQ36" s="64">
        <v>30</v>
      </c>
      <c r="AR36" s="65">
        <v>5</v>
      </c>
      <c r="AS36" s="81">
        <v>63</v>
      </c>
      <c r="AT36" s="64">
        <v>3</v>
      </c>
      <c r="AU36" s="64">
        <v>76</v>
      </c>
      <c r="AV36" s="64" t="s">
        <v>10</v>
      </c>
      <c r="AW36" s="64" t="s">
        <v>114</v>
      </c>
      <c r="AX36" s="64" t="s">
        <v>114</v>
      </c>
      <c r="AY36" s="64" t="s">
        <v>114</v>
      </c>
      <c r="AZ36" s="64">
        <v>1</v>
      </c>
      <c r="BA36" s="64">
        <v>134</v>
      </c>
      <c r="BB36" s="64" t="s">
        <v>114</v>
      </c>
      <c r="BC36" s="64" t="s">
        <v>114</v>
      </c>
      <c r="BD36" s="64" t="s">
        <v>114</v>
      </c>
      <c r="BE36" s="59" t="s">
        <v>33</v>
      </c>
      <c r="BF36" s="82">
        <v>215</v>
      </c>
      <c r="BG36" s="83">
        <v>3019</v>
      </c>
      <c r="BH36" s="71">
        <v>139</v>
      </c>
      <c r="BI36" s="71">
        <v>564</v>
      </c>
      <c r="BJ36" s="82">
        <v>74</v>
      </c>
      <c r="BK36" s="83">
        <v>1603</v>
      </c>
      <c r="BL36" s="71">
        <v>20</v>
      </c>
      <c r="BM36" s="71">
        <v>130</v>
      </c>
      <c r="BN36" s="71">
        <v>54</v>
      </c>
      <c r="BO36" s="71">
        <v>1473</v>
      </c>
      <c r="BP36" s="82">
        <v>101</v>
      </c>
      <c r="BQ36" s="83">
        <v>198</v>
      </c>
      <c r="BR36" s="71">
        <v>62</v>
      </c>
      <c r="BS36" s="71">
        <v>420</v>
      </c>
      <c r="BT36" s="82">
        <v>40</v>
      </c>
      <c r="BU36" s="83">
        <v>482</v>
      </c>
      <c r="BV36" s="71">
        <v>4</v>
      </c>
      <c r="BW36" s="71">
        <v>90</v>
      </c>
      <c r="BX36" s="71">
        <v>4</v>
      </c>
      <c r="BY36" s="71">
        <v>147</v>
      </c>
      <c r="BZ36" s="71">
        <v>1</v>
      </c>
      <c r="CA36" s="71">
        <v>59</v>
      </c>
      <c r="CB36" s="71">
        <v>3</v>
      </c>
      <c r="CC36" s="71">
        <v>1623</v>
      </c>
      <c r="CD36" s="71" t="s">
        <v>114</v>
      </c>
      <c r="CE36" s="64" t="s">
        <v>114</v>
      </c>
      <c r="CF36" s="64" t="s">
        <v>114</v>
      </c>
    </row>
    <row r="37" spans="1:84" ht="18.75" customHeight="1" x14ac:dyDescent="0.15">
      <c r="A37" s="9" t="s">
        <v>152</v>
      </c>
      <c r="B37" s="51">
        <v>3</v>
      </c>
      <c r="C37" s="39">
        <v>20</v>
      </c>
      <c r="D37" s="39" t="s">
        <v>114</v>
      </c>
      <c r="E37" s="39" t="s">
        <v>114</v>
      </c>
      <c r="F37" s="39">
        <v>3</v>
      </c>
      <c r="G37" s="39">
        <v>20</v>
      </c>
      <c r="H37" s="39">
        <v>3</v>
      </c>
      <c r="I37" s="39">
        <v>20</v>
      </c>
      <c r="J37" s="65" t="s">
        <v>114</v>
      </c>
      <c r="K37" s="65" t="s">
        <v>114</v>
      </c>
      <c r="L37" s="65">
        <v>1</v>
      </c>
      <c r="M37" s="65">
        <v>3</v>
      </c>
      <c r="N37" s="65">
        <v>2</v>
      </c>
      <c r="O37" s="39">
        <v>17</v>
      </c>
      <c r="P37" s="39" t="s">
        <v>114</v>
      </c>
      <c r="Q37" s="39" t="s">
        <v>114</v>
      </c>
      <c r="R37" s="39" t="s">
        <v>114</v>
      </c>
      <c r="S37" s="39" t="s">
        <v>114</v>
      </c>
      <c r="T37" s="39" t="s">
        <v>10</v>
      </c>
      <c r="U37" s="39" t="s">
        <v>114</v>
      </c>
      <c r="V37" s="39" t="s">
        <v>114</v>
      </c>
      <c r="W37" s="39" t="s">
        <v>114</v>
      </c>
      <c r="X37" s="39" t="s">
        <v>114</v>
      </c>
      <c r="Y37" s="39" t="s">
        <v>114</v>
      </c>
      <c r="Z37" s="39" t="s">
        <v>10</v>
      </c>
      <c r="AA37" s="17" t="s">
        <v>114</v>
      </c>
      <c r="AB37" s="17" t="s">
        <v>114</v>
      </c>
      <c r="AC37" s="110" t="s">
        <v>153</v>
      </c>
      <c r="AD37" s="65">
        <v>53</v>
      </c>
      <c r="AE37" s="81">
        <v>321</v>
      </c>
      <c r="AF37" s="64">
        <v>8</v>
      </c>
      <c r="AG37" s="64">
        <v>15</v>
      </c>
      <c r="AH37" s="65">
        <v>45</v>
      </c>
      <c r="AI37" s="81">
        <v>306</v>
      </c>
      <c r="AJ37" s="64">
        <v>45</v>
      </c>
      <c r="AK37" s="64">
        <v>306</v>
      </c>
      <c r="AL37" s="64" t="s">
        <v>114</v>
      </c>
      <c r="AM37" s="64" t="s">
        <v>114</v>
      </c>
      <c r="AN37" s="65">
        <v>26</v>
      </c>
      <c r="AO37" s="81">
        <v>59</v>
      </c>
      <c r="AP37" s="64">
        <v>18</v>
      </c>
      <c r="AQ37" s="64">
        <v>128</v>
      </c>
      <c r="AR37" s="65">
        <v>7</v>
      </c>
      <c r="AS37" s="81">
        <v>86</v>
      </c>
      <c r="AT37" s="64">
        <v>2</v>
      </c>
      <c r="AU37" s="64">
        <v>48</v>
      </c>
      <c r="AV37" s="64" t="s">
        <v>114</v>
      </c>
      <c r="AW37" s="64" t="s">
        <v>114</v>
      </c>
      <c r="AX37" s="64" t="s">
        <v>10</v>
      </c>
      <c r="AY37" s="64" t="s">
        <v>114</v>
      </c>
      <c r="AZ37" s="64" t="s">
        <v>10</v>
      </c>
      <c r="BA37" s="64" t="s">
        <v>114</v>
      </c>
      <c r="BB37" s="64" t="s">
        <v>114</v>
      </c>
      <c r="BC37" s="64" t="s">
        <v>114</v>
      </c>
      <c r="BD37" s="64" t="s">
        <v>114</v>
      </c>
      <c r="BE37" s="59" t="s">
        <v>34</v>
      </c>
      <c r="BF37" s="82">
        <v>5</v>
      </c>
      <c r="BG37" s="83">
        <v>174</v>
      </c>
      <c r="BH37" s="71">
        <v>1</v>
      </c>
      <c r="BI37" s="71">
        <v>5</v>
      </c>
      <c r="BJ37" s="82">
        <v>2</v>
      </c>
      <c r="BK37" s="83">
        <v>57</v>
      </c>
      <c r="BL37" s="71" t="s">
        <v>114</v>
      </c>
      <c r="BM37" s="71" t="s">
        <v>114</v>
      </c>
      <c r="BN37" s="71">
        <v>2</v>
      </c>
      <c r="BO37" s="71">
        <v>57</v>
      </c>
      <c r="BP37" s="82">
        <v>1</v>
      </c>
      <c r="BQ37" s="83">
        <v>1</v>
      </c>
      <c r="BR37" s="71">
        <v>1</v>
      </c>
      <c r="BS37" s="71">
        <v>5</v>
      </c>
      <c r="BT37" s="82" t="s">
        <v>114</v>
      </c>
      <c r="BU37" s="83" t="s">
        <v>114</v>
      </c>
      <c r="BV37" s="83" t="s">
        <v>114</v>
      </c>
      <c r="BW37" s="83" t="s">
        <v>114</v>
      </c>
      <c r="BX37" s="71">
        <v>1</v>
      </c>
      <c r="BY37" s="71">
        <v>39</v>
      </c>
      <c r="BZ37" s="71">
        <v>2</v>
      </c>
      <c r="CA37" s="71">
        <v>129</v>
      </c>
      <c r="CB37" s="71" t="s">
        <v>114</v>
      </c>
      <c r="CC37" s="71" t="s">
        <v>114</v>
      </c>
      <c r="CD37" s="71" t="s">
        <v>114</v>
      </c>
      <c r="CE37" s="64" t="s">
        <v>114</v>
      </c>
      <c r="CF37" s="64" t="s">
        <v>114</v>
      </c>
    </row>
    <row r="38" spans="1:84" ht="18.75" customHeight="1" x14ac:dyDescent="0.15">
      <c r="A38" s="9" t="s">
        <v>154</v>
      </c>
      <c r="B38" s="51">
        <v>20</v>
      </c>
      <c r="C38" s="39">
        <v>681</v>
      </c>
      <c r="D38" s="39">
        <v>2</v>
      </c>
      <c r="E38" s="39">
        <v>6</v>
      </c>
      <c r="F38" s="39">
        <v>18</v>
      </c>
      <c r="G38" s="39">
        <v>675</v>
      </c>
      <c r="H38" s="39">
        <v>18</v>
      </c>
      <c r="I38" s="39">
        <v>675</v>
      </c>
      <c r="J38" s="65" t="s">
        <v>114</v>
      </c>
      <c r="K38" s="65" t="s">
        <v>114</v>
      </c>
      <c r="L38" s="39">
        <v>3</v>
      </c>
      <c r="M38" s="39">
        <v>7</v>
      </c>
      <c r="N38" s="39">
        <v>3</v>
      </c>
      <c r="O38" s="39">
        <v>18</v>
      </c>
      <c r="P38" s="39">
        <v>5</v>
      </c>
      <c r="Q38" s="39">
        <v>67</v>
      </c>
      <c r="R38" s="39">
        <v>3</v>
      </c>
      <c r="S38" s="39">
        <v>80</v>
      </c>
      <c r="T38" s="39">
        <v>3</v>
      </c>
      <c r="U38" s="39">
        <v>117</v>
      </c>
      <c r="V38" s="39" t="s">
        <v>114</v>
      </c>
      <c r="W38" s="39" t="s">
        <v>114</v>
      </c>
      <c r="X38" s="39">
        <v>2</v>
      </c>
      <c r="Y38" s="39">
        <v>392</v>
      </c>
      <c r="Z38" s="39">
        <v>1</v>
      </c>
      <c r="AA38" s="17" t="s">
        <v>114</v>
      </c>
      <c r="AB38" s="17" t="s">
        <v>114</v>
      </c>
      <c r="AC38" s="70" t="s">
        <v>72</v>
      </c>
      <c r="AD38" s="65">
        <v>85</v>
      </c>
      <c r="AE38" s="81">
        <v>779</v>
      </c>
      <c r="AF38" s="64">
        <v>7</v>
      </c>
      <c r="AG38" s="64">
        <v>19</v>
      </c>
      <c r="AH38" s="65">
        <v>78</v>
      </c>
      <c r="AI38" s="81">
        <v>760</v>
      </c>
      <c r="AJ38" s="64">
        <v>76</v>
      </c>
      <c r="AK38" s="64">
        <v>753</v>
      </c>
      <c r="AL38" s="64">
        <v>2</v>
      </c>
      <c r="AM38" s="64">
        <v>7</v>
      </c>
      <c r="AN38" s="65">
        <v>32</v>
      </c>
      <c r="AO38" s="81">
        <v>84</v>
      </c>
      <c r="AP38" s="64">
        <v>28</v>
      </c>
      <c r="AQ38" s="64">
        <v>203</v>
      </c>
      <c r="AR38" s="65">
        <v>14</v>
      </c>
      <c r="AS38" s="81">
        <v>179</v>
      </c>
      <c r="AT38" s="64">
        <v>8</v>
      </c>
      <c r="AU38" s="64">
        <v>188</v>
      </c>
      <c r="AV38" s="64">
        <v>2</v>
      </c>
      <c r="AW38" s="64">
        <v>73</v>
      </c>
      <c r="AX38" s="64">
        <v>1</v>
      </c>
      <c r="AY38" s="64">
        <v>52</v>
      </c>
      <c r="AZ38" s="64" t="s">
        <v>10</v>
      </c>
      <c r="BA38" s="64" t="s">
        <v>114</v>
      </c>
      <c r="BB38" s="64" t="s">
        <v>114</v>
      </c>
      <c r="BC38" s="64" t="s">
        <v>114</v>
      </c>
      <c r="BD38" s="64" t="s">
        <v>114</v>
      </c>
      <c r="BE38" s="59" t="s">
        <v>35</v>
      </c>
      <c r="BF38" s="82">
        <v>212</v>
      </c>
      <c r="BG38" s="83">
        <v>4334</v>
      </c>
      <c r="BH38" s="71" t="s">
        <v>114</v>
      </c>
      <c r="BI38" s="71" t="s">
        <v>114</v>
      </c>
      <c r="BJ38" s="82">
        <v>199</v>
      </c>
      <c r="BK38" s="83">
        <v>3956</v>
      </c>
      <c r="BL38" s="71">
        <v>79</v>
      </c>
      <c r="BM38" s="71">
        <v>1094</v>
      </c>
      <c r="BN38" s="71">
        <v>120</v>
      </c>
      <c r="BO38" s="71">
        <v>2862</v>
      </c>
      <c r="BP38" s="82">
        <v>33</v>
      </c>
      <c r="BQ38" s="83">
        <v>89</v>
      </c>
      <c r="BR38" s="71">
        <v>50</v>
      </c>
      <c r="BS38" s="71">
        <v>350</v>
      </c>
      <c r="BT38" s="82">
        <v>64</v>
      </c>
      <c r="BU38" s="83">
        <v>886</v>
      </c>
      <c r="BV38" s="71">
        <v>25</v>
      </c>
      <c r="BW38" s="71">
        <v>604</v>
      </c>
      <c r="BX38" s="71">
        <v>22</v>
      </c>
      <c r="BY38" s="71">
        <v>806</v>
      </c>
      <c r="BZ38" s="71">
        <v>11</v>
      </c>
      <c r="CA38" s="71">
        <v>807</v>
      </c>
      <c r="CB38" s="71">
        <v>6</v>
      </c>
      <c r="CC38" s="71">
        <v>792</v>
      </c>
      <c r="CD38" s="71">
        <v>1</v>
      </c>
      <c r="CE38" s="64">
        <v>3</v>
      </c>
      <c r="CF38" s="64">
        <v>6</v>
      </c>
    </row>
    <row r="39" spans="1:84" ht="18.75" customHeight="1" x14ac:dyDescent="0.15">
      <c r="A39" s="9" t="s">
        <v>155</v>
      </c>
      <c r="B39" s="51">
        <v>6</v>
      </c>
      <c r="C39" s="39">
        <v>1608</v>
      </c>
      <c r="D39" s="39">
        <v>1</v>
      </c>
      <c r="E39" s="39">
        <v>4</v>
      </c>
      <c r="F39" s="39">
        <v>5</v>
      </c>
      <c r="G39" s="39">
        <v>1604</v>
      </c>
      <c r="H39" s="39">
        <v>5</v>
      </c>
      <c r="I39" s="39">
        <v>1604</v>
      </c>
      <c r="J39" s="65" t="s">
        <v>114</v>
      </c>
      <c r="K39" s="65" t="s">
        <v>114</v>
      </c>
      <c r="L39" s="39">
        <v>3</v>
      </c>
      <c r="M39" s="39">
        <v>10</v>
      </c>
      <c r="N39" s="39" t="s">
        <v>114</v>
      </c>
      <c r="O39" s="39" t="s">
        <v>114</v>
      </c>
      <c r="P39" s="39" t="s">
        <v>114</v>
      </c>
      <c r="Q39" s="39" t="s">
        <v>114</v>
      </c>
      <c r="R39" s="39">
        <v>2</v>
      </c>
      <c r="S39" s="39">
        <v>45</v>
      </c>
      <c r="T39" s="39" t="s">
        <v>10</v>
      </c>
      <c r="U39" s="39" t="s">
        <v>114</v>
      </c>
      <c r="V39" s="39" t="s">
        <v>114</v>
      </c>
      <c r="W39" s="39" t="s">
        <v>114</v>
      </c>
      <c r="X39" s="39">
        <v>1</v>
      </c>
      <c r="Y39" s="39">
        <v>1553</v>
      </c>
      <c r="Z39" s="39" t="s">
        <v>10</v>
      </c>
      <c r="AA39" s="17" t="s">
        <v>114</v>
      </c>
      <c r="AB39" s="17" t="s">
        <v>114</v>
      </c>
      <c r="AC39" s="70" t="s">
        <v>73</v>
      </c>
      <c r="AD39" s="65">
        <v>62</v>
      </c>
      <c r="AE39" s="81">
        <v>503</v>
      </c>
      <c r="AF39" s="64">
        <v>14</v>
      </c>
      <c r="AG39" s="64">
        <v>57</v>
      </c>
      <c r="AH39" s="65">
        <v>48</v>
      </c>
      <c r="AI39" s="81">
        <v>446</v>
      </c>
      <c r="AJ39" s="64">
        <v>48</v>
      </c>
      <c r="AK39" s="64">
        <v>446</v>
      </c>
      <c r="AL39" s="64" t="s">
        <v>114</v>
      </c>
      <c r="AM39" s="64" t="s">
        <v>114</v>
      </c>
      <c r="AN39" s="65">
        <v>37</v>
      </c>
      <c r="AO39" s="81">
        <v>84</v>
      </c>
      <c r="AP39" s="64">
        <v>10</v>
      </c>
      <c r="AQ39" s="64">
        <v>72</v>
      </c>
      <c r="AR39" s="65">
        <v>8</v>
      </c>
      <c r="AS39" s="81">
        <v>104</v>
      </c>
      <c r="AT39" s="64">
        <v>3</v>
      </c>
      <c r="AU39" s="64">
        <v>81</v>
      </c>
      <c r="AV39" s="64">
        <v>3</v>
      </c>
      <c r="AW39" s="64">
        <v>109</v>
      </c>
      <c r="AX39" s="64">
        <v>1</v>
      </c>
      <c r="AY39" s="64">
        <v>53</v>
      </c>
      <c r="AZ39" s="64" t="s">
        <v>10</v>
      </c>
      <c r="BA39" s="64" t="s">
        <v>114</v>
      </c>
      <c r="BB39" s="64">
        <v>1</v>
      </c>
      <c r="BC39" s="64" t="s">
        <v>114</v>
      </c>
      <c r="BD39" s="64" t="s">
        <v>114</v>
      </c>
      <c r="BE39" s="33"/>
      <c r="BF39" s="67"/>
      <c r="BG39" s="68"/>
      <c r="BH39" s="69"/>
      <c r="BI39" s="69"/>
      <c r="BJ39" s="67"/>
      <c r="BK39" s="68"/>
      <c r="BL39" s="69"/>
      <c r="BM39" s="69"/>
      <c r="BN39" s="69"/>
      <c r="BO39" s="69"/>
      <c r="BP39" s="67"/>
      <c r="BQ39" s="68"/>
      <c r="BR39" s="69"/>
      <c r="BS39" s="69"/>
      <c r="BT39" s="67"/>
      <c r="BU39" s="68"/>
      <c r="BV39" s="69"/>
      <c r="BW39" s="69"/>
      <c r="BX39" s="69"/>
      <c r="BY39" s="69"/>
      <c r="BZ39" s="69"/>
      <c r="CA39" s="69"/>
      <c r="CB39" s="69"/>
      <c r="CC39" s="69"/>
      <c r="CD39" s="71"/>
      <c r="CE39" s="64"/>
      <c r="CF39" s="64"/>
    </row>
    <row r="40" spans="1:84" ht="18.75" customHeight="1" x14ac:dyDescent="0.15">
      <c r="A40" s="9" t="s">
        <v>156</v>
      </c>
      <c r="B40" s="51">
        <v>1</v>
      </c>
      <c r="C40" s="39">
        <v>4</v>
      </c>
      <c r="D40" s="39">
        <v>1</v>
      </c>
      <c r="E40" s="39">
        <v>4</v>
      </c>
      <c r="F40" s="39" t="s">
        <v>114</v>
      </c>
      <c r="G40" s="39" t="s">
        <v>114</v>
      </c>
      <c r="H40" s="39" t="s">
        <v>114</v>
      </c>
      <c r="I40" s="39" t="s">
        <v>114</v>
      </c>
      <c r="J40" s="65" t="s">
        <v>114</v>
      </c>
      <c r="K40" s="65" t="s">
        <v>114</v>
      </c>
      <c r="L40" s="39">
        <v>1</v>
      </c>
      <c r="M40" s="39">
        <v>4</v>
      </c>
      <c r="N40" s="39" t="s">
        <v>114</v>
      </c>
      <c r="O40" s="39" t="s">
        <v>114</v>
      </c>
      <c r="P40" s="39" t="s">
        <v>114</v>
      </c>
      <c r="Q40" s="39" t="s">
        <v>114</v>
      </c>
      <c r="R40" s="39" t="s">
        <v>10</v>
      </c>
      <c r="S40" s="39" t="s">
        <v>114</v>
      </c>
      <c r="T40" s="39" t="s">
        <v>10</v>
      </c>
      <c r="U40" s="39" t="s">
        <v>114</v>
      </c>
      <c r="V40" s="39" t="s">
        <v>114</v>
      </c>
      <c r="W40" s="39" t="s">
        <v>114</v>
      </c>
      <c r="X40" s="39" t="s">
        <v>114</v>
      </c>
      <c r="Y40" s="39" t="s">
        <v>114</v>
      </c>
      <c r="Z40" s="39" t="s">
        <v>10</v>
      </c>
      <c r="AA40" s="17" t="s">
        <v>114</v>
      </c>
      <c r="AB40" s="17" t="s">
        <v>114</v>
      </c>
      <c r="AC40" s="70" t="s">
        <v>74</v>
      </c>
      <c r="AD40" s="65">
        <v>3</v>
      </c>
      <c r="AE40" s="81">
        <v>1322</v>
      </c>
      <c r="AF40" s="64" t="s">
        <v>114</v>
      </c>
      <c r="AG40" s="64" t="s">
        <v>114</v>
      </c>
      <c r="AH40" s="65">
        <v>3</v>
      </c>
      <c r="AI40" s="81">
        <v>1322</v>
      </c>
      <c r="AJ40" s="64">
        <v>3</v>
      </c>
      <c r="AK40" s="64">
        <v>1322</v>
      </c>
      <c r="AL40" s="64" t="s">
        <v>114</v>
      </c>
      <c r="AM40" s="64" t="s">
        <v>114</v>
      </c>
      <c r="AN40" s="64" t="s">
        <v>10</v>
      </c>
      <c r="AO40" s="64" t="s">
        <v>114</v>
      </c>
      <c r="AP40" s="64" t="s">
        <v>114</v>
      </c>
      <c r="AQ40" s="64" t="s">
        <v>114</v>
      </c>
      <c r="AR40" s="65">
        <v>1</v>
      </c>
      <c r="AS40" s="81">
        <v>11</v>
      </c>
      <c r="AT40" s="64" t="s">
        <v>10</v>
      </c>
      <c r="AU40" s="64" t="s">
        <v>114</v>
      </c>
      <c r="AV40" s="64" t="s">
        <v>10</v>
      </c>
      <c r="AW40" s="64" t="s">
        <v>114</v>
      </c>
      <c r="AX40" s="64" t="s">
        <v>10</v>
      </c>
      <c r="AY40" s="64" t="s">
        <v>114</v>
      </c>
      <c r="AZ40" s="64">
        <v>2</v>
      </c>
      <c r="BA40" s="64">
        <v>1311</v>
      </c>
      <c r="BB40" s="64" t="s">
        <v>114</v>
      </c>
      <c r="BC40" s="64" t="s">
        <v>114</v>
      </c>
      <c r="BD40" s="64" t="s">
        <v>114</v>
      </c>
      <c r="BE40" s="96" t="s">
        <v>94</v>
      </c>
      <c r="BF40" s="67">
        <f>SUM(BF41:BF42)</f>
        <v>32</v>
      </c>
      <c r="BG40" s="68">
        <f>SUM(BG41:BG42)</f>
        <v>617</v>
      </c>
      <c r="BH40" s="68">
        <f t="shared" ref="BH40:BO40" si="33">SUM(BH41:BH42)</f>
        <v>2</v>
      </c>
      <c r="BI40" s="68">
        <f t="shared" si="33"/>
        <v>7</v>
      </c>
      <c r="BJ40" s="68">
        <f t="shared" si="33"/>
        <v>30</v>
      </c>
      <c r="BK40" s="68">
        <f t="shared" si="33"/>
        <v>610</v>
      </c>
      <c r="BL40" s="68">
        <f t="shared" si="33"/>
        <v>20</v>
      </c>
      <c r="BM40" s="68">
        <f t="shared" si="33"/>
        <v>343</v>
      </c>
      <c r="BN40" s="68">
        <f t="shared" si="33"/>
        <v>10</v>
      </c>
      <c r="BO40" s="68">
        <f t="shared" si="33"/>
        <v>267</v>
      </c>
      <c r="BP40" s="67">
        <f>SUM(BP41:BP42)</f>
        <v>14</v>
      </c>
      <c r="BQ40" s="67">
        <f t="shared" ref="BQ40:CD40" si="34">SUM(BQ41:BQ42)</f>
        <v>46</v>
      </c>
      <c r="BR40" s="67">
        <f t="shared" si="34"/>
        <v>9</v>
      </c>
      <c r="BS40" s="67">
        <f t="shared" si="34"/>
        <v>55</v>
      </c>
      <c r="BT40" s="67">
        <f t="shared" si="34"/>
        <v>5</v>
      </c>
      <c r="BU40" s="67">
        <f t="shared" si="34"/>
        <v>85</v>
      </c>
      <c r="BV40" s="67">
        <f t="shared" si="34"/>
        <v>1</v>
      </c>
      <c r="BW40" s="67">
        <f t="shared" si="34"/>
        <v>25</v>
      </c>
      <c r="BX40" s="67" t="s">
        <v>114</v>
      </c>
      <c r="BY40" s="67" t="s">
        <v>114</v>
      </c>
      <c r="BZ40" s="67" t="s">
        <v>114</v>
      </c>
      <c r="CA40" s="67" t="s">
        <v>114</v>
      </c>
      <c r="CB40" s="67">
        <f t="shared" si="34"/>
        <v>2</v>
      </c>
      <c r="CC40" s="67">
        <f t="shared" si="34"/>
        <v>406</v>
      </c>
      <c r="CD40" s="67">
        <f t="shared" si="34"/>
        <v>1</v>
      </c>
      <c r="CE40" s="64" t="s">
        <v>114</v>
      </c>
      <c r="CF40" s="64" t="s">
        <v>114</v>
      </c>
    </row>
    <row r="41" spans="1:84" ht="18.75" customHeight="1" x14ac:dyDescent="0.15">
      <c r="A41" s="9" t="s">
        <v>157</v>
      </c>
      <c r="B41" s="51">
        <v>9</v>
      </c>
      <c r="C41" s="39">
        <v>57</v>
      </c>
      <c r="D41" s="39">
        <v>1</v>
      </c>
      <c r="E41" s="39">
        <v>2</v>
      </c>
      <c r="F41" s="39">
        <v>8</v>
      </c>
      <c r="G41" s="39">
        <v>55</v>
      </c>
      <c r="H41" s="39">
        <v>8</v>
      </c>
      <c r="I41" s="39">
        <v>55</v>
      </c>
      <c r="J41" s="65" t="s">
        <v>114</v>
      </c>
      <c r="K41" s="65" t="s">
        <v>114</v>
      </c>
      <c r="L41" s="39">
        <v>5</v>
      </c>
      <c r="M41" s="39">
        <v>10</v>
      </c>
      <c r="N41" s="39">
        <v>1</v>
      </c>
      <c r="O41" s="39">
        <v>8</v>
      </c>
      <c r="P41" s="39">
        <v>3</v>
      </c>
      <c r="Q41" s="39">
        <v>39</v>
      </c>
      <c r="R41" s="39" t="s">
        <v>10</v>
      </c>
      <c r="S41" s="39" t="s">
        <v>114</v>
      </c>
      <c r="T41" s="39" t="s">
        <v>10</v>
      </c>
      <c r="U41" s="39" t="s">
        <v>114</v>
      </c>
      <c r="V41" s="94" t="s">
        <v>114</v>
      </c>
      <c r="W41" s="39" t="s">
        <v>114</v>
      </c>
      <c r="X41" s="39" t="s">
        <v>114</v>
      </c>
      <c r="Y41" s="39" t="s">
        <v>114</v>
      </c>
      <c r="Z41" s="39" t="s">
        <v>10</v>
      </c>
      <c r="AA41" s="17" t="s">
        <v>114</v>
      </c>
      <c r="AB41" s="17" t="s">
        <v>114</v>
      </c>
      <c r="AC41" s="108" t="s">
        <v>75</v>
      </c>
      <c r="AD41" s="65">
        <v>98</v>
      </c>
      <c r="AE41" s="81">
        <v>561</v>
      </c>
      <c r="AF41" s="64">
        <v>34</v>
      </c>
      <c r="AG41" s="64">
        <v>74</v>
      </c>
      <c r="AH41" s="65">
        <v>64</v>
      </c>
      <c r="AI41" s="81">
        <v>487</v>
      </c>
      <c r="AJ41" s="64">
        <v>64</v>
      </c>
      <c r="AK41" s="64">
        <v>487</v>
      </c>
      <c r="AL41" s="64" t="s">
        <v>114</v>
      </c>
      <c r="AM41" s="64" t="s">
        <v>114</v>
      </c>
      <c r="AN41" s="65">
        <v>51</v>
      </c>
      <c r="AO41" s="81">
        <v>108</v>
      </c>
      <c r="AP41" s="64">
        <v>35</v>
      </c>
      <c r="AQ41" s="64">
        <v>220</v>
      </c>
      <c r="AR41" s="65">
        <v>8</v>
      </c>
      <c r="AS41" s="81">
        <v>102</v>
      </c>
      <c r="AT41" s="64">
        <v>2</v>
      </c>
      <c r="AU41" s="64">
        <v>44</v>
      </c>
      <c r="AV41" s="64" t="s">
        <v>114</v>
      </c>
      <c r="AW41" s="64" t="s">
        <v>114</v>
      </c>
      <c r="AX41" s="64">
        <v>1</v>
      </c>
      <c r="AY41" s="64">
        <v>87</v>
      </c>
      <c r="AZ41" s="64" t="s">
        <v>10</v>
      </c>
      <c r="BA41" s="64" t="s">
        <v>114</v>
      </c>
      <c r="BB41" s="64" t="s">
        <v>114</v>
      </c>
      <c r="BC41" s="64" t="s">
        <v>114</v>
      </c>
      <c r="BD41" s="64" t="s">
        <v>114</v>
      </c>
      <c r="BE41" s="59" t="s">
        <v>95</v>
      </c>
      <c r="BF41" s="82">
        <v>22</v>
      </c>
      <c r="BG41" s="83">
        <v>350</v>
      </c>
      <c r="BH41" s="71">
        <v>2</v>
      </c>
      <c r="BI41" s="71">
        <v>7</v>
      </c>
      <c r="BJ41" s="82">
        <v>20</v>
      </c>
      <c r="BK41" s="83">
        <v>343</v>
      </c>
      <c r="BL41" s="71">
        <v>20</v>
      </c>
      <c r="BM41" s="71">
        <v>343</v>
      </c>
      <c r="BN41" s="97" t="s">
        <v>114</v>
      </c>
      <c r="BO41" s="71" t="s">
        <v>114</v>
      </c>
      <c r="BP41" s="82">
        <v>13</v>
      </c>
      <c r="BQ41" s="83">
        <v>45</v>
      </c>
      <c r="BR41" s="71">
        <v>8</v>
      </c>
      <c r="BS41" s="71">
        <v>48</v>
      </c>
      <c r="BT41" s="82" t="s">
        <v>114</v>
      </c>
      <c r="BU41" s="82" t="s">
        <v>114</v>
      </c>
      <c r="BV41" s="82" t="s">
        <v>114</v>
      </c>
      <c r="BW41" s="82" t="s">
        <v>114</v>
      </c>
      <c r="BX41" s="82" t="s">
        <v>114</v>
      </c>
      <c r="BY41" s="82" t="s">
        <v>114</v>
      </c>
      <c r="BZ41" s="82" t="s">
        <v>114</v>
      </c>
      <c r="CA41" s="82" t="s">
        <v>114</v>
      </c>
      <c r="CB41" s="71">
        <v>1</v>
      </c>
      <c r="CC41" s="71">
        <v>257</v>
      </c>
      <c r="CD41" s="71" t="s">
        <v>114</v>
      </c>
      <c r="CE41" s="64" t="s">
        <v>114</v>
      </c>
      <c r="CF41" s="64" t="s">
        <v>114</v>
      </c>
    </row>
    <row r="42" spans="1:84" ht="18.75" customHeight="1" x14ac:dyDescent="0.15">
      <c r="A42" s="9" t="s">
        <v>158</v>
      </c>
      <c r="B42" s="51">
        <v>2</v>
      </c>
      <c r="C42" s="39">
        <v>17</v>
      </c>
      <c r="D42" s="39" t="s">
        <v>114</v>
      </c>
      <c r="E42" s="39" t="s">
        <v>114</v>
      </c>
      <c r="F42" s="39">
        <v>2</v>
      </c>
      <c r="G42" s="39">
        <v>17</v>
      </c>
      <c r="H42" s="39">
        <v>2</v>
      </c>
      <c r="I42" s="39">
        <v>17</v>
      </c>
      <c r="J42" s="65" t="s">
        <v>114</v>
      </c>
      <c r="K42" s="65" t="s">
        <v>114</v>
      </c>
      <c r="L42" s="39" t="s">
        <v>114</v>
      </c>
      <c r="M42" s="39" t="s">
        <v>114</v>
      </c>
      <c r="N42" s="39">
        <v>2</v>
      </c>
      <c r="O42" s="39">
        <v>17</v>
      </c>
      <c r="P42" s="39" t="s">
        <v>114</v>
      </c>
      <c r="Q42" s="39" t="s">
        <v>114</v>
      </c>
      <c r="R42" s="39" t="s">
        <v>114</v>
      </c>
      <c r="S42" s="39" t="s">
        <v>114</v>
      </c>
      <c r="T42" s="39" t="s">
        <v>10</v>
      </c>
      <c r="U42" s="39" t="s">
        <v>114</v>
      </c>
      <c r="V42" s="39" t="s">
        <v>114</v>
      </c>
      <c r="W42" s="39" t="s">
        <v>114</v>
      </c>
      <c r="X42" s="39" t="s">
        <v>114</v>
      </c>
      <c r="Y42" s="39" t="s">
        <v>114</v>
      </c>
      <c r="Z42" s="39" t="s">
        <v>10</v>
      </c>
      <c r="AA42" s="17" t="s">
        <v>114</v>
      </c>
      <c r="AB42" s="17" t="s">
        <v>114</v>
      </c>
      <c r="AC42" s="70" t="s">
        <v>159</v>
      </c>
      <c r="AD42" s="65">
        <v>228</v>
      </c>
      <c r="AE42" s="81">
        <v>3181</v>
      </c>
      <c r="AF42" s="64">
        <v>113</v>
      </c>
      <c r="AG42" s="64">
        <v>576</v>
      </c>
      <c r="AH42" s="65">
        <v>115</v>
      </c>
      <c r="AI42" s="81">
        <v>2605</v>
      </c>
      <c r="AJ42" s="64">
        <v>109</v>
      </c>
      <c r="AK42" s="64">
        <v>2586</v>
      </c>
      <c r="AL42" s="64">
        <v>6</v>
      </c>
      <c r="AM42" s="64">
        <v>19</v>
      </c>
      <c r="AN42" s="65">
        <v>115</v>
      </c>
      <c r="AO42" s="81">
        <v>243</v>
      </c>
      <c r="AP42" s="64">
        <v>37</v>
      </c>
      <c r="AQ42" s="64">
        <v>233</v>
      </c>
      <c r="AR42" s="65">
        <v>31</v>
      </c>
      <c r="AS42" s="81">
        <v>439</v>
      </c>
      <c r="AT42" s="64">
        <v>26</v>
      </c>
      <c r="AU42" s="64">
        <v>609</v>
      </c>
      <c r="AV42" s="64">
        <v>5</v>
      </c>
      <c r="AW42" s="64">
        <v>211</v>
      </c>
      <c r="AX42" s="64">
        <v>8</v>
      </c>
      <c r="AY42" s="64">
        <v>615</v>
      </c>
      <c r="AZ42" s="64">
        <v>6</v>
      </c>
      <c r="BA42" s="64">
        <v>831</v>
      </c>
      <c r="BB42" s="64" t="s">
        <v>114</v>
      </c>
      <c r="BC42" s="64" t="s">
        <v>114</v>
      </c>
      <c r="BD42" s="64" t="s">
        <v>114</v>
      </c>
      <c r="BE42" s="59" t="s">
        <v>96</v>
      </c>
      <c r="BF42" s="82">
        <v>10</v>
      </c>
      <c r="BG42" s="83">
        <v>267</v>
      </c>
      <c r="BH42" s="71" t="s">
        <v>114</v>
      </c>
      <c r="BI42" s="71" t="s">
        <v>114</v>
      </c>
      <c r="BJ42" s="82">
        <v>10</v>
      </c>
      <c r="BK42" s="83">
        <v>267</v>
      </c>
      <c r="BL42" s="71" t="s">
        <v>114</v>
      </c>
      <c r="BM42" s="71" t="s">
        <v>114</v>
      </c>
      <c r="BN42" s="71">
        <v>10</v>
      </c>
      <c r="BO42" s="71">
        <v>267</v>
      </c>
      <c r="BP42" s="82">
        <v>1</v>
      </c>
      <c r="BQ42" s="83">
        <v>1</v>
      </c>
      <c r="BR42" s="71">
        <v>1</v>
      </c>
      <c r="BS42" s="71">
        <v>7</v>
      </c>
      <c r="BT42" s="82">
        <v>5</v>
      </c>
      <c r="BU42" s="83">
        <v>85</v>
      </c>
      <c r="BV42" s="71">
        <v>1</v>
      </c>
      <c r="BW42" s="71">
        <v>25</v>
      </c>
      <c r="BX42" s="82" t="s">
        <v>114</v>
      </c>
      <c r="BY42" s="82" t="s">
        <v>114</v>
      </c>
      <c r="BZ42" s="82" t="s">
        <v>114</v>
      </c>
      <c r="CA42" s="82" t="s">
        <v>114</v>
      </c>
      <c r="CB42" s="71">
        <v>1</v>
      </c>
      <c r="CC42" s="71">
        <v>149</v>
      </c>
      <c r="CD42" s="71">
        <v>1</v>
      </c>
      <c r="CE42" s="64" t="s">
        <v>114</v>
      </c>
      <c r="CF42" s="64" t="s">
        <v>114</v>
      </c>
    </row>
    <row r="43" spans="1:84" ht="18.75" customHeight="1" x14ac:dyDescent="0.15">
      <c r="A43" s="9" t="s">
        <v>160</v>
      </c>
      <c r="B43" s="51">
        <v>9</v>
      </c>
      <c r="C43" s="39">
        <v>145</v>
      </c>
      <c r="D43" s="39">
        <v>3</v>
      </c>
      <c r="E43" s="39">
        <v>6</v>
      </c>
      <c r="F43" s="39">
        <v>6</v>
      </c>
      <c r="G43" s="39">
        <v>139</v>
      </c>
      <c r="H43" s="39">
        <v>6</v>
      </c>
      <c r="I43" s="39">
        <v>139</v>
      </c>
      <c r="J43" s="65" t="s">
        <v>114</v>
      </c>
      <c r="K43" s="65" t="s">
        <v>114</v>
      </c>
      <c r="L43" s="39">
        <v>3</v>
      </c>
      <c r="M43" s="39">
        <v>6</v>
      </c>
      <c r="N43" s="39">
        <v>1</v>
      </c>
      <c r="O43" s="39">
        <v>5</v>
      </c>
      <c r="P43" s="39">
        <v>3</v>
      </c>
      <c r="Q43" s="39">
        <v>54</v>
      </c>
      <c r="R43" s="39" t="s">
        <v>114</v>
      </c>
      <c r="S43" s="39" t="s">
        <v>114</v>
      </c>
      <c r="T43" s="39">
        <v>2</v>
      </c>
      <c r="U43" s="39">
        <v>80</v>
      </c>
      <c r="V43" s="39" t="s">
        <v>114</v>
      </c>
      <c r="W43" s="39" t="s">
        <v>114</v>
      </c>
      <c r="X43" s="39" t="s">
        <v>114</v>
      </c>
      <c r="Y43" s="39" t="s">
        <v>114</v>
      </c>
      <c r="Z43" s="39" t="s">
        <v>10</v>
      </c>
      <c r="AA43" s="17" t="s">
        <v>114</v>
      </c>
      <c r="AB43" s="17" t="s">
        <v>114</v>
      </c>
      <c r="AC43" s="70" t="s">
        <v>76</v>
      </c>
      <c r="AD43" s="65">
        <v>179</v>
      </c>
      <c r="AE43" s="81">
        <v>1216</v>
      </c>
      <c r="AF43" s="64">
        <v>71</v>
      </c>
      <c r="AG43" s="64">
        <v>158</v>
      </c>
      <c r="AH43" s="65">
        <v>108</v>
      </c>
      <c r="AI43" s="81">
        <v>1058</v>
      </c>
      <c r="AJ43" s="64">
        <v>107</v>
      </c>
      <c r="AK43" s="64">
        <v>1029</v>
      </c>
      <c r="AL43" s="64">
        <v>1</v>
      </c>
      <c r="AM43" s="64">
        <v>29</v>
      </c>
      <c r="AN43" s="65">
        <v>107</v>
      </c>
      <c r="AO43" s="81">
        <v>235</v>
      </c>
      <c r="AP43" s="64">
        <v>36</v>
      </c>
      <c r="AQ43" s="64">
        <v>236</v>
      </c>
      <c r="AR43" s="65">
        <v>23</v>
      </c>
      <c r="AS43" s="81">
        <v>343</v>
      </c>
      <c r="AT43" s="64">
        <v>8</v>
      </c>
      <c r="AU43" s="64">
        <v>195</v>
      </c>
      <c r="AV43" s="64">
        <v>4</v>
      </c>
      <c r="AW43" s="64">
        <v>156</v>
      </c>
      <c r="AX43" s="64">
        <v>1</v>
      </c>
      <c r="AY43" s="64">
        <v>51</v>
      </c>
      <c r="AZ43" s="64" t="s">
        <v>10</v>
      </c>
      <c r="BA43" s="64" t="s">
        <v>114</v>
      </c>
      <c r="BB43" s="64" t="s">
        <v>114</v>
      </c>
      <c r="BC43" s="64" t="s">
        <v>114</v>
      </c>
      <c r="BD43" s="64" t="s">
        <v>114</v>
      </c>
      <c r="BE43" s="59"/>
      <c r="BF43" s="67"/>
      <c r="BG43" s="68"/>
      <c r="BH43" s="69"/>
      <c r="BI43" s="69"/>
      <c r="BJ43" s="67"/>
      <c r="BK43" s="68"/>
      <c r="BL43" s="69"/>
      <c r="BM43" s="69"/>
      <c r="BN43" s="69"/>
      <c r="BO43" s="69"/>
      <c r="BP43" s="67"/>
      <c r="BQ43" s="68"/>
      <c r="BR43" s="69"/>
      <c r="BS43" s="69"/>
      <c r="BT43" s="67"/>
      <c r="BU43" s="68"/>
      <c r="BV43" s="69"/>
      <c r="BW43" s="69"/>
      <c r="BX43" s="69"/>
      <c r="BY43" s="69"/>
      <c r="BZ43" s="69"/>
      <c r="CA43" s="69"/>
      <c r="CB43" s="69"/>
      <c r="CC43" s="69"/>
      <c r="CD43" s="71"/>
      <c r="CE43" s="64"/>
      <c r="CF43" s="64"/>
    </row>
    <row r="44" spans="1:84" ht="18.75" customHeight="1" x14ac:dyDescent="0.15">
      <c r="A44" s="9" t="s">
        <v>161</v>
      </c>
      <c r="B44" s="51">
        <v>32</v>
      </c>
      <c r="C44" s="39">
        <v>617</v>
      </c>
      <c r="D44" s="39">
        <v>8</v>
      </c>
      <c r="E44" s="39">
        <v>16</v>
      </c>
      <c r="F44" s="39">
        <v>24</v>
      </c>
      <c r="G44" s="39">
        <v>601</v>
      </c>
      <c r="H44" s="39">
        <v>24</v>
      </c>
      <c r="I44" s="39">
        <v>601</v>
      </c>
      <c r="J44" s="65" t="s">
        <v>114</v>
      </c>
      <c r="K44" s="65" t="s">
        <v>114</v>
      </c>
      <c r="L44" s="39">
        <v>16</v>
      </c>
      <c r="M44" s="39">
        <v>37</v>
      </c>
      <c r="N44" s="39">
        <v>3</v>
      </c>
      <c r="O44" s="39">
        <v>19</v>
      </c>
      <c r="P44" s="39">
        <v>3</v>
      </c>
      <c r="Q44" s="39">
        <v>34</v>
      </c>
      <c r="R44" s="39">
        <v>2</v>
      </c>
      <c r="S44" s="39">
        <v>56</v>
      </c>
      <c r="T44" s="39">
        <v>3</v>
      </c>
      <c r="U44" s="39">
        <v>104</v>
      </c>
      <c r="V44" s="39">
        <v>4</v>
      </c>
      <c r="W44" s="39">
        <v>253</v>
      </c>
      <c r="X44" s="39">
        <v>1</v>
      </c>
      <c r="Y44" s="39">
        <v>114</v>
      </c>
      <c r="Z44" s="39" t="s">
        <v>10</v>
      </c>
      <c r="AA44" s="17" t="s">
        <v>114</v>
      </c>
      <c r="AB44" s="17" t="s">
        <v>114</v>
      </c>
      <c r="AC44" s="70" t="s">
        <v>77</v>
      </c>
      <c r="AD44" s="65">
        <v>319</v>
      </c>
      <c r="AE44" s="81">
        <v>2549</v>
      </c>
      <c r="AF44" s="64">
        <v>118</v>
      </c>
      <c r="AG44" s="64">
        <v>350</v>
      </c>
      <c r="AH44" s="65">
        <v>199</v>
      </c>
      <c r="AI44" s="81">
        <v>2198</v>
      </c>
      <c r="AJ44" s="64">
        <v>195</v>
      </c>
      <c r="AK44" s="64">
        <v>2140</v>
      </c>
      <c r="AL44" s="64">
        <v>4</v>
      </c>
      <c r="AM44" s="64">
        <v>58</v>
      </c>
      <c r="AN44" s="65">
        <v>171</v>
      </c>
      <c r="AO44" s="81">
        <v>376</v>
      </c>
      <c r="AP44" s="64">
        <v>78</v>
      </c>
      <c r="AQ44" s="64">
        <v>500</v>
      </c>
      <c r="AR44" s="65">
        <v>32</v>
      </c>
      <c r="AS44" s="81">
        <v>419</v>
      </c>
      <c r="AT44" s="64">
        <v>18</v>
      </c>
      <c r="AU44" s="64">
        <v>414</v>
      </c>
      <c r="AV44" s="64">
        <v>15</v>
      </c>
      <c r="AW44" s="64">
        <v>556</v>
      </c>
      <c r="AX44" s="64">
        <v>3</v>
      </c>
      <c r="AY44" s="64">
        <v>156</v>
      </c>
      <c r="AZ44" s="64">
        <v>1</v>
      </c>
      <c r="BA44" s="64">
        <v>128</v>
      </c>
      <c r="BB44" s="64" t="s">
        <v>114</v>
      </c>
      <c r="BC44" s="64">
        <v>2</v>
      </c>
      <c r="BD44" s="64">
        <v>1</v>
      </c>
      <c r="BE44" s="93" t="s">
        <v>97</v>
      </c>
      <c r="BF44" s="67">
        <f>SUM(BF45:BF52)</f>
        <v>442</v>
      </c>
      <c r="BG44" s="68">
        <f>SUM(BG45:BG52)</f>
        <v>4241</v>
      </c>
      <c r="BH44" s="68">
        <f t="shared" ref="BH44:BO44" si="35">SUM(BH45:BH52)</f>
        <v>38</v>
      </c>
      <c r="BI44" s="68">
        <f t="shared" si="35"/>
        <v>66</v>
      </c>
      <c r="BJ44" s="68">
        <f t="shared" si="35"/>
        <v>387</v>
      </c>
      <c r="BK44" s="68">
        <f t="shared" si="35"/>
        <v>4055</v>
      </c>
      <c r="BL44" s="68">
        <f t="shared" si="35"/>
        <v>141</v>
      </c>
      <c r="BM44" s="68">
        <f t="shared" si="35"/>
        <v>3442</v>
      </c>
      <c r="BN44" s="68">
        <f t="shared" si="35"/>
        <v>246</v>
      </c>
      <c r="BO44" s="68">
        <f t="shared" si="35"/>
        <v>613</v>
      </c>
      <c r="BP44" s="67">
        <f>SUM(BP45:BP52)</f>
        <v>314</v>
      </c>
      <c r="BQ44" s="67">
        <f t="shared" ref="BQ44:CC44" si="36">SUM(BQ45:BQ52)</f>
        <v>573</v>
      </c>
      <c r="BR44" s="67">
        <f t="shared" si="36"/>
        <v>45</v>
      </c>
      <c r="BS44" s="67">
        <f t="shared" si="36"/>
        <v>298</v>
      </c>
      <c r="BT44" s="67">
        <f t="shared" si="36"/>
        <v>28</v>
      </c>
      <c r="BU44" s="67">
        <f t="shared" si="36"/>
        <v>394</v>
      </c>
      <c r="BV44" s="67">
        <f t="shared" si="36"/>
        <v>11</v>
      </c>
      <c r="BW44" s="67">
        <f t="shared" si="36"/>
        <v>252</v>
      </c>
      <c r="BX44" s="67">
        <f t="shared" si="36"/>
        <v>13</v>
      </c>
      <c r="BY44" s="67">
        <f t="shared" si="36"/>
        <v>524</v>
      </c>
      <c r="BZ44" s="67">
        <f t="shared" si="36"/>
        <v>13</v>
      </c>
      <c r="CA44" s="67">
        <f t="shared" si="36"/>
        <v>877</v>
      </c>
      <c r="CB44" s="67">
        <f t="shared" si="36"/>
        <v>8</v>
      </c>
      <c r="CC44" s="67">
        <f t="shared" si="36"/>
        <v>1323</v>
      </c>
      <c r="CD44" s="69">
        <f>SUM(CD45:CD52)</f>
        <v>10</v>
      </c>
      <c r="CE44" s="80">
        <f>SUM(CE45:CE52)</f>
        <v>14</v>
      </c>
      <c r="CF44" s="80">
        <f>SUM(CF45:CF52)</f>
        <v>40</v>
      </c>
    </row>
    <row r="45" spans="1:84" ht="18.75" customHeight="1" x14ac:dyDescent="0.15">
      <c r="A45" s="9" t="s">
        <v>62</v>
      </c>
      <c r="B45" s="51">
        <v>57</v>
      </c>
      <c r="C45" s="39">
        <v>1936</v>
      </c>
      <c r="D45" s="39">
        <v>15</v>
      </c>
      <c r="E45" s="39">
        <v>41</v>
      </c>
      <c r="F45" s="39">
        <v>42</v>
      </c>
      <c r="G45" s="39">
        <v>1895</v>
      </c>
      <c r="H45" s="39">
        <v>42</v>
      </c>
      <c r="I45" s="39">
        <v>1895</v>
      </c>
      <c r="J45" s="65" t="s">
        <v>114</v>
      </c>
      <c r="K45" s="65" t="s">
        <v>114</v>
      </c>
      <c r="L45" s="39">
        <v>19</v>
      </c>
      <c r="M45" s="39">
        <v>47</v>
      </c>
      <c r="N45" s="39">
        <v>9</v>
      </c>
      <c r="O45" s="39">
        <v>58</v>
      </c>
      <c r="P45" s="39">
        <v>7</v>
      </c>
      <c r="Q45" s="39">
        <v>79</v>
      </c>
      <c r="R45" s="39">
        <v>6</v>
      </c>
      <c r="S45" s="39">
        <v>147</v>
      </c>
      <c r="T45" s="39">
        <v>8</v>
      </c>
      <c r="U45" s="39">
        <v>315</v>
      </c>
      <c r="V45" s="39">
        <v>4</v>
      </c>
      <c r="W45" s="39">
        <v>249</v>
      </c>
      <c r="X45" s="39">
        <v>4</v>
      </c>
      <c r="Y45" s="39">
        <v>1041</v>
      </c>
      <c r="Z45" s="39" t="s">
        <v>10</v>
      </c>
      <c r="AA45" s="17" t="s">
        <v>114</v>
      </c>
      <c r="AB45" s="17" t="s">
        <v>114</v>
      </c>
      <c r="AC45" s="70" t="s">
        <v>78</v>
      </c>
      <c r="AD45" s="65">
        <v>45</v>
      </c>
      <c r="AE45" s="81">
        <v>272</v>
      </c>
      <c r="AF45" s="64">
        <v>5</v>
      </c>
      <c r="AG45" s="64">
        <v>13</v>
      </c>
      <c r="AH45" s="65">
        <v>40</v>
      </c>
      <c r="AI45" s="81">
        <v>259</v>
      </c>
      <c r="AJ45" s="64">
        <v>39</v>
      </c>
      <c r="AK45" s="64">
        <v>209</v>
      </c>
      <c r="AL45" s="64">
        <v>1</v>
      </c>
      <c r="AM45" s="64">
        <v>50</v>
      </c>
      <c r="AN45" s="65">
        <v>24</v>
      </c>
      <c r="AO45" s="81">
        <v>48</v>
      </c>
      <c r="AP45" s="64">
        <v>17</v>
      </c>
      <c r="AQ45" s="64">
        <v>113</v>
      </c>
      <c r="AR45" s="65">
        <v>2</v>
      </c>
      <c r="AS45" s="81">
        <v>38</v>
      </c>
      <c r="AT45" s="64">
        <v>1</v>
      </c>
      <c r="AU45" s="64">
        <v>23</v>
      </c>
      <c r="AV45" s="64" t="s">
        <v>114</v>
      </c>
      <c r="AW45" s="64" t="s">
        <v>114</v>
      </c>
      <c r="AX45" s="64">
        <v>1</v>
      </c>
      <c r="AY45" s="64">
        <v>50</v>
      </c>
      <c r="AZ45" s="64" t="s">
        <v>10</v>
      </c>
      <c r="BA45" s="64" t="s">
        <v>114</v>
      </c>
      <c r="BB45" s="64" t="s">
        <v>114</v>
      </c>
      <c r="BC45" s="64" t="s">
        <v>114</v>
      </c>
      <c r="BD45" s="64" t="s">
        <v>114</v>
      </c>
      <c r="BE45" s="59" t="s">
        <v>98</v>
      </c>
      <c r="BF45" s="82">
        <v>17</v>
      </c>
      <c r="BG45" s="83">
        <v>294</v>
      </c>
      <c r="BH45" s="71" t="s">
        <v>114</v>
      </c>
      <c r="BI45" s="71" t="s">
        <v>114</v>
      </c>
      <c r="BJ45" s="82">
        <v>16</v>
      </c>
      <c r="BK45" s="83">
        <v>232</v>
      </c>
      <c r="BL45" s="71">
        <v>15</v>
      </c>
      <c r="BM45" s="71">
        <v>195</v>
      </c>
      <c r="BN45" s="71">
        <v>1</v>
      </c>
      <c r="BO45" s="71">
        <v>37</v>
      </c>
      <c r="BP45" s="82">
        <v>1</v>
      </c>
      <c r="BQ45" s="83">
        <v>1</v>
      </c>
      <c r="BR45" s="71">
        <v>2</v>
      </c>
      <c r="BS45" s="71">
        <v>13</v>
      </c>
      <c r="BT45" s="82">
        <v>4</v>
      </c>
      <c r="BU45" s="83">
        <v>53</v>
      </c>
      <c r="BV45" s="71">
        <v>4</v>
      </c>
      <c r="BW45" s="71">
        <v>97</v>
      </c>
      <c r="BX45" s="71">
        <v>2</v>
      </c>
      <c r="BY45" s="71">
        <v>68</v>
      </c>
      <c r="BZ45" s="71">
        <v>1</v>
      </c>
      <c r="CA45" s="71">
        <v>62</v>
      </c>
      <c r="CB45" s="71" t="s">
        <v>114</v>
      </c>
      <c r="CC45" s="71" t="s">
        <v>114</v>
      </c>
      <c r="CD45" s="71">
        <v>3</v>
      </c>
      <c r="CE45" s="64" t="s">
        <v>114</v>
      </c>
      <c r="CF45" s="64"/>
    </row>
    <row r="46" spans="1:84" ht="18.75" customHeight="1" x14ac:dyDescent="0.15">
      <c r="A46" s="9" t="s">
        <v>63</v>
      </c>
      <c r="B46" s="51">
        <v>41</v>
      </c>
      <c r="C46" s="39">
        <v>2214</v>
      </c>
      <c r="D46" s="39">
        <v>2</v>
      </c>
      <c r="E46" s="39">
        <v>5</v>
      </c>
      <c r="F46" s="39">
        <v>39</v>
      </c>
      <c r="G46" s="39">
        <v>2209</v>
      </c>
      <c r="H46" s="39">
        <v>39</v>
      </c>
      <c r="I46" s="39">
        <v>2209</v>
      </c>
      <c r="J46" s="65" t="s">
        <v>114</v>
      </c>
      <c r="K46" s="65" t="s">
        <v>114</v>
      </c>
      <c r="L46" s="39">
        <v>10</v>
      </c>
      <c r="M46" s="39">
        <v>27</v>
      </c>
      <c r="N46" s="39">
        <v>2</v>
      </c>
      <c r="O46" s="39">
        <v>15</v>
      </c>
      <c r="P46" s="39">
        <v>11</v>
      </c>
      <c r="Q46" s="39">
        <v>145</v>
      </c>
      <c r="R46" s="39">
        <v>6</v>
      </c>
      <c r="S46" s="39">
        <v>151</v>
      </c>
      <c r="T46" s="39">
        <v>8</v>
      </c>
      <c r="U46" s="39">
        <v>330</v>
      </c>
      <c r="V46" s="39" t="s">
        <v>114</v>
      </c>
      <c r="W46" s="39" t="s">
        <v>114</v>
      </c>
      <c r="X46" s="39">
        <v>4</v>
      </c>
      <c r="Y46" s="39">
        <v>1546</v>
      </c>
      <c r="Z46" s="39" t="s">
        <v>10</v>
      </c>
      <c r="AA46" s="17" t="s">
        <v>114</v>
      </c>
      <c r="AB46" s="17" t="s">
        <v>114</v>
      </c>
      <c r="AC46" s="18"/>
      <c r="AD46" s="79"/>
      <c r="AE46" s="78"/>
      <c r="AF46" s="80"/>
      <c r="AG46" s="80"/>
      <c r="AH46" s="79"/>
      <c r="AI46" s="78"/>
      <c r="AJ46" s="80"/>
      <c r="AK46" s="80"/>
      <c r="AL46" s="80"/>
      <c r="AM46" s="80"/>
      <c r="AN46" s="79"/>
      <c r="AO46" s="78"/>
      <c r="AP46" s="80"/>
      <c r="AQ46" s="80"/>
      <c r="AR46" s="79"/>
      <c r="AS46" s="78"/>
      <c r="AT46" s="80"/>
      <c r="AU46" s="80"/>
      <c r="AV46" s="80"/>
      <c r="AW46" s="80"/>
      <c r="AX46" s="80"/>
      <c r="AY46" s="80"/>
      <c r="AZ46" s="80"/>
      <c r="BA46" s="80"/>
      <c r="BB46" s="64"/>
      <c r="BC46" s="64"/>
      <c r="BD46" s="64"/>
      <c r="BE46" s="59" t="s">
        <v>162</v>
      </c>
      <c r="BF46" s="82">
        <v>33</v>
      </c>
      <c r="BG46" s="83">
        <v>143</v>
      </c>
      <c r="BH46" s="71">
        <v>20</v>
      </c>
      <c r="BI46" s="71">
        <v>32</v>
      </c>
      <c r="BJ46" s="82">
        <v>13</v>
      </c>
      <c r="BK46" s="83">
        <v>111</v>
      </c>
      <c r="BL46" s="71">
        <v>12</v>
      </c>
      <c r="BM46" s="71">
        <v>110</v>
      </c>
      <c r="BN46" s="71">
        <v>1</v>
      </c>
      <c r="BO46" s="71">
        <v>1</v>
      </c>
      <c r="BP46" s="82">
        <v>26</v>
      </c>
      <c r="BQ46" s="83">
        <v>46</v>
      </c>
      <c r="BR46" s="71">
        <v>5</v>
      </c>
      <c r="BS46" s="71">
        <v>31</v>
      </c>
      <c r="BT46" s="82">
        <v>1</v>
      </c>
      <c r="BU46" s="83">
        <v>18</v>
      </c>
      <c r="BV46" s="71" t="s">
        <v>114</v>
      </c>
      <c r="BW46" s="71" t="s">
        <v>114</v>
      </c>
      <c r="BX46" s="71">
        <v>1</v>
      </c>
      <c r="BY46" s="71">
        <v>48</v>
      </c>
      <c r="BZ46" s="71" t="s">
        <v>114</v>
      </c>
      <c r="CA46" s="71" t="s">
        <v>114</v>
      </c>
      <c r="CB46" s="71" t="s">
        <v>114</v>
      </c>
      <c r="CC46" s="71" t="s">
        <v>114</v>
      </c>
      <c r="CD46" s="71" t="s">
        <v>114</v>
      </c>
      <c r="CE46" s="64" t="s">
        <v>114</v>
      </c>
      <c r="CF46" s="64" t="s">
        <v>114</v>
      </c>
    </row>
    <row r="47" spans="1:84" ht="18.75" customHeight="1" x14ac:dyDescent="0.15">
      <c r="A47" s="9" t="s">
        <v>64</v>
      </c>
      <c r="B47" s="51">
        <v>1</v>
      </c>
      <c r="C47" s="39">
        <v>8</v>
      </c>
      <c r="D47" s="39" t="s">
        <v>114</v>
      </c>
      <c r="E47" s="39" t="s">
        <v>114</v>
      </c>
      <c r="F47" s="39">
        <v>1</v>
      </c>
      <c r="G47" s="39">
        <v>8</v>
      </c>
      <c r="H47" s="39">
        <v>1</v>
      </c>
      <c r="I47" s="39">
        <v>8</v>
      </c>
      <c r="J47" s="65" t="s">
        <v>114</v>
      </c>
      <c r="K47" s="65" t="s">
        <v>114</v>
      </c>
      <c r="L47" s="39" t="s">
        <v>114</v>
      </c>
      <c r="M47" s="39" t="s">
        <v>114</v>
      </c>
      <c r="N47" s="39">
        <v>1</v>
      </c>
      <c r="O47" s="39">
        <v>8</v>
      </c>
      <c r="P47" s="39" t="s">
        <v>114</v>
      </c>
      <c r="Q47" s="39" t="s">
        <v>114</v>
      </c>
      <c r="R47" s="39" t="s">
        <v>10</v>
      </c>
      <c r="S47" s="39" t="s">
        <v>114</v>
      </c>
      <c r="T47" s="39" t="s">
        <v>10</v>
      </c>
      <c r="U47" s="39" t="s">
        <v>114</v>
      </c>
      <c r="V47" s="39" t="s">
        <v>114</v>
      </c>
      <c r="W47" s="39" t="s">
        <v>114</v>
      </c>
      <c r="X47" s="39" t="s">
        <v>114</v>
      </c>
      <c r="Y47" s="39" t="s">
        <v>114</v>
      </c>
      <c r="Z47" s="39" t="s">
        <v>10</v>
      </c>
      <c r="AA47" s="17" t="s">
        <v>114</v>
      </c>
      <c r="AB47" s="17" t="s">
        <v>114</v>
      </c>
      <c r="AC47" s="63" t="s">
        <v>79</v>
      </c>
      <c r="AD47" s="79">
        <f>SUM(AD48:AD53)</f>
        <v>92</v>
      </c>
      <c r="AE47" s="78">
        <f>SUM(AE48:AE53)</f>
        <v>1204</v>
      </c>
      <c r="AF47" s="78">
        <f t="shared" ref="AF47:AL47" si="37">SUM(AF48:AF53)</f>
        <v>5</v>
      </c>
      <c r="AG47" s="78">
        <f t="shared" si="37"/>
        <v>13</v>
      </c>
      <c r="AH47" s="78">
        <f t="shared" si="37"/>
        <v>87</v>
      </c>
      <c r="AI47" s="78">
        <f>SUM(AI48:AI53)</f>
        <v>1191</v>
      </c>
      <c r="AJ47" s="78">
        <f t="shared" si="37"/>
        <v>71</v>
      </c>
      <c r="AK47" s="78">
        <f t="shared" si="37"/>
        <v>955</v>
      </c>
      <c r="AL47" s="78">
        <f t="shared" si="37"/>
        <v>16</v>
      </c>
      <c r="AM47" s="78">
        <f>SUM(AM48:AM53)</f>
        <v>236</v>
      </c>
      <c r="AN47" s="79">
        <f>SUM(AN48:AN53)</f>
        <v>24</v>
      </c>
      <c r="AO47" s="79">
        <f>SUM(AO48:AO53)</f>
        <v>65</v>
      </c>
      <c r="AP47" s="79">
        <f t="shared" ref="AP47:AY47" si="38">SUM(AP48:AP53)</f>
        <v>24</v>
      </c>
      <c r="AQ47" s="79">
        <f t="shared" si="38"/>
        <v>166</v>
      </c>
      <c r="AR47" s="79">
        <f t="shared" si="38"/>
        <v>20</v>
      </c>
      <c r="AS47" s="79">
        <f t="shared" si="38"/>
        <v>280</v>
      </c>
      <c r="AT47" s="79">
        <f t="shared" si="38"/>
        <v>11</v>
      </c>
      <c r="AU47" s="79">
        <f t="shared" si="38"/>
        <v>255</v>
      </c>
      <c r="AV47" s="79">
        <f t="shared" si="38"/>
        <v>9</v>
      </c>
      <c r="AW47" s="79">
        <f t="shared" si="38"/>
        <v>344</v>
      </c>
      <c r="AX47" s="79">
        <f t="shared" si="38"/>
        <v>1</v>
      </c>
      <c r="AY47" s="79">
        <f t="shared" si="38"/>
        <v>94</v>
      </c>
      <c r="AZ47" s="80" t="s">
        <v>10</v>
      </c>
      <c r="BA47" s="80" t="s">
        <v>10</v>
      </c>
      <c r="BB47" s="80">
        <f>SUM(BB48:BB53)</f>
        <v>3</v>
      </c>
      <c r="BC47" s="80" t="s">
        <v>114</v>
      </c>
      <c r="BD47" s="80" t="s">
        <v>114</v>
      </c>
      <c r="BE47" s="59" t="s">
        <v>163</v>
      </c>
      <c r="BF47" s="82">
        <v>28</v>
      </c>
      <c r="BG47" s="83">
        <v>113</v>
      </c>
      <c r="BH47" s="71">
        <v>10</v>
      </c>
      <c r="BI47" s="71">
        <v>19</v>
      </c>
      <c r="BJ47" s="82">
        <v>18</v>
      </c>
      <c r="BK47" s="83">
        <v>94</v>
      </c>
      <c r="BL47" s="71">
        <v>18</v>
      </c>
      <c r="BM47" s="71">
        <v>94</v>
      </c>
      <c r="BN47" s="71" t="s">
        <v>114</v>
      </c>
      <c r="BO47" s="71" t="s">
        <v>114</v>
      </c>
      <c r="BP47" s="82">
        <v>19</v>
      </c>
      <c r="BQ47" s="83">
        <v>43</v>
      </c>
      <c r="BR47" s="71">
        <v>7</v>
      </c>
      <c r="BS47" s="71">
        <v>49</v>
      </c>
      <c r="BT47" s="82">
        <v>2</v>
      </c>
      <c r="BU47" s="83">
        <v>21</v>
      </c>
      <c r="BV47" s="71" t="s">
        <v>114</v>
      </c>
      <c r="BW47" s="71" t="s">
        <v>114</v>
      </c>
      <c r="BX47" s="71" t="s">
        <v>114</v>
      </c>
      <c r="BY47" s="71" t="s">
        <v>114</v>
      </c>
      <c r="BZ47" s="71" t="s">
        <v>114</v>
      </c>
      <c r="CA47" s="71" t="s">
        <v>114</v>
      </c>
      <c r="CB47" s="71" t="s">
        <v>114</v>
      </c>
      <c r="CC47" s="71" t="s">
        <v>114</v>
      </c>
      <c r="CD47" s="71" t="s">
        <v>114</v>
      </c>
      <c r="CE47" s="64" t="s">
        <v>114</v>
      </c>
      <c r="CF47" s="64" t="s">
        <v>114</v>
      </c>
    </row>
    <row r="48" spans="1:84" ht="18.75" customHeight="1" x14ac:dyDescent="0.15">
      <c r="A48" s="95" t="s">
        <v>65</v>
      </c>
      <c r="B48" s="51">
        <v>2</v>
      </c>
      <c r="C48" s="39">
        <v>11</v>
      </c>
      <c r="D48" s="39" t="s">
        <v>114</v>
      </c>
      <c r="E48" s="39" t="s">
        <v>114</v>
      </c>
      <c r="F48" s="39">
        <v>2</v>
      </c>
      <c r="G48" s="39">
        <v>11</v>
      </c>
      <c r="H48" s="39">
        <v>2</v>
      </c>
      <c r="I48" s="39">
        <v>11</v>
      </c>
      <c r="J48" s="65" t="s">
        <v>114</v>
      </c>
      <c r="K48" s="65" t="s">
        <v>114</v>
      </c>
      <c r="L48" s="65">
        <v>1</v>
      </c>
      <c r="M48" s="65">
        <v>2</v>
      </c>
      <c r="N48" s="65">
        <v>1</v>
      </c>
      <c r="O48" s="39">
        <v>9</v>
      </c>
      <c r="P48" s="39" t="s">
        <v>114</v>
      </c>
      <c r="Q48" s="39" t="s">
        <v>114</v>
      </c>
      <c r="R48" s="39" t="s">
        <v>10</v>
      </c>
      <c r="S48" s="39" t="s">
        <v>114</v>
      </c>
      <c r="T48" s="39" t="s">
        <v>10</v>
      </c>
      <c r="U48" s="39" t="s">
        <v>114</v>
      </c>
      <c r="V48" s="39" t="s">
        <v>114</v>
      </c>
      <c r="W48" s="39" t="s">
        <v>114</v>
      </c>
      <c r="X48" s="39" t="s">
        <v>114</v>
      </c>
      <c r="Y48" s="39" t="s">
        <v>114</v>
      </c>
      <c r="Z48" s="39" t="s">
        <v>10</v>
      </c>
      <c r="AA48" s="17" t="s">
        <v>114</v>
      </c>
      <c r="AB48" s="17" t="s">
        <v>114</v>
      </c>
      <c r="AC48" s="70" t="s">
        <v>164</v>
      </c>
      <c r="AD48" s="65">
        <v>15</v>
      </c>
      <c r="AE48" s="81">
        <v>309</v>
      </c>
      <c r="AF48" s="64" t="s">
        <v>114</v>
      </c>
      <c r="AG48" s="64" t="s">
        <v>114</v>
      </c>
      <c r="AH48" s="65">
        <v>15</v>
      </c>
      <c r="AI48" s="81">
        <v>309</v>
      </c>
      <c r="AJ48" s="64">
        <v>15</v>
      </c>
      <c r="AK48" s="64">
        <v>309</v>
      </c>
      <c r="AL48" s="64" t="s">
        <v>114</v>
      </c>
      <c r="AM48" s="64" t="s">
        <v>114</v>
      </c>
      <c r="AN48" s="64">
        <v>1</v>
      </c>
      <c r="AO48" s="64">
        <v>1</v>
      </c>
      <c r="AP48" s="64">
        <v>3</v>
      </c>
      <c r="AQ48" s="64">
        <v>23</v>
      </c>
      <c r="AR48" s="65">
        <v>6</v>
      </c>
      <c r="AS48" s="81">
        <v>99</v>
      </c>
      <c r="AT48" s="64">
        <v>1</v>
      </c>
      <c r="AU48" s="64">
        <v>21</v>
      </c>
      <c r="AV48" s="64">
        <v>4</v>
      </c>
      <c r="AW48" s="64">
        <v>165</v>
      </c>
      <c r="AX48" s="64" t="s">
        <v>10</v>
      </c>
      <c r="AY48" s="64" t="s">
        <v>114</v>
      </c>
      <c r="AZ48" s="64" t="s">
        <v>10</v>
      </c>
      <c r="BA48" s="64" t="s">
        <v>10</v>
      </c>
      <c r="BB48" s="64" t="s">
        <v>114</v>
      </c>
      <c r="BC48" s="80" t="s">
        <v>114</v>
      </c>
      <c r="BD48" s="80" t="s">
        <v>114</v>
      </c>
      <c r="BE48" s="59" t="s">
        <v>99</v>
      </c>
      <c r="BF48" s="82">
        <v>39</v>
      </c>
      <c r="BG48" s="83">
        <v>1844</v>
      </c>
      <c r="BH48" s="71">
        <v>1</v>
      </c>
      <c r="BI48" s="71">
        <v>1</v>
      </c>
      <c r="BJ48" s="82">
        <v>38</v>
      </c>
      <c r="BK48" s="83">
        <v>1843</v>
      </c>
      <c r="BL48" s="71">
        <v>29</v>
      </c>
      <c r="BM48" s="71">
        <v>1791</v>
      </c>
      <c r="BN48" s="71">
        <v>9</v>
      </c>
      <c r="BO48" s="71">
        <v>52</v>
      </c>
      <c r="BP48" s="82">
        <v>14</v>
      </c>
      <c r="BQ48" s="83">
        <v>33</v>
      </c>
      <c r="BR48" s="71">
        <v>4</v>
      </c>
      <c r="BS48" s="71">
        <v>21</v>
      </c>
      <c r="BT48" s="82">
        <v>4</v>
      </c>
      <c r="BU48" s="83">
        <v>58</v>
      </c>
      <c r="BV48" s="71" t="s">
        <v>114</v>
      </c>
      <c r="BW48" s="71" t="s">
        <v>114</v>
      </c>
      <c r="BX48" s="71">
        <v>3</v>
      </c>
      <c r="BY48" s="71">
        <v>130</v>
      </c>
      <c r="BZ48" s="71">
        <v>6</v>
      </c>
      <c r="CA48" s="71">
        <v>416</v>
      </c>
      <c r="CB48" s="71">
        <v>7</v>
      </c>
      <c r="CC48" s="71">
        <v>1186</v>
      </c>
      <c r="CD48" s="71">
        <v>1</v>
      </c>
      <c r="CE48" s="64" t="s">
        <v>114</v>
      </c>
      <c r="CF48" s="64" t="s">
        <v>114</v>
      </c>
    </row>
    <row r="49" spans="1:84" ht="18.75" customHeight="1" x14ac:dyDescent="0.15">
      <c r="A49" s="9" t="s">
        <v>66</v>
      </c>
      <c r="B49" s="51">
        <v>19</v>
      </c>
      <c r="C49" s="39">
        <v>1205</v>
      </c>
      <c r="D49" s="39">
        <v>3</v>
      </c>
      <c r="E49" s="39">
        <v>9</v>
      </c>
      <c r="F49" s="39">
        <v>16</v>
      </c>
      <c r="G49" s="39">
        <v>1196</v>
      </c>
      <c r="H49" s="39">
        <v>16</v>
      </c>
      <c r="I49" s="39">
        <v>1196</v>
      </c>
      <c r="J49" s="65" t="s">
        <v>114</v>
      </c>
      <c r="K49" s="65" t="s">
        <v>114</v>
      </c>
      <c r="L49" s="39">
        <v>3</v>
      </c>
      <c r="M49" s="39">
        <v>9</v>
      </c>
      <c r="N49" s="39">
        <v>1</v>
      </c>
      <c r="O49" s="65">
        <v>7</v>
      </c>
      <c r="P49" s="39">
        <v>3</v>
      </c>
      <c r="Q49" s="39">
        <v>42</v>
      </c>
      <c r="R49" s="39">
        <v>3</v>
      </c>
      <c r="S49" s="39">
        <v>74</v>
      </c>
      <c r="T49" s="39">
        <v>3</v>
      </c>
      <c r="U49" s="39">
        <v>111</v>
      </c>
      <c r="V49" s="39">
        <v>5</v>
      </c>
      <c r="W49" s="39">
        <v>335</v>
      </c>
      <c r="X49" s="39">
        <v>1</v>
      </c>
      <c r="Y49" s="39">
        <v>627</v>
      </c>
      <c r="Z49" s="39" t="s">
        <v>10</v>
      </c>
      <c r="AA49" s="17" t="s">
        <v>114</v>
      </c>
      <c r="AB49" s="17" t="s">
        <v>114</v>
      </c>
      <c r="AC49" s="70" t="s">
        <v>30</v>
      </c>
      <c r="AD49" s="65">
        <v>15</v>
      </c>
      <c r="AE49" s="81">
        <v>236</v>
      </c>
      <c r="AF49" s="64" t="s">
        <v>114</v>
      </c>
      <c r="AG49" s="64" t="s">
        <v>114</v>
      </c>
      <c r="AH49" s="65">
        <v>15</v>
      </c>
      <c r="AI49" s="81">
        <v>236</v>
      </c>
      <c r="AJ49" s="64">
        <v>1</v>
      </c>
      <c r="AK49" s="64">
        <v>11</v>
      </c>
      <c r="AL49" s="64">
        <v>14</v>
      </c>
      <c r="AM49" s="64">
        <v>225</v>
      </c>
      <c r="AN49" s="65">
        <v>1</v>
      </c>
      <c r="AO49" s="81">
        <v>4</v>
      </c>
      <c r="AP49" s="64">
        <v>6</v>
      </c>
      <c r="AQ49" s="64">
        <v>48</v>
      </c>
      <c r="AR49" s="65">
        <v>6</v>
      </c>
      <c r="AS49" s="81">
        <v>70</v>
      </c>
      <c r="AT49" s="64">
        <v>1</v>
      </c>
      <c r="AU49" s="64">
        <v>20</v>
      </c>
      <c r="AV49" s="64" t="s">
        <v>10</v>
      </c>
      <c r="AW49" s="64" t="s">
        <v>114</v>
      </c>
      <c r="AX49" s="64">
        <v>1</v>
      </c>
      <c r="AY49" s="64">
        <v>94</v>
      </c>
      <c r="AZ49" s="64" t="s">
        <v>10</v>
      </c>
      <c r="BA49" s="64" t="s">
        <v>10</v>
      </c>
      <c r="BB49" s="64" t="s">
        <v>114</v>
      </c>
      <c r="BC49" s="80" t="s">
        <v>114</v>
      </c>
      <c r="BD49" s="80" t="s">
        <v>114</v>
      </c>
      <c r="BE49" s="59" t="s">
        <v>100</v>
      </c>
      <c r="BF49" s="82">
        <v>75</v>
      </c>
      <c r="BG49" s="83">
        <v>1272</v>
      </c>
      <c r="BH49" s="71">
        <v>5</v>
      </c>
      <c r="BI49" s="71">
        <v>11</v>
      </c>
      <c r="BJ49" s="82">
        <v>69</v>
      </c>
      <c r="BK49" s="83">
        <v>1259</v>
      </c>
      <c r="BL49" s="71">
        <v>67</v>
      </c>
      <c r="BM49" s="71">
        <v>1252</v>
      </c>
      <c r="BN49" s="71">
        <v>2</v>
      </c>
      <c r="BO49" s="71">
        <v>7</v>
      </c>
      <c r="BP49" s="82">
        <v>25</v>
      </c>
      <c r="BQ49" s="83">
        <v>59</v>
      </c>
      <c r="BR49" s="71">
        <v>18</v>
      </c>
      <c r="BS49" s="71">
        <v>124</v>
      </c>
      <c r="BT49" s="82">
        <v>12</v>
      </c>
      <c r="BU49" s="83">
        <v>176</v>
      </c>
      <c r="BV49" s="71">
        <v>6</v>
      </c>
      <c r="BW49" s="71">
        <v>134</v>
      </c>
      <c r="BX49" s="71">
        <v>6</v>
      </c>
      <c r="BY49" s="71">
        <v>243</v>
      </c>
      <c r="BZ49" s="71">
        <v>6</v>
      </c>
      <c r="CA49" s="71">
        <v>399</v>
      </c>
      <c r="CB49" s="71">
        <v>1</v>
      </c>
      <c r="CC49" s="71">
        <v>137</v>
      </c>
      <c r="CD49" s="71">
        <v>1</v>
      </c>
      <c r="CE49" s="64">
        <v>1</v>
      </c>
      <c r="CF49" s="64">
        <v>2</v>
      </c>
    </row>
    <row r="50" spans="1:84" ht="18.75" customHeight="1" x14ac:dyDescent="0.15">
      <c r="A50" s="70" t="s">
        <v>67</v>
      </c>
      <c r="B50" s="65">
        <v>1</v>
      </c>
      <c r="C50" s="65">
        <v>2</v>
      </c>
      <c r="D50" s="65">
        <v>1</v>
      </c>
      <c r="E50" s="65">
        <v>2</v>
      </c>
      <c r="F50" s="65" t="s">
        <v>114</v>
      </c>
      <c r="G50" s="65" t="s">
        <v>114</v>
      </c>
      <c r="H50" s="65" t="s">
        <v>114</v>
      </c>
      <c r="I50" s="65" t="s">
        <v>114</v>
      </c>
      <c r="J50" s="65" t="s">
        <v>114</v>
      </c>
      <c r="K50" s="65" t="s">
        <v>114</v>
      </c>
      <c r="L50" s="65">
        <v>1</v>
      </c>
      <c r="M50" s="65">
        <v>2</v>
      </c>
      <c r="N50" s="65" t="s">
        <v>114</v>
      </c>
      <c r="O50" s="65" t="s">
        <v>114</v>
      </c>
      <c r="P50" s="65" t="s">
        <v>114</v>
      </c>
      <c r="Q50" s="65" t="s">
        <v>114</v>
      </c>
      <c r="R50" s="65" t="s">
        <v>114</v>
      </c>
      <c r="S50" s="65" t="s">
        <v>114</v>
      </c>
      <c r="T50" s="65" t="s">
        <v>10</v>
      </c>
      <c r="U50" s="65" t="s">
        <v>114</v>
      </c>
      <c r="V50" s="65" t="s">
        <v>114</v>
      </c>
      <c r="W50" s="65" t="s">
        <v>114</v>
      </c>
      <c r="X50" s="65" t="s">
        <v>114</v>
      </c>
      <c r="Y50" s="65" t="s">
        <v>114</v>
      </c>
      <c r="Z50" s="65" t="s">
        <v>10</v>
      </c>
      <c r="AA50" s="17" t="s">
        <v>114</v>
      </c>
      <c r="AB50" s="17" t="s">
        <v>114</v>
      </c>
      <c r="AC50" s="98" t="s">
        <v>165</v>
      </c>
      <c r="AD50" s="65">
        <v>1</v>
      </c>
      <c r="AE50" s="81">
        <v>15</v>
      </c>
      <c r="AF50" s="64" t="s">
        <v>114</v>
      </c>
      <c r="AG50" s="64" t="s">
        <v>114</v>
      </c>
      <c r="AH50" s="65">
        <v>1</v>
      </c>
      <c r="AI50" s="81">
        <v>15</v>
      </c>
      <c r="AJ50" s="64">
        <v>1</v>
      </c>
      <c r="AK50" s="64">
        <v>15</v>
      </c>
      <c r="AL50" s="64" t="s">
        <v>114</v>
      </c>
      <c r="AM50" s="64" t="s">
        <v>114</v>
      </c>
      <c r="AN50" s="65" t="s">
        <v>114</v>
      </c>
      <c r="AO50" s="81" t="s">
        <v>114</v>
      </c>
      <c r="AP50" s="64" t="s">
        <v>10</v>
      </c>
      <c r="AQ50" s="64" t="s">
        <v>114</v>
      </c>
      <c r="AR50" s="65">
        <v>1</v>
      </c>
      <c r="AS50" s="81">
        <v>15</v>
      </c>
      <c r="AT50" s="64" t="s">
        <v>10</v>
      </c>
      <c r="AU50" s="64" t="s">
        <v>114</v>
      </c>
      <c r="AV50" s="64" t="s">
        <v>10</v>
      </c>
      <c r="AW50" s="64" t="s">
        <v>114</v>
      </c>
      <c r="AX50" s="64" t="s">
        <v>10</v>
      </c>
      <c r="AY50" s="64" t="s">
        <v>114</v>
      </c>
      <c r="AZ50" s="64" t="s">
        <v>10</v>
      </c>
      <c r="BA50" s="64" t="s">
        <v>10</v>
      </c>
      <c r="BB50" s="64" t="s">
        <v>114</v>
      </c>
      <c r="BC50" s="80" t="s">
        <v>114</v>
      </c>
      <c r="BD50" s="80" t="s">
        <v>114</v>
      </c>
      <c r="BE50" s="59" t="s">
        <v>101</v>
      </c>
      <c r="BF50" s="82">
        <v>46</v>
      </c>
      <c r="BG50" s="83">
        <v>163</v>
      </c>
      <c r="BH50" s="71" t="s">
        <v>114</v>
      </c>
      <c r="BI50" s="71" t="s">
        <v>114</v>
      </c>
      <c r="BJ50" s="82">
        <v>35</v>
      </c>
      <c r="BK50" s="83">
        <v>148</v>
      </c>
      <c r="BL50" s="71" t="s">
        <v>114</v>
      </c>
      <c r="BM50" s="71" t="s">
        <v>114</v>
      </c>
      <c r="BN50" s="71">
        <v>35</v>
      </c>
      <c r="BO50" s="71">
        <v>148</v>
      </c>
      <c r="BP50" s="82">
        <v>36</v>
      </c>
      <c r="BQ50" s="83">
        <v>54</v>
      </c>
      <c r="BR50" s="71">
        <v>3</v>
      </c>
      <c r="BS50" s="71">
        <v>24</v>
      </c>
      <c r="BT50" s="82">
        <v>2</v>
      </c>
      <c r="BU50" s="83">
        <v>29</v>
      </c>
      <c r="BV50" s="71">
        <v>1</v>
      </c>
      <c r="BW50" s="71">
        <v>21</v>
      </c>
      <c r="BX50" s="71">
        <v>1</v>
      </c>
      <c r="BY50" s="71">
        <v>35</v>
      </c>
      <c r="BZ50" s="71" t="s">
        <v>114</v>
      </c>
      <c r="CA50" s="71" t="s">
        <v>114</v>
      </c>
      <c r="CB50" s="71" t="s">
        <v>114</v>
      </c>
      <c r="CC50" s="71" t="s">
        <v>114</v>
      </c>
      <c r="CD50" s="71">
        <v>3</v>
      </c>
      <c r="CE50" s="64">
        <v>11</v>
      </c>
      <c r="CF50" s="64">
        <v>15</v>
      </c>
    </row>
    <row r="51" spans="1:84" ht="18.75" customHeight="1" x14ac:dyDescent="0.15">
      <c r="A51" s="9" t="s">
        <v>68</v>
      </c>
      <c r="B51" s="51">
        <v>4</v>
      </c>
      <c r="C51" s="39">
        <v>715</v>
      </c>
      <c r="D51" s="39">
        <v>1</v>
      </c>
      <c r="E51" s="39">
        <v>2</v>
      </c>
      <c r="F51" s="39">
        <v>3</v>
      </c>
      <c r="G51" s="39">
        <v>713</v>
      </c>
      <c r="H51" s="39">
        <v>3</v>
      </c>
      <c r="I51" s="39">
        <v>713</v>
      </c>
      <c r="J51" s="65" t="s">
        <v>114</v>
      </c>
      <c r="K51" s="65" t="s">
        <v>114</v>
      </c>
      <c r="L51" s="39">
        <v>1</v>
      </c>
      <c r="M51" s="39">
        <v>2</v>
      </c>
      <c r="N51" s="39" t="s">
        <v>114</v>
      </c>
      <c r="O51" s="65" t="s">
        <v>114</v>
      </c>
      <c r="P51" s="39" t="s">
        <v>114</v>
      </c>
      <c r="Q51" s="39" t="s">
        <v>114</v>
      </c>
      <c r="R51" s="65">
        <v>1</v>
      </c>
      <c r="S51" s="65">
        <v>21</v>
      </c>
      <c r="T51" s="65">
        <v>1</v>
      </c>
      <c r="U51" s="65">
        <v>30</v>
      </c>
      <c r="V51" s="65" t="s">
        <v>114</v>
      </c>
      <c r="W51" s="65" t="s">
        <v>114</v>
      </c>
      <c r="X51" s="65">
        <v>1</v>
      </c>
      <c r="Y51" s="65">
        <v>662</v>
      </c>
      <c r="Z51" s="65" t="s">
        <v>10</v>
      </c>
      <c r="AA51" s="17" t="s">
        <v>114</v>
      </c>
      <c r="AB51" s="17" t="s">
        <v>114</v>
      </c>
      <c r="AC51" s="108" t="s">
        <v>80</v>
      </c>
      <c r="AD51" s="65">
        <v>6</v>
      </c>
      <c r="AE51" s="81">
        <v>46</v>
      </c>
      <c r="AF51" s="64" t="s">
        <v>114</v>
      </c>
      <c r="AG51" s="64" t="s">
        <v>114</v>
      </c>
      <c r="AH51" s="65">
        <v>6</v>
      </c>
      <c r="AI51" s="81">
        <v>46</v>
      </c>
      <c r="AJ51" s="64">
        <v>6</v>
      </c>
      <c r="AK51" s="64">
        <v>46</v>
      </c>
      <c r="AL51" s="64" t="s">
        <v>114</v>
      </c>
      <c r="AM51" s="64" t="s">
        <v>114</v>
      </c>
      <c r="AN51" s="65">
        <v>2</v>
      </c>
      <c r="AO51" s="81">
        <v>3</v>
      </c>
      <c r="AP51" s="64" t="s">
        <v>10</v>
      </c>
      <c r="AQ51" s="64" t="s">
        <v>114</v>
      </c>
      <c r="AR51" s="65">
        <v>1</v>
      </c>
      <c r="AS51" s="81">
        <v>11</v>
      </c>
      <c r="AT51" s="64" t="s">
        <v>10</v>
      </c>
      <c r="AU51" s="64" t="s">
        <v>114</v>
      </c>
      <c r="AV51" s="64">
        <v>1</v>
      </c>
      <c r="AW51" s="64">
        <v>32</v>
      </c>
      <c r="AX51" s="64" t="s">
        <v>10</v>
      </c>
      <c r="AY51" s="64" t="s">
        <v>114</v>
      </c>
      <c r="AZ51" s="64" t="s">
        <v>10</v>
      </c>
      <c r="BA51" s="64" t="s">
        <v>10</v>
      </c>
      <c r="BB51" s="64">
        <v>2</v>
      </c>
      <c r="BC51" s="80" t="s">
        <v>114</v>
      </c>
      <c r="BD51" s="80" t="s">
        <v>114</v>
      </c>
      <c r="BE51" s="59" t="s">
        <v>39</v>
      </c>
      <c r="BF51" s="82">
        <v>197</v>
      </c>
      <c r="BG51" s="83">
        <v>358</v>
      </c>
      <c r="BH51" s="71">
        <v>2</v>
      </c>
      <c r="BI51" s="71">
        <v>3</v>
      </c>
      <c r="BJ51" s="82">
        <v>195</v>
      </c>
      <c r="BK51" s="83">
        <v>355</v>
      </c>
      <c r="BL51" s="71" t="s">
        <v>114</v>
      </c>
      <c r="BM51" s="71" t="s">
        <v>114</v>
      </c>
      <c r="BN51" s="71">
        <v>195</v>
      </c>
      <c r="BO51" s="71">
        <v>355</v>
      </c>
      <c r="BP51" s="82">
        <v>191</v>
      </c>
      <c r="BQ51" s="83">
        <v>334</v>
      </c>
      <c r="BR51" s="71">
        <v>4</v>
      </c>
      <c r="BS51" s="71">
        <v>24</v>
      </c>
      <c r="BT51" s="82" t="s">
        <v>114</v>
      </c>
      <c r="BU51" s="83" t="s">
        <v>114</v>
      </c>
      <c r="BV51" s="71" t="s">
        <v>114</v>
      </c>
      <c r="BW51" s="71" t="s">
        <v>114</v>
      </c>
      <c r="BX51" s="71" t="s">
        <v>114</v>
      </c>
      <c r="BY51" s="71" t="s">
        <v>114</v>
      </c>
      <c r="BZ51" s="71" t="s">
        <v>114</v>
      </c>
      <c r="CA51" s="71" t="s">
        <v>114</v>
      </c>
      <c r="CB51" s="71" t="s">
        <v>114</v>
      </c>
      <c r="CC51" s="71" t="s">
        <v>114</v>
      </c>
      <c r="CD51" s="71">
        <v>2</v>
      </c>
      <c r="CE51" s="64" t="s">
        <v>114</v>
      </c>
      <c r="CF51" s="64" t="s">
        <v>114</v>
      </c>
    </row>
    <row r="52" spans="1:84" ht="18.75" customHeight="1" x14ac:dyDescent="0.15">
      <c r="A52" s="9" t="s">
        <v>69</v>
      </c>
      <c r="B52" s="51">
        <v>37</v>
      </c>
      <c r="C52" s="39">
        <v>266</v>
      </c>
      <c r="D52" s="39">
        <v>16</v>
      </c>
      <c r="E52" s="39">
        <v>35</v>
      </c>
      <c r="F52" s="39">
        <v>21</v>
      </c>
      <c r="G52" s="39">
        <v>231</v>
      </c>
      <c r="H52" s="39">
        <v>21</v>
      </c>
      <c r="I52" s="39">
        <v>231</v>
      </c>
      <c r="J52" s="65" t="s">
        <v>114</v>
      </c>
      <c r="K52" s="65" t="s">
        <v>114</v>
      </c>
      <c r="L52" s="39">
        <v>20</v>
      </c>
      <c r="M52" s="39">
        <v>38</v>
      </c>
      <c r="N52" s="39">
        <v>10</v>
      </c>
      <c r="O52" s="39">
        <v>60</v>
      </c>
      <c r="P52" s="39">
        <v>4</v>
      </c>
      <c r="Q52" s="39">
        <v>63</v>
      </c>
      <c r="R52" s="39">
        <v>2</v>
      </c>
      <c r="S52" s="39">
        <v>51</v>
      </c>
      <c r="T52" s="39" t="s">
        <v>114</v>
      </c>
      <c r="U52" s="39" t="s">
        <v>114</v>
      </c>
      <c r="V52" s="65">
        <v>1</v>
      </c>
      <c r="W52" s="65">
        <v>54</v>
      </c>
      <c r="X52" s="39" t="s">
        <v>114</v>
      </c>
      <c r="Y52" s="39" t="s">
        <v>114</v>
      </c>
      <c r="Z52" s="65" t="s">
        <v>10</v>
      </c>
      <c r="AA52" s="17" t="s">
        <v>114</v>
      </c>
      <c r="AB52" s="17" t="s">
        <v>114</v>
      </c>
      <c r="AC52" s="70" t="s">
        <v>81</v>
      </c>
      <c r="AD52" s="65">
        <v>3</v>
      </c>
      <c r="AE52" s="81">
        <v>10</v>
      </c>
      <c r="AF52" s="64" t="s">
        <v>114</v>
      </c>
      <c r="AG52" s="64" t="s">
        <v>114</v>
      </c>
      <c r="AH52" s="65">
        <v>3</v>
      </c>
      <c r="AI52" s="81">
        <v>10</v>
      </c>
      <c r="AJ52" s="64">
        <v>3</v>
      </c>
      <c r="AK52" s="64">
        <v>10</v>
      </c>
      <c r="AL52" s="64" t="s">
        <v>114</v>
      </c>
      <c r="AM52" s="64" t="s">
        <v>114</v>
      </c>
      <c r="AN52" s="64">
        <v>1</v>
      </c>
      <c r="AO52" s="64">
        <v>4</v>
      </c>
      <c r="AP52" s="64">
        <v>1</v>
      </c>
      <c r="AQ52" s="64">
        <v>6</v>
      </c>
      <c r="AR52" s="64" t="s">
        <v>10</v>
      </c>
      <c r="AS52" s="64" t="s">
        <v>114</v>
      </c>
      <c r="AT52" s="64" t="s">
        <v>10</v>
      </c>
      <c r="AU52" s="64" t="s">
        <v>114</v>
      </c>
      <c r="AV52" s="64" t="s">
        <v>10</v>
      </c>
      <c r="AW52" s="64" t="s">
        <v>114</v>
      </c>
      <c r="AX52" s="64" t="s">
        <v>10</v>
      </c>
      <c r="AY52" s="64" t="s">
        <v>114</v>
      </c>
      <c r="AZ52" s="64" t="s">
        <v>10</v>
      </c>
      <c r="BA52" s="64" t="s">
        <v>10</v>
      </c>
      <c r="BB52" s="64">
        <v>1</v>
      </c>
      <c r="BC52" s="80" t="s">
        <v>114</v>
      </c>
      <c r="BD52" s="80" t="s">
        <v>114</v>
      </c>
      <c r="BE52" s="59" t="s">
        <v>40</v>
      </c>
      <c r="BF52" s="82">
        <v>7</v>
      </c>
      <c r="BG52" s="83">
        <v>54</v>
      </c>
      <c r="BH52" s="71" t="s">
        <v>114</v>
      </c>
      <c r="BI52" s="71" t="s">
        <v>114</v>
      </c>
      <c r="BJ52" s="82">
        <v>3</v>
      </c>
      <c r="BK52" s="83">
        <v>13</v>
      </c>
      <c r="BL52" s="71" t="s">
        <v>114</v>
      </c>
      <c r="BM52" s="71" t="s">
        <v>114</v>
      </c>
      <c r="BN52" s="71">
        <v>3</v>
      </c>
      <c r="BO52" s="71">
        <v>13</v>
      </c>
      <c r="BP52" s="82">
        <v>2</v>
      </c>
      <c r="BQ52" s="83">
        <v>3</v>
      </c>
      <c r="BR52" s="71">
        <v>2</v>
      </c>
      <c r="BS52" s="71">
        <v>12</v>
      </c>
      <c r="BT52" s="82">
        <v>3</v>
      </c>
      <c r="BU52" s="83">
        <v>39</v>
      </c>
      <c r="BV52" s="71" t="s">
        <v>114</v>
      </c>
      <c r="BW52" s="71" t="s">
        <v>114</v>
      </c>
      <c r="BX52" s="71" t="s">
        <v>114</v>
      </c>
      <c r="BY52" s="71" t="s">
        <v>114</v>
      </c>
      <c r="BZ52" s="71" t="s">
        <v>114</v>
      </c>
      <c r="CA52" s="71" t="s">
        <v>114</v>
      </c>
      <c r="CB52" s="71" t="s">
        <v>114</v>
      </c>
      <c r="CC52" s="71" t="s">
        <v>114</v>
      </c>
      <c r="CD52" s="71" t="s">
        <v>114</v>
      </c>
      <c r="CE52" s="64">
        <v>2</v>
      </c>
      <c r="CF52" s="64">
        <v>23</v>
      </c>
    </row>
    <row r="53" spans="1:84" ht="18.75" customHeight="1" x14ac:dyDescent="0.15">
      <c r="A53" s="58"/>
      <c r="B53" s="99"/>
      <c r="C53" s="58"/>
      <c r="D53" s="58"/>
      <c r="E53" s="58"/>
      <c r="F53" s="58"/>
      <c r="G53" s="58"/>
      <c r="H53" s="58"/>
      <c r="I53" s="58"/>
      <c r="J53" s="58"/>
      <c r="K53" s="58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58"/>
      <c r="Z53" s="100"/>
      <c r="AA53" s="100"/>
      <c r="AB53" s="100"/>
      <c r="AC53" s="70" t="s">
        <v>168</v>
      </c>
      <c r="AD53" s="65">
        <v>52</v>
      </c>
      <c r="AE53" s="81">
        <v>588</v>
      </c>
      <c r="AF53" s="64">
        <v>5</v>
      </c>
      <c r="AG53" s="64">
        <v>13</v>
      </c>
      <c r="AH53" s="65">
        <v>47</v>
      </c>
      <c r="AI53" s="81">
        <v>575</v>
      </c>
      <c r="AJ53" s="64">
        <v>45</v>
      </c>
      <c r="AK53" s="64">
        <v>564</v>
      </c>
      <c r="AL53" s="64">
        <v>2</v>
      </c>
      <c r="AM53" s="64">
        <v>11</v>
      </c>
      <c r="AN53" s="65">
        <v>19</v>
      </c>
      <c r="AO53" s="81">
        <v>53</v>
      </c>
      <c r="AP53" s="64">
        <v>14</v>
      </c>
      <c r="AQ53" s="64">
        <v>89</v>
      </c>
      <c r="AR53" s="65">
        <v>6</v>
      </c>
      <c r="AS53" s="81">
        <v>85</v>
      </c>
      <c r="AT53" s="64">
        <v>9</v>
      </c>
      <c r="AU53" s="64">
        <v>214</v>
      </c>
      <c r="AV53" s="64">
        <v>4</v>
      </c>
      <c r="AW53" s="64">
        <v>147</v>
      </c>
      <c r="AX53" s="64" t="s">
        <v>10</v>
      </c>
      <c r="AY53" s="64" t="s">
        <v>114</v>
      </c>
      <c r="AZ53" s="64" t="s">
        <v>10</v>
      </c>
      <c r="BA53" s="64" t="s">
        <v>10</v>
      </c>
      <c r="BB53" s="64" t="s">
        <v>114</v>
      </c>
      <c r="BC53" s="80" t="s">
        <v>114</v>
      </c>
      <c r="BD53" s="80" t="s">
        <v>114</v>
      </c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39"/>
      <c r="CA53" s="39"/>
      <c r="CB53" s="39"/>
      <c r="CC53" s="39"/>
      <c r="CD53" s="39"/>
      <c r="CE53" s="33"/>
    </row>
    <row r="54" spans="1:84" ht="18.75" customHeight="1" x14ac:dyDescent="0.15">
      <c r="A54" s="8" t="s">
        <v>166</v>
      </c>
      <c r="L54" s="8" t="s">
        <v>181</v>
      </c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AC54" s="101" t="s">
        <v>169</v>
      </c>
      <c r="AD54" s="102"/>
      <c r="AE54" s="103"/>
      <c r="AF54" s="103"/>
      <c r="AG54" s="103"/>
      <c r="AH54" s="103"/>
      <c r="AI54" s="103"/>
      <c r="AJ54" s="103"/>
      <c r="AK54" s="103"/>
      <c r="AL54" s="103"/>
      <c r="AM54" s="103"/>
      <c r="AN54" s="100"/>
      <c r="AO54" s="100"/>
      <c r="AP54" s="100"/>
      <c r="AQ54" s="100"/>
      <c r="AR54" s="100"/>
      <c r="AS54" s="100"/>
      <c r="AT54" s="100"/>
      <c r="AU54" s="100"/>
      <c r="AV54" s="100"/>
      <c r="AW54" s="100"/>
      <c r="AX54" s="100"/>
      <c r="AY54" s="100"/>
      <c r="AZ54" s="100"/>
      <c r="BA54" s="100"/>
      <c r="BB54" s="100"/>
      <c r="BC54" s="100"/>
      <c r="BD54" s="100"/>
      <c r="BE54" s="104" t="s">
        <v>174</v>
      </c>
      <c r="BF54" s="17">
        <f>SUM(BF55:BF56)</f>
        <v>34</v>
      </c>
      <c r="BG54" s="17">
        <f>SUM(BG55:BG56)</f>
        <v>1135</v>
      </c>
      <c r="BH54" s="17" t="s">
        <v>114</v>
      </c>
      <c r="BI54" s="17" t="s">
        <v>114</v>
      </c>
      <c r="BJ54" s="17" t="s">
        <v>114</v>
      </c>
      <c r="BK54" s="17" t="s">
        <v>114</v>
      </c>
      <c r="BL54" s="17" t="s">
        <v>114</v>
      </c>
      <c r="BM54" s="17" t="s">
        <v>114</v>
      </c>
      <c r="BN54" s="17" t="s">
        <v>114</v>
      </c>
      <c r="BO54" s="17" t="s">
        <v>114</v>
      </c>
      <c r="BP54" s="17" t="s">
        <v>114</v>
      </c>
      <c r="BQ54" s="17" t="s">
        <v>114</v>
      </c>
      <c r="BR54" s="17" t="s">
        <v>114</v>
      </c>
      <c r="BS54" s="17" t="s">
        <v>114</v>
      </c>
      <c r="BT54" s="17" t="s">
        <v>114</v>
      </c>
      <c r="BU54" s="17" t="s">
        <v>114</v>
      </c>
      <c r="BV54" s="17" t="s">
        <v>114</v>
      </c>
      <c r="BW54" s="17" t="s">
        <v>114</v>
      </c>
      <c r="BX54" s="17" t="s">
        <v>114</v>
      </c>
      <c r="BY54" s="17" t="s">
        <v>114</v>
      </c>
      <c r="BZ54" s="17" t="s">
        <v>114</v>
      </c>
      <c r="CA54" s="17" t="s">
        <v>114</v>
      </c>
      <c r="CB54" s="17" t="s">
        <v>114</v>
      </c>
      <c r="CC54" s="17" t="s">
        <v>114</v>
      </c>
      <c r="CD54" s="17" t="s">
        <v>114</v>
      </c>
      <c r="CE54" s="17">
        <f>SUM(CE55:CE56)</f>
        <v>34</v>
      </c>
      <c r="CF54" s="17">
        <f>SUM(CF55:CF56)</f>
        <v>1135</v>
      </c>
    </row>
    <row r="55" spans="1:84" ht="18.75" customHeight="1" x14ac:dyDescent="0.15">
      <c r="A55" s="105" t="s">
        <v>167</v>
      </c>
      <c r="AC55" s="8" t="s">
        <v>166</v>
      </c>
      <c r="BE55" s="106" t="s">
        <v>175</v>
      </c>
      <c r="BF55" s="39">
        <v>10</v>
      </c>
      <c r="BG55" s="39">
        <v>205</v>
      </c>
      <c r="BH55" s="39" t="s">
        <v>114</v>
      </c>
      <c r="BI55" s="39" t="s">
        <v>114</v>
      </c>
      <c r="BJ55" s="39" t="s">
        <v>114</v>
      </c>
      <c r="BK55" s="39" t="s">
        <v>114</v>
      </c>
      <c r="BL55" s="39" t="s">
        <v>114</v>
      </c>
      <c r="BM55" s="39" t="s">
        <v>114</v>
      </c>
      <c r="BN55" s="39" t="s">
        <v>114</v>
      </c>
      <c r="BO55" s="39" t="s">
        <v>114</v>
      </c>
      <c r="BP55" s="39" t="s">
        <v>114</v>
      </c>
      <c r="BQ55" s="39" t="s">
        <v>114</v>
      </c>
      <c r="BR55" s="39" t="s">
        <v>114</v>
      </c>
      <c r="BS55" s="39" t="s">
        <v>114</v>
      </c>
      <c r="BT55" s="39" t="s">
        <v>114</v>
      </c>
      <c r="BU55" s="39" t="s">
        <v>114</v>
      </c>
      <c r="BV55" s="39" t="s">
        <v>114</v>
      </c>
      <c r="BW55" s="39" t="s">
        <v>114</v>
      </c>
      <c r="BX55" s="39" t="s">
        <v>114</v>
      </c>
      <c r="BY55" s="39" t="s">
        <v>114</v>
      </c>
      <c r="BZ55" s="39" t="s">
        <v>114</v>
      </c>
      <c r="CA55" s="39" t="s">
        <v>114</v>
      </c>
      <c r="CB55" s="39" t="s">
        <v>114</v>
      </c>
      <c r="CC55" s="39" t="s">
        <v>114</v>
      </c>
      <c r="CD55" s="39" t="s">
        <v>114</v>
      </c>
      <c r="CE55" s="39">
        <v>10</v>
      </c>
      <c r="CF55" s="39">
        <v>205</v>
      </c>
    </row>
    <row r="56" spans="1:84" ht="18.75" customHeight="1" x14ac:dyDescent="0.15">
      <c r="BE56" s="100" t="s">
        <v>180</v>
      </c>
      <c r="BF56" s="100">
        <v>24</v>
      </c>
      <c r="BG56" s="100">
        <v>930</v>
      </c>
      <c r="BH56" s="100"/>
      <c r="BI56" s="100"/>
      <c r="BJ56" s="100"/>
      <c r="BK56" s="100"/>
      <c r="BL56" s="100"/>
      <c r="BM56" s="100" t="s">
        <v>114</v>
      </c>
      <c r="BN56" s="100" t="s">
        <v>114</v>
      </c>
      <c r="BO56" s="100" t="s">
        <v>114</v>
      </c>
      <c r="BP56" s="100" t="s">
        <v>114</v>
      </c>
      <c r="BQ56" s="100" t="s">
        <v>114</v>
      </c>
      <c r="BR56" s="100" t="s">
        <v>114</v>
      </c>
      <c r="BS56" s="100" t="s">
        <v>114</v>
      </c>
      <c r="BT56" s="100" t="s">
        <v>114</v>
      </c>
      <c r="BU56" s="100" t="s">
        <v>114</v>
      </c>
      <c r="BV56" s="100" t="s">
        <v>114</v>
      </c>
      <c r="BW56" s="100" t="s">
        <v>114</v>
      </c>
      <c r="BX56" s="100" t="s">
        <v>114</v>
      </c>
      <c r="BY56" s="100" t="s">
        <v>114</v>
      </c>
      <c r="BZ56" s="100" t="s">
        <v>114</v>
      </c>
      <c r="CA56" s="100" t="s">
        <v>114</v>
      </c>
      <c r="CB56" s="100" t="s">
        <v>114</v>
      </c>
      <c r="CC56" s="100" t="s">
        <v>114</v>
      </c>
      <c r="CD56" s="100" t="s">
        <v>114</v>
      </c>
      <c r="CE56" s="100">
        <v>24</v>
      </c>
      <c r="CF56" s="100">
        <v>930</v>
      </c>
    </row>
    <row r="57" spans="1:84" ht="18.75" customHeight="1" x14ac:dyDescent="0.15">
      <c r="BE57" s="119" t="s">
        <v>166</v>
      </c>
      <c r="BF57" s="119"/>
      <c r="BG57" s="119"/>
      <c r="BH57" s="119"/>
      <c r="CE57" s="33"/>
    </row>
  </sheetData>
  <mergeCells count="142">
    <mergeCell ref="L4:Z4"/>
    <mergeCell ref="AA4:AB7"/>
    <mergeCell ref="BP4:CD4"/>
    <mergeCell ref="CE4:CF7"/>
    <mergeCell ref="BF5:BG7"/>
    <mergeCell ref="AZ7:BA7"/>
    <mergeCell ref="BN7:BO7"/>
    <mergeCell ref="CD5:CD7"/>
    <mergeCell ref="BH5:BO5"/>
    <mergeCell ref="BT7:BU7"/>
    <mergeCell ref="BV7:BW7"/>
    <mergeCell ref="BX7:BY7"/>
    <mergeCell ref="BZ7:CA7"/>
    <mergeCell ref="CB7:CC7"/>
    <mergeCell ref="BP7:BQ7"/>
    <mergeCell ref="BR7:BS7"/>
    <mergeCell ref="BH6:BI7"/>
    <mergeCell ref="BJ6:BK7"/>
    <mergeCell ref="BN6:BO6"/>
    <mergeCell ref="BP5:CC6"/>
    <mergeCell ref="AN4:BB4"/>
    <mergeCell ref="BC4:BD7"/>
    <mergeCell ref="CE8:CE9"/>
    <mergeCell ref="CF8:CF9"/>
    <mergeCell ref="AA8:AA9"/>
    <mergeCell ref="AB8:AB9"/>
    <mergeCell ref="AZ8:AZ9"/>
    <mergeCell ref="BA8:BA9"/>
    <mergeCell ref="BB8:BB9"/>
    <mergeCell ref="BF8:BF9"/>
    <mergeCell ref="BG8:BG9"/>
    <mergeCell ref="BH8:BH9"/>
    <mergeCell ref="AT8:AT9"/>
    <mergeCell ref="AU8:AU9"/>
    <mergeCell ref="AV8:AV9"/>
    <mergeCell ref="AW8:AW9"/>
    <mergeCell ref="AX8:AX9"/>
    <mergeCell ref="AY8:AY9"/>
    <mergeCell ref="AP8:AP9"/>
    <mergeCell ref="AQ8:AQ9"/>
    <mergeCell ref="CA8:CA9"/>
    <mergeCell ref="CB8:CB9"/>
    <mergeCell ref="CC8:CC9"/>
    <mergeCell ref="CD8:CD9"/>
    <mergeCell ref="AN5:BA6"/>
    <mergeCell ref="BU8:BU9"/>
    <mergeCell ref="BV8:BV9"/>
    <mergeCell ref="BW8:BW9"/>
    <mergeCell ref="BX8:BX9"/>
    <mergeCell ref="BY8:BY9"/>
    <mergeCell ref="BZ8:BZ9"/>
    <mergeCell ref="BO8:BO9"/>
    <mergeCell ref="BP8:BP9"/>
    <mergeCell ref="BQ8:BQ9"/>
    <mergeCell ref="BR8:BR9"/>
    <mergeCell ref="BS8:BS9"/>
    <mergeCell ref="BT8:BT9"/>
    <mergeCell ref="AN8:AN9"/>
    <mergeCell ref="AO8:AO9"/>
    <mergeCell ref="AG8:AG9"/>
    <mergeCell ref="BI8:BI9"/>
    <mergeCell ref="BJ8:BJ9"/>
    <mergeCell ref="BK8:BK9"/>
    <mergeCell ref="BL8:BL9"/>
    <mergeCell ref="BM8:BM9"/>
    <mergeCell ref="BN8:BN9"/>
    <mergeCell ref="BC8:BC9"/>
    <mergeCell ref="AR8:AR9"/>
    <mergeCell ref="AS8:AS9"/>
    <mergeCell ref="BD8:BD9"/>
    <mergeCell ref="I8:I9"/>
    <mergeCell ref="J8:J9"/>
    <mergeCell ref="K8:K9"/>
    <mergeCell ref="AH8:AH9"/>
    <mergeCell ref="AI8:AI9"/>
    <mergeCell ref="AJ8:AJ9"/>
    <mergeCell ref="AK8:AK9"/>
    <mergeCell ref="AL8:AL9"/>
    <mergeCell ref="AM8:AM9"/>
    <mergeCell ref="Y8:Y9"/>
    <mergeCell ref="Z8:Z9"/>
    <mergeCell ref="AD8:AD9"/>
    <mergeCell ref="AE8:AE9"/>
    <mergeCell ref="AF8:AF9"/>
    <mergeCell ref="L8:L9"/>
    <mergeCell ref="M8:M9"/>
    <mergeCell ref="AF6:AG7"/>
    <mergeCell ref="AH6:AI7"/>
    <mergeCell ref="P8:P9"/>
    <mergeCell ref="Q8:Q9"/>
    <mergeCell ref="R8:R9"/>
    <mergeCell ref="S8:S9"/>
    <mergeCell ref="T8:T9"/>
    <mergeCell ref="U8:U9"/>
    <mergeCell ref="V8:V9"/>
    <mergeCell ref="W8:W9"/>
    <mergeCell ref="X8:X9"/>
    <mergeCell ref="L7:M7"/>
    <mergeCell ref="AL6:AM6"/>
    <mergeCell ref="L5:Y6"/>
    <mergeCell ref="J7:K7"/>
    <mergeCell ref="N7:O7"/>
    <mergeCell ref="P7:Q7"/>
    <mergeCell ref="R7:S7"/>
    <mergeCell ref="T7:U7"/>
    <mergeCell ref="V7:W7"/>
    <mergeCell ref="AV7:AW7"/>
    <mergeCell ref="AX7:AY7"/>
    <mergeCell ref="AD5:AE7"/>
    <mergeCell ref="Z5:Z7"/>
    <mergeCell ref="AF5:AM5"/>
    <mergeCell ref="X7:Y7"/>
    <mergeCell ref="AL7:AM7"/>
    <mergeCell ref="AP7:AQ7"/>
    <mergeCell ref="AN7:AO7"/>
    <mergeCell ref="AR7:AS7"/>
    <mergeCell ref="AT7:AU7"/>
    <mergeCell ref="BB5:BB7"/>
    <mergeCell ref="BE57:BH57"/>
    <mergeCell ref="A2:K2"/>
    <mergeCell ref="AC2:AM2"/>
    <mergeCell ref="BE2:BO2"/>
    <mergeCell ref="A4:A9"/>
    <mergeCell ref="B4:K4"/>
    <mergeCell ref="AC4:AC9"/>
    <mergeCell ref="AD4:AM4"/>
    <mergeCell ref="BE4:BE9"/>
    <mergeCell ref="BF4:BO4"/>
    <mergeCell ref="B8:B9"/>
    <mergeCell ref="C8:C9"/>
    <mergeCell ref="D8:D9"/>
    <mergeCell ref="E8:E9"/>
    <mergeCell ref="F8:F9"/>
    <mergeCell ref="N8:N9"/>
    <mergeCell ref="O8:O9"/>
    <mergeCell ref="G8:G9"/>
    <mergeCell ref="H8:H9"/>
    <mergeCell ref="B5:C7"/>
    <mergeCell ref="D5:K5"/>
    <mergeCell ref="D6:E7"/>
    <mergeCell ref="F6:G7"/>
    <mergeCell ref="J6:K6"/>
  </mergeCells>
  <phoneticPr fontId="7"/>
  <pageMargins left="0.47244094488188981" right="0.39370078740157483" top="0.19685039370078741" bottom="0.19685039370078741" header="0.39370078740157483" footer="0.19685039370078741"/>
  <pageSetup paperSize="9" scale="84" firstPageNumber="33" orientation="portrait" useFirstPageNumber="1" r:id="rId1"/>
  <headerFooter alignWithMargins="0"/>
  <colBreaks count="5" manualBreakCount="5">
    <brk id="11" max="56" man="1"/>
    <brk id="28" max="1048575" man="1"/>
    <brk id="39" max="56" man="1"/>
    <brk id="56" max="1048575" man="1"/>
    <brk id="67" max="5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4-35 </vt:lpstr>
      <vt:lpstr>36</vt:lpstr>
      <vt:lpstr>'36'!Print_Area</vt:lpstr>
      <vt:lpstr>'4-35 '!Print_Area</vt:lpstr>
    </vt:vector>
  </TitlesOfParts>
  <Company>彦根市役所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彦根市役所</dc:creator>
  <cp:lastModifiedBy>布施 七恵</cp:lastModifiedBy>
  <cp:lastPrinted>2024-04-01T04:34:38Z</cp:lastPrinted>
  <dcterms:created xsi:type="dcterms:W3CDTF">1997-07-11T16:26:24Z</dcterms:created>
  <dcterms:modified xsi:type="dcterms:W3CDTF">2024-04-08T05:55:01Z</dcterms:modified>
</cp:coreProperties>
</file>