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企画課\000企画課\11各種市勢統計に関すること(統計庶務、統計書)\◆統計書\$◇R6統計書\⑤配布\HP\市オープンデータサイト掲載Excel\"/>
    </mc:Choice>
  </mc:AlternateContent>
  <xr:revisionPtr revIDLastSave="0" documentId="13_ncr:1_{B60DDE95-D6AB-4099-ACD5-2130CC479EA4}" xr6:coauthVersionLast="47" xr6:coauthVersionMax="47" xr10:uidLastSave="{00000000-0000-0000-0000-000000000000}"/>
  <bookViews>
    <workbookView xWindow="-120" yWindow="-120" windowWidth="29040" windowHeight="15840" tabRatio="853" activeTab="7" xr2:uid="{00000000-000D-0000-FFFF-FFFF00000000}"/>
  </bookViews>
  <sheets>
    <sheet name="19-186" sheetId="5" r:id="rId1"/>
    <sheet name="19-187" sheetId="11" r:id="rId2"/>
    <sheet name="19-188" sheetId="6" r:id="rId3"/>
    <sheet name="19-189" sheetId="7" r:id="rId4"/>
    <sheet name="19-190" sheetId="8" r:id="rId5"/>
    <sheet name="19-191" sheetId="12" r:id="rId6"/>
    <sheet name="19－192" sheetId="10" r:id="rId7"/>
    <sheet name="19-193,194,195" sheetId="9" r:id="rId8"/>
  </sheets>
  <definedNames>
    <definedName name="_xlnm.Print_Area" localSheetId="0">'19-186'!$A$1:$L$35</definedName>
    <definedName name="_xlnm.Print_Area" localSheetId="1">'19-187'!$A$1:$H$54</definedName>
    <definedName name="_xlnm.Print_Area" localSheetId="2">'19-188'!$A$1:$J$42</definedName>
    <definedName name="_xlnm.Print_Area" localSheetId="3">'19-189'!$A$1:$F$34</definedName>
    <definedName name="_xlnm.Print_Area" localSheetId="4">'19-190'!$A$1:$F$15</definedName>
    <definedName name="_xlnm.Print_Area" localSheetId="5">'19-191'!$A$1:$F$48</definedName>
    <definedName name="_xlnm.Print_Area" localSheetId="7">'19-193,194,195'!$A$1:$F$55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0" l="1"/>
  <c r="E7" i="10"/>
  <c r="E40" i="12"/>
  <c r="E35" i="12"/>
  <c r="E25" i="12"/>
  <c r="E20" i="12"/>
  <c r="E11" i="12"/>
  <c r="E6" i="12"/>
  <c r="F24" i="7"/>
  <c r="D24" i="7"/>
  <c r="F9" i="7"/>
  <c r="D9" i="7"/>
  <c r="D8" i="11"/>
  <c r="C8" i="11"/>
  <c r="D8" i="6"/>
  <c r="E35" i="6"/>
  <c r="D35" i="6"/>
  <c r="J27" i="6"/>
  <c r="J24" i="6"/>
  <c r="J20" i="6"/>
  <c r="J21" i="6"/>
  <c r="J11" i="6"/>
  <c r="E30" i="6"/>
  <c r="E29" i="6"/>
  <c r="E24" i="6"/>
  <c r="E19" i="6"/>
  <c r="E18" i="6"/>
  <c r="E17" i="6"/>
  <c r="E15" i="6"/>
  <c r="E10" i="6"/>
  <c r="E36" i="6"/>
  <c r="D26" i="6"/>
  <c r="E28" i="6"/>
  <c r="D21" i="6"/>
  <c r="E23" i="6"/>
  <c r="D13" i="6"/>
  <c r="E16" i="6"/>
  <c r="B44" i="11"/>
  <c r="C44" i="11"/>
  <c r="D45" i="11"/>
  <c r="D44" i="11" s="1"/>
  <c r="B47" i="11"/>
  <c r="C47" i="11"/>
  <c r="D49" i="11"/>
  <c r="D47" i="11" s="1"/>
  <c r="B52" i="11"/>
  <c r="C52" i="11"/>
  <c r="D53" i="11"/>
  <c r="D52" i="11" s="1"/>
  <c r="K8" i="5"/>
  <c r="J8" i="5"/>
  <c r="F8" i="5"/>
  <c r="E8" i="5"/>
  <c r="D8" i="5"/>
  <c r="D7" i="8"/>
  <c r="J28" i="6"/>
  <c r="E33" i="6"/>
  <c r="E27" i="6"/>
  <c r="B26" i="11"/>
  <c r="F11" i="12"/>
  <c r="F40" i="12"/>
  <c r="F35" i="12"/>
  <c r="F25" i="12"/>
  <c r="F20" i="12"/>
  <c r="F6" i="12"/>
  <c r="B26" i="6"/>
  <c r="C38" i="11" l="1"/>
  <c r="D16" i="11"/>
  <c r="I20" i="6" l="1"/>
  <c r="J16" i="6"/>
  <c r="J14" i="6"/>
  <c r="E37" i="6"/>
  <c r="E22" i="6"/>
  <c r="E14" i="6"/>
  <c r="H11" i="11"/>
  <c r="H10" i="11" s="1"/>
  <c r="G10" i="11"/>
  <c r="F10" i="11"/>
  <c r="D27" i="11"/>
  <c r="C7" i="8"/>
  <c r="J18" i="6" l="1"/>
  <c r="I10" i="6" l="1"/>
  <c r="H10" i="6"/>
  <c r="G10" i="6"/>
  <c r="J10" i="6" s="1"/>
  <c r="D33" i="11" l="1"/>
  <c r="D32" i="11" s="1"/>
  <c r="C32" i="11"/>
  <c r="B32" i="11"/>
  <c r="J26" i="6" l="1"/>
  <c r="D42" i="11" l="1"/>
  <c r="D41" i="11" s="1"/>
  <c r="C41" i="11"/>
  <c r="B41" i="11"/>
  <c r="C18" i="11"/>
  <c r="B18" i="11"/>
  <c r="J32" i="6" l="1"/>
  <c r="J15" i="6"/>
  <c r="L8" i="5" l="1"/>
  <c r="J35" i="6" l="1"/>
  <c r="E38" i="6"/>
  <c r="J25" i="6"/>
  <c r="J29" i="6"/>
  <c r="I23" i="6"/>
  <c r="I13" i="6"/>
  <c r="H13" i="6"/>
  <c r="B35" i="6"/>
  <c r="D39" i="11"/>
  <c r="D38" i="11" s="1"/>
  <c r="B38" i="11"/>
  <c r="D36" i="11"/>
  <c r="D35" i="11" s="1"/>
  <c r="C35" i="11"/>
  <c r="B35" i="11"/>
  <c r="D30" i="11"/>
  <c r="D29" i="11" s="1"/>
  <c r="C29" i="11"/>
  <c r="B29" i="11"/>
  <c r="D26" i="11"/>
  <c r="C26" i="11"/>
  <c r="D24" i="11"/>
  <c r="D23" i="11" s="1"/>
  <c r="C23" i="11"/>
  <c r="B23" i="11"/>
  <c r="C10" i="11"/>
  <c r="G13" i="6"/>
  <c r="G34" i="6"/>
  <c r="J34" i="6" s="1"/>
  <c r="H31" i="6"/>
  <c r="G31" i="6"/>
  <c r="H23" i="6"/>
  <c r="G23" i="6"/>
  <c r="H20" i="6"/>
  <c r="G20" i="6"/>
  <c r="J17" i="6"/>
  <c r="G16" i="11"/>
  <c r="G13" i="11"/>
  <c r="H52" i="11"/>
  <c r="G51" i="11"/>
  <c r="F51" i="11"/>
  <c r="H49" i="11"/>
  <c r="H48" i="11"/>
  <c r="H47" i="11"/>
  <c r="H46" i="11"/>
  <c r="H45" i="11"/>
  <c r="G44" i="11"/>
  <c r="F44" i="11"/>
  <c r="H42" i="11"/>
  <c r="G41" i="11"/>
  <c r="F41" i="11"/>
  <c r="H39" i="11"/>
  <c r="H38" i="11"/>
  <c r="G37" i="11"/>
  <c r="F37" i="11"/>
  <c r="H35" i="11"/>
  <c r="G34" i="11"/>
  <c r="F34" i="11"/>
  <c r="H32" i="11"/>
  <c r="H31" i="11"/>
  <c r="G30" i="11"/>
  <c r="F30" i="11"/>
  <c r="H28" i="11"/>
  <c r="H27" i="11"/>
  <c r="H26" i="11"/>
  <c r="G25" i="11"/>
  <c r="F25" i="11"/>
  <c r="H23" i="11"/>
  <c r="H22" i="11"/>
  <c r="H21" i="11"/>
  <c r="G20" i="11"/>
  <c r="F20" i="11"/>
  <c r="H18" i="11"/>
  <c r="H17" i="11"/>
  <c r="F16" i="11"/>
  <c r="H14" i="11"/>
  <c r="F13" i="11"/>
  <c r="E11" i="6"/>
  <c r="C10" i="6"/>
  <c r="C35" i="6"/>
  <c r="C32" i="6"/>
  <c r="C26" i="6"/>
  <c r="E26" i="6" s="1"/>
  <c r="C21" i="6"/>
  <c r="C13" i="6"/>
  <c r="B32" i="6"/>
  <c r="B21" i="6"/>
  <c r="B13" i="6"/>
  <c r="B10" i="6"/>
  <c r="D11" i="11"/>
  <c r="D12" i="11"/>
  <c r="D13" i="11"/>
  <c r="D14" i="11"/>
  <c r="D15" i="11"/>
  <c r="D19" i="11"/>
  <c r="D20" i="11"/>
  <c r="B10" i="11"/>
  <c r="B8" i="11" s="1"/>
  <c r="E7" i="8"/>
  <c r="F7" i="8"/>
  <c r="E13" i="6" l="1"/>
  <c r="E32" i="6"/>
  <c r="E21" i="6"/>
  <c r="B8" i="6"/>
  <c r="C8" i="6"/>
  <c r="J31" i="6"/>
  <c r="D18" i="11"/>
  <c r="H41" i="11"/>
  <c r="H37" i="11"/>
  <c r="H20" i="11"/>
  <c r="H16" i="11"/>
  <c r="H13" i="11"/>
  <c r="J23" i="6"/>
  <c r="J13" i="6"/>
  <c r="H44" i="11"/>
  <c r="H34" i="11"/>
  <c r="H30" i="11"/>
  <c r="H25" i="11"/>
  <c r="D10" i="11"/>
  <c r="H51" i="11"/>
  <c r="E8" i="6" l="1"/>
</calcChain>
</file>

<file path=xl/sharedStrings.xml><?xml version="1.0" encoding="utf-8"?>
<sst xmlns="http://schemas.openxmlformats.org/spreadsheetml/2006/main" count="523" uniqueCount="250">
  <si>
    <t>区分</t>
  </si>
  <si>
    <t>-</t>
  </si>
  <si>
    <t>合計</t>
  </si>
  <si>
    <t>歳入</t>
  </si>
  <si>
    <t>（単位：円）</t>
  </si>
  <si>
    <t>（単位：千円）</t>
  </si>
  <si>
    <t>予算現額</t>
  </si>
  <si>
    <t>収入済額</t>
  </si>
  <si>
    <t>不納欠損額</t>
  </si>
  <si>
    <t>収入未済額</t>
  </si>
  <si>
    <t>歳入合計</t>
  </si>
  <si>
    <t>歳出合計</t>
  </si>
  <si>
    <t>市税</t>
  </si>
  <si>
    <t>国民健康保険事業</t>
  </si>
  <si>
    <t>地方譲与税</t>
  </si>
  <si>
    <t>国庫支出金</t>
  </si>
  <si>
    <t>議会費</t>
  </si>
  <si>
    <t>土木費</t>
  </si>
  <si>
    <t>一般単独事業債</t>
  </si>
  <si>
    <t>利子割交付金</t>
  </si>
  <si>
    <t>市民税</t>
  </si>
  <si>
    <t>国庫負担金</t>
  </si>
  <si>
    <t>ゴルフ場利用税交付金</t>
  </si>
  <si>
    <t>固定資産税</t>
  </si>
  <si>
    <t>国庫補助金</t>
  </si>
  <si>
    <t>軽自動車税</t>
  </si>
  <si>
    <t>委託金</t>
  </si>
  <si>
    <t>総務費</t>
  </si>
  <si>
    <t>市たばこ税</t>
  </si>
  <si>
    <t>総務管理費</t>
  </si>
  <si>
    <t>地方交付税</t>
  </si>
  <si>
    <t>都市計画税</t>
  </si>
  <si>
    <t>県支出金</t>
  </si>
  <si>
    <t>徴税費</t>
  </si>
  <si>
    <t>下水道事業</t>
  </si>
  <si>
    <t>交通安全対策特別交付金</t>
  </si>
  <si>
    <t>県負担金</t>
  </si>
  <si>
    <t>戸籍住民基本台帳費</t>
  </si>
  <si>
    <t>分担金及び負担金</t>
  </si>
  <si>
    <t>県補助金</t>
  </si>
  <si>
    <t>選挙費</t>
  </si>
  <si>
    <t>消防費</t>
  </si>
  <si>
    <t>厚生福祉施設整備事業債</t>
  </si>
  <si>
    <t>使用料及び手数料</t>
  </si>
  <si>
    <t>統計調査費</t>
  </si>
  <si>
    <t>農業集落排水事業</t>
  </si>
  <si>
    <t>監査委員費</t>
  </si>
  <si>
    <t>自動車重量譲与税</t>
  </si>
  <si>
    <t>財産収入</t>
  </si>
  <si>
    <t>教育費</t>
  </si>
  <si>
    <t>財産運用収入</t>
  </si>
  <si>
    <t>民生費</t>
  </si>
  <si>
    <t>財源対策債</t>
  </si>
  <si>
    <t>寄附金</t>
  </si>
  <si>
    <t>財産売払収入</t>
  </si>
  <si>
    <t>社会福祉費</t>
  </si>
  <si>
    <t>繰入金</t>
  </si>
  <si>
    <t>児童福祉費</t>
  </si>
  <si>
    <t>臨時財政特例債</t>
  </si>
  <si>
    <t>繰越金</t>
  </si>
  <si>
    <t>生活保護費</t>
  </si>
  <si>
    <t>歳出</t>
  </si>
  <si>
    <t>公共事業等臨時特例債</t>
  </si>
  <si>
    <t>諸収入</t>
  </si>
  <si>
    <t>市債</t>
  </si>
  <si>
    <t>衛生費</t>
  </si>
  <si>
    <t>病院事業会計</t>
  </si>
  <si>
    <t>調整債</t>
  </si>
  <si>
    <t>保健衛生費</t>
  </si>
  <si>
    <t>基金繰入金</t>
  </si>
  <si>
    <t>清掃費</t>
  </si>
  <si>
    <t>公債費</t>
  </si>
  <si>
    <t>病院事業収益</t>
  </si>
  <si>
    <t>上水道費</t>
  </si>
  <si>
    <t>医業収益</t>
  </si>
  <si>
    <t>病院費</t>
  </si>
  <si>
    <t>医業外収益</t>
  </si>
  <si>
    <t>労働費</t>
  </si>
  <si>
    <t>土地</t>
  </si>
  <si>
    <t>労働諸費</t>
  </si>
  <si>
    <t>病院事業費用</t>
  </si>
  <si>
    <t>家屋</t>
  </si>
  <si>
    <t>医業費用</t>
  </si>
  <si>
    <t>市預金利子</t>
  </si>
  <si>
    <t>農林水産業費</t>
  </si>
  <si>
    <t>予備費</t>
  </si>
  <si>
    <t>農業費</t>
  </si>
  <si>
    <t>医業外費用</t>
  </si>
  <si>
    <t>林業費</t>
  </si>
  <si>
    <t>特別損失</t>
  </si>
  <si>
    <t>雑入</t>
  </si>
  <si>
    <t>水産業費</t>
  </si>
  <si>
    <t>水道事業会計</t>
  </si>
  <si>
    <t>商工費</t>
  </si>
  <si>
    <t>水道事業収益</t>
  </si>
  <si>
    <t>負担金</t>
  </si>
  <si>
    <t>営業収益</t>
  </si>
  <si>
    <t>営業外収益</t>
  </si>
  <si>
    <t>特別利益</t>
  </si>
  <si>
    <t>使用料</t>
  </si>
  <si>
    <t>手数料</t>
  </si>
  <si>
    <t>水道事業費</t>
  </si>
  <si>
    <t>営業費用</t>
  </si>
  <si>
    <t>営業外費用</t>
  </si>
  <si>
    <t>償却資産</t>
  </si>
  <si>
    <t>延滞金、加算金及び過料</t>
  </si>
  <si>
    <t>介護保険事業</t>
  </si>
  <si>
    <t>収入済額</t>
    <rPh sb="0" eb="2">
      <t>シュウニュウ</t>
    </rPh>
    <rPh sb="2" eb="3">
      <t>スミ</t>
    </rPh>
    <rPh sb="3" eb="4">
      <t>ガク</t>
    </rPh>
    <phoneticPr fontId="7"/>
  </si>
  <si>
    <t>予算現額</t>
    <rPh sb="0" eb="2">
      <t>ヨサン</t>
    </rPh>
    <rPh sb="2" eb="3">
      <t>ゲン</t>
    </rPh>
    <rPh sb="3" eb="4">
      <t>ガク</t>
    </rPh>
    <phoneticPr fontId="7"/>
  </si>
  <si>
    <t>翌年度繰越額</t>
    <rPh sb="0" eb="2">
      <t>ヨクネン</t>
    </rPh>
    <rPh sb="2" eb="3">
      <t>ド</t>
    </rPh>
    <rPh sb="3" eb="5">
      <t>クリコシ</t>
    </rPh>
    <rPh sb="5" eb="6">
      <t>ガク</t>
    </rPh>
    <phoneticPr fontId="7"/>
  </si>
  <si>
    <t>支出済額</t>
    <rPh sb="0" eb="2">
      <t>シシュツ</t>
    </rPh>
    <rPh sb="2" eb="3">
      <t>スミ</t>
    </rPh>
    <rPh sb="3" eb="4">
      <t>ガク</t>
    </rPh>
    <phoneticPr fontId="7"/>
  </si>
  <si>
    <t>歳入決算額</t>
    <rPh sb="0" eb="2">
      <t>サイニュウ</t>
    </rPh>
    <rPh sb="2" eb="4">
      <t>ケッサン</t>
    </rPh>
    <rPh sb="4" eb="5">
      <t>ガク</t>
    </rPh>
    <phoneticPr fontId="7"/>
  </si>
  <si>
    <t>歳出決算額</t>
    <rPh sb="0" eb="2">
      <t>サイシュツ</t>
    </rPh>
    <rPh sb="2" eb="4">
      <t>ケッサン</t>
    </rPh>
    <rPh sb="4" eb="5">
      <t>ガク</t>
    </rPh>
    <phoneticPr fontId="7"/>
  </si>
  <si>
    <t>調定額</t>
    <rPh sb="1" eb="2">
      <t>テイ</t>
    </rPh>
    <phoneticPr fontId="7"/>
  </si>
  <si>
    <t>介護保険事業</t>
    <rPh sb="0" eb="2">
      <t>カイゴ</t>
    </rPh>
    <rPh sb="2" eb="4">
      <t>ホケン</t>
    </rPh>
    <rPh sb="4" eb="6">
      <t>ジギョウ</t>
    </rPh>
    <phoneticPr fontId="3"/>
  </si>
  <si>
    <t>特別利益</t>
    <rPh sb="0" eb="2">
      <t>トクベツ</t>
    </rPh>
    <rPh sb="2" eb="4">
      <t>リエキ</t>
    </rPh>
    <phoneticPr fontId="3"/>
  </si>
  <si>
    <t>歳出</t>
    <rPh sb="1" eb="2">
      <t>デ</t>
    </rPh>
    <phoneticPr fontId="7"/>
  </si>
  <si>
    <t>不用額</t>
    <rPh sb="0" eb="2">
      <t>フヨウ</t>
    </rPh>
    <rPh sb="2" eb="3">
      <t>ガク</t>
    </rPh>
    <phoneticPr fontId="7"/>
  </si>
  <si>
    <t>辺地対策事業債</t>
    <rPh sb="4" eb="6">
      <t>ジギョウ</t>
    </rPh>
    <phoneticPr fontId="7"/>
  </si>
  <si>
    <t>公共用地先行取得等事業債</t>
    <rPh sb="8" eb="9">
      <t>トウ</t>
    </rPh>
    <rPh sb="9" eb="11">
      <t>ジギョウ</t>
    </rPh>
    <phoneticPr fontId="7"/>
  </si>
  <si>
    <t>災害復旧事業債</t>
    <rPh sb="4" eb="6">
      <t>ジギョウ</t>
    </rPh>
    <phoneticPr fontId="7"/>
  </si>
  <si>
    <t>退職手当債</t>
    <rPh sb="0" eb="2">
      <t>タイショク</t>
    </rPh>
    <rPh sb="2" eb="4">
      <t>テアテ</t>
    </rPh>
    <rPh sb="4" eb="5">
      <t>サイ</t>
    </rPh>
    <phoneticPr fontId="8"/>
  </si>
  <si>
    <t>過疎対策事業債</t>
    <rPh sb="0" eb="2">
      <t>カソ</t>
    </rPh>
    <rPh sb="2" eb="4">
      <t>タイサク</t>
    </rPh>
    <rPh sb="4" eb="6">
      <t>ジギョウ</t>
    </rPh>
    <rPh sb="6" eb="7">
      <t>サイ</t>
    </rPh>
    <phoneticPr fontId="8"/>
  </si>
  <si>
    <t>地域改善対策特定事業債</t>
    <rPh sb="6" eb="8">
      <t>トクテイ</t>
    </rPh>
    <phoneticPr fontId="7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</si>
  <si>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9"/>
  </si>
  <si>
    <t>都道府県貸付金</t>
    <rPh sb="0" eb="4">
      <t>トドウフケン</t>
    </rPh>
    <rPh sb="4" eb="6">
      <t>カシツケ</t>
    </rPh>
    <phoneticPr fontId="7"/>
  </si>
  <si>
    <t>配当割交付金</t>
  </si>
  <si>
    <t>株式等譲渡所得割交付金</t>
  </si>
  <si>
    <t>地方消費税交付金</t>
  </si>
  <si>
    <t>地方特例交付金</t>
  </si>
  <si>
    <t>災害復旧費</t>
  </si>
  <si>
    <t>入湯税</t>
    <rPh sb="0" eb="2">
      <t>ニュウトウ</t>
    </rPh>
    <rPh sb="2" eb="3">
      <t>ゼイ</t>
    </rPh>
    <phoneticPr fontId="7"/>
  </si>
  <si>
    <t>配当割交付金</t>
    <rPh sb="0" eb="2">
      <t>ハイトウ</t>
    </rPh>
    <rPh sb="2" eb="3">
      <t>ワリ</t>
    </rPh>
    <rPh sb="3" eb="5">
      <t>コウフ</t>
    </rPh>
    <rPh sb="5" eb="6">
      <t>キン</t>
    </rPh>
    <phoneticPr fontId="8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</si>
  <si>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8"/>
  </si>
  <si>
    <t>株式等譲渡所得割交付金</t>
    <rPh sb="0" eb="2">
      <t>カブシキ</t>
    </rPh>
    <rPh sb="2" eb="3">
      <t>ナド</t>
    </rPh>
    <rPh sb="3" eb="4">
      <t>ユズ</t>
    </rPh>
    <rPh sb="4" eb="5">
      <t>ワタ</t>
    </rPh>
    <rPh sb="5" eb="7">
      <t>ショトク</t>
    </rPh>
    <rPh sb="7" eb="8">
      <t>ワ</t>
    </rPh>
    <rPh sb="8" eb="11">
      <t>コウフキン</t>
    </rPh>
    <phoneticPr fontId="8"/>
  </si>
  <si>
    <t>地方消費税交付金</t>
    <rPh sb="0" eb="2">
      <t>チホウ</t>
    </rPh>
    <rPh sb="2" eb="5">
      <t>ショウヒゼイ</t>
    </rPh>
    <rPh sb="5" eb="8">
      <t>コウフキン</t>
    </rPh>
    <phoneticPr fontId="7"/>
  </si>
  <si>
    <t>受託事業収入</t>
    <rPh sb="0" eb="2">
      <t>ジュタク</t>
    </rPh>
    <rPh sb="2" eb="4">
      <t>ジギョウ</t>
    </rPh>
    <rPh sb="4" eb="6">
      <t>シュウニュウ</t>
    </rPh>
    <phoneticPr fontId="7"/>
  </si>
  <si>
    <t>地方特例交付金</t>
    <rPh sb="0" eb="2">
      <t>チホウ</t>
    </rPh>
    <rPh sb="2" eb="4">
      <t>トクレイ</t>
    </rPh>
    <rPh sb="4" eb="7">
      <t>コウフキン</t>
    </rPh>
    <phoneticPr fontId="7"/>
  </si>
  <si>
    <t>交通安全対策特別交付金</t>
    <rPh sb="10" eb="11">
      <t>キン</t>
    </rPh>
    <phoneticPr fontId="7"/>
  </si>
  <si>
    <t>土木費</t>
    <rPh sb="0" eb="2">
      <t>ドボク</t>
    </rPh>
    <rPh sb="2" eb="3">
      <t>ヒ</t>
    </rPh>
    <phoneticPr fontId="8"/>
  </si>
  <si>
    <t>土木管理費</t>
    <rPh sb="0" eb="2">
      <t>ドボク</t>
    </rPh>
    <rPh sb="2" eb="5">
      <t>カンリヒ</t>
    </rPh>
    <phoneticPr fontId="8"/>
  </si>
  <si>
    <t>道路橋りょう費</t>
    <rPh sb="0" eb="2">
      <t>ドウロ</t>
    </rPh>
    <rPh sb="2" eb="3">
      <t>キョウ</t>
    </rPh>
    <rPh sb="6" eb="7">
      <t>ヒ</t>
    </rPh>
    <phoneticPr fontId="8"/>
  </si>
  <si>
    <t>河川費</t>
    <rPh sb="0" eb="2">
      <t>カセン</t>
    </rPh>
    <rPh sb="2" eb="3">
      <t>ヒ</t>
    </rPh>
    <phoneticPr fontId="8"/>
  </si>
  <si>
    <t>都市計画費</t>
    <rPh sb="0" eb="2">
      <t>トシ</t>
    </rPh>
    <rPh sb="2" eb="4">
      <t>ケイカク</t>
    </rPh>
    <rPh sb="4" eb="5">
      <t>ヒ</t>
    </rPh>
    <phoneticPr fontId="8"/>
  </si>
  <si>
    <t>住宅費</t>
    <rPh sb="0" eb="3">
      <t>ジュウタクヒ</t>
    </rPh>
    <phoneticPr fontId="8"/>
  </si>
  <si>
    <t>消防費</t>
    <rPh sb="0" eb="2">
      <t>ショウボウ</t>
    </rPh>
    <rPh sb="2" eb="3">
      <t>ヒ</t>
    </rPh>
    <phoneticPr fontId="8"/>
  </si>
  <si>
    <t>教育費</t>
    <rPh sb="0" eb="3">
      <t>キョウイクヒ</t>
    </rPh>
    <phoneticPr fontId="8"/>
  </si>
  <si>
    <t>教育総務費</t>
    <rPh sb="0" eb="2">
      <t>キョウイク</t>
    </rPh>
    <rPh sb="2" eb="5">
      <t>ソウムヒ</t>
    </rPh>
    <phoneticPr fontId="8"/>
  </si>
  <si>
    <t>小学校費</t>
    <rPh sb="0" eb="3">
      <t>ショウガッコウ</t>
    </rPh>
    <rPh sb="3" eb="4">
      <t>ヒ</t>
    </rPh>
    <phoneticPr fontId="8"/>
  </si>
  <si>
    <t>中学校費</t>
    <rPh sb="0" eb="3">
      <t>チュウガッコウ</t>
    </rPh>
    <rPh sb="3" eb="4">
      <t>ヒ</t>
    </rPh>
    <phoneticPr fontId="8"/>
  </si>
  <si>
    <t>幼稚園費</t>
    <rPh sb="0" eb="3">
      <t>ヨウチエン</t>
    </rPh>
    <rPh sb="3" eb="4">
      <t>ヒ</t>
    </rPh>
    <phoneticPr fontId="8"/>
  </si>
  <si>
    <t>社会教育費</t>
    <rPh sb="0" eb="2">
      <t>シャカイ</t>
    </rPh>
    <rPh sb="2" eb="5">
      <t>キョウイクヒ</t>
    </rPh>
    <phoneticPr fontId="8"/>
  </si>
  <si>
    <t>保健体育費</t>
    <rPh sb="0" eb="2">
      <t>ホケン</t>
    </rPh>
    <rPh sb="2" eb="4">
      <t>タイイク</t>
    </rPh>
    <rPh sb="4" eb="5">
      <t>ヒ</t>
    </rPh>
    <phoneticPr fontId="8"/>
  </si>
  <si>
    <t>公債費</t>
    <rPh sb="0" eb="1">
      <t>コウ</t>
    </rPh>
    <rPh sb="1" eb="2">
      <t>サイ</t>
    </rPh>
    <rPh sb="2" eb="3">
      <t>ヒ</t>
    </rPh>
    <phoneticPr fontId="8"/>
  </si>
  <si>
    <t>公債費</t>
    <rPh sb="0" eb="3">
      <t>コウサイヒ</t>
    </rPh>
    <phoneticPr fontId="8"/>
  </si>
  <si>
    <t>予備費</t>
    <rPh sb="0" eb="3">
      <t>ヨビヒ</t>
    </rPh>
    <phoneticPr fontId="8"/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</si>
  <si>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8"/>
  </si>
  <si>
    <t>後期高齢者医療事業</t>
    <rPh sb="0" eb="2">
      <t>コウキ</t>
    </rPh>
    <rPh sb="2" eb="5">
      <t>コウレイシャ</t>
    </rPh>
    <rPh sb="5" eb="7">
      <t>イリョウ</t>
    </rPh>
    <rPh sb="7" eb="9">
      <t>ジギョウ</t>
    </rPh>
    <phoneticPr fontId="7"/>
  </si>
  <si>
    <t>第19章  財政</t>
    <phoneticPr fontId="7"/>
  </si>
  <si>
    <t>納税義務者数(人)</t>
    <rPh sb="7" eb="8">
      <t>ニン</t>
    </rPh>
    <phoneticPr fontId="7"/>
  </si>
  <si>
    <t>税額（円）</t>
    <rPh sb="3" eb="4">
      <t>エン</t>
    </rPh>
    <phoneticPr fontId="7"/>
  </si>
  <si>
    <t>課税標準額（円）</t>
    <rPh sb="6" eb="7">
      <t>エン</t>
    </rPh>
    <phoneticPr fontId="7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</si>
  <si>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7"/>
  </si>
  <si>
    <t>予備費</t>
    <rPh sb="0" eb="3">
      <t>ヨビヒ</t>
    </rPh>
    <phoneticPr fontId="7"/>
  </si>
  <si>
    <t>資料：『彦根市各会計歳入歳出決算書』財政課</t>
    <rPh sb="4" eb="7">
      <t>ヒコネシ</t>
    </rPh>
    <rPh sb="7" eb="10">
      <t>カクカイケイ</t>
    </rPh>
    <rPh sb="10" eb="12">
      <t>サイニュウ</t>
    </rPh>
    <rPh sb="12" eb="14">
      <t>サイシュツ</t>
    </rPh>
    <rPh sb="14" eb="16">
      <t>ケッサン</t>
    </rPh>
    <rPh sb="16" eb="17">
      <t>ショ</t>
    </rPh>
    <phoneticPr fontId="7"/>
  </si>
  <si>
    <t>-</t>
    <phoneticPr fontId="13"/>
  </si>
  <si>
    <t>資料：『彦根市各会計歳入歳出決算書』財政課</t>
    <phoneticPr fontId="7"/>
  </si>
  <si>
    <t>貸付金元利収入</t>
    <phoneticPr fontId="7"/>
  </si>
  <si>
    <t>予算現額と
収入済額との比較</t>
    <phoneticPr fontId="13"/>
  </si>
  <si>
    <t>歳入歳出差引額</t>
    <phoneticPr fontId="13"/>
  </si>
  <si>
    <t>区分</t>
    <rPh sb="0" eb="2">
      <t>クブン</t>
    </rPh>
    <phoneticPr fontId="13"/>
  </si>
  <si>
    <t>資料：『地方財政状況調査表（市町村分）』財政課</t>
    <phoneticPr fontId="6"/>
  </si>
  <si>
    <t>　政府関係機関貸付債</t>
    <phoneticPr fontId="13"/>
  </si>
  <si>
    <t>国の予算貸付・</t>
    <rPh sb="0" eb="1">
      <t>クニ</t>
    </rPh>
    <rPh sb="2" eb="4">
      <t>ヨサン</t>
    </rPh>
    <rPh sb="4" eb="5">
      <t>カ</t>
    </rPh>
    <rPh sb="5" eb="6">
      <t>ツ</t>
    </rPh>
    <phoneticPr fontId="8"/>
  </si>
  <si>
    <t>資料：税務課</t>
    <phoneticPr fontId="8"/>
  </si>
  <si>
    <t>特別土地保有税</t>
    <rPh sb="4" eb="6">
      <t>ホユウ</t>
    </rPh>
    <rPh sb="6" eb="7">
      <t>ゼイ</t>
    </rPh>
    <phoneticPr fontId="3"/>
  </si>
  <si>
    <t>入湯税</t>
    <rPh sb="0" eb="2">
      <t>ニュウトウ</t>
    </rPh>
    <rPh sb="2" eb="3">
      <t>ゼイ</t>
    </rPh>
    <phoneticPr fontId="3"/>
  </si>
  <si>
    <t>交付金</t>
    <phoneticPr fontId="8"/>
  </si>
  <si>
    <t>休日急病診療所事業</t>
    <phoneticPr fontId="3"/>
  </si>
  <si>
    <t>休日急病診療所事業</t>
    <phoneticPr fontId="13"/>
  </si>
  <si>
    <t>教育・福祉施設等整備事業債</t>
    <rPh sb="0" eb="2">
      <t>キョウイク</t>
    </rPh>
    <phoneticPr fontId="13"/>
  </si>
  <si>
    <t>緊急防災・減災事業債</t>
    <rPh sb="0" eb="2">
      <t>キンキュウ</t>
    </rPh>
    <rPh sb="2" eb="4">
      <t>ボウサイ</t>
    </rPh>
    <rPh sb="5" eb="6">
      <t>ゲン</t>
    </rPh>
    <rPh sb="6" eb="7">
      <t>サイ</t>
    </rPh>
    <rPh sb="7" eb="10">
      <t>ジギョウサイ</t>
    </rPh>
    <phoneticPr fontId="8"/>
  </si>
  <si>
    <t>公共事業等債</t>
    <rPh sb="4" eb="5">
      <t>トウ</t>
    </rPh>
    <phoneticPr fontId="13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</si>
  <si>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13"/>
  </si>
  <si>
    <t>減税補塡債</t>
    <rPh sb="3" eb="4">
      <t>ウズマル</t>
    </rPh>
    <phoneticPr fontId="13"/>
  </si>
  <si>
    <t>減収補塡債</t>
    <phoneticPr fontId="8"/>
  </si>
  <si>
    <t>臨時税収補塡債</t>
    <rPh sb="0" eb="2">
      <t>リンジ</t>
    </rPh>
    <rPh sb="2" eb="4">
      <t>ゼイシュウ</t>
    </rPh>
    <rPh sb="4" eb="5">
      <t>ホ</t>
    </rPh>
    <rPh sb="6" eb="7">
      <t>サイ</t>
    </rPh>
    <phoneticPr fontId="7"/>
  </si>
  <si>
    <t>資料：税務課</t>
    <rPh sb="3" eb="6">
      <t>ゼイムカ</t>
    </rPh>
    <phoneticPr fontId="8"/>
  </si>
  <si>
    <t>-</t>
    <phoneticPr fontId="13"/>
  </si>
  <si>
    <t>-</t>
    <phoneticPr fontId="13"/>
  </si>
  <si>
    <t>-</t>
    <phoneticPr fontId="13"/>
  </si>
  <si>
    <t>-</t>
    <phoneticPr fontId="13"/>
  </si>
  <si>
    <t>-</t>
    <phoneticPr fontId="13"/>
  </si>
  <si>
    <t>休日急病診療所事業</t>
    <rPh sb="5" eb="6">
      <t>リョウ</t>
    </rPh>
    <rPh sb="6" eb="7">
      <t>ショ</t>
    </rPh>
    <phoneticPr fontId="7"/>
  </si>
  <si>
    <t>資料：税務課（最終調定）</t>
    <rPh sb="7" eb="9">
      <t>サイシュウ</t>
    </rPh>
    <rPh sb="9" eb="11">
      <t>チョウテイ</t>
    </rPh>
    <phoneticPr fontId="8"/>
  </si>
  <si>
    <t>令和元年度</t>
    <rPh sb="0" eb="3">
      <t>レイワモト</t>
    </rPh>
    <rPh sb="3" eb="5">
      <t>ネンド</t>
    </rPh>
    <phoneticPr fontId="0"/>
  </si>
  <si>
    <t>令和元年度</t>
    <rPh sb="0" eb="2">
      <t>レイワ</t>
    </rPh>
    <rPh sb="2" eb="3">
      <t>ガン</t>
    </rPh>
    <phoneticPr fontId="7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</si>
  <si>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7"/>
  </si>
  <si>
    <t>-</t>
    <phoneticPr fontId="7"/>
  </si>
  <si>
    <t>森林環境譲与税</t>
    <rPh sb="0" eb="2">
      <t>シンリン</t>
    </rPh>
    <rPh sb="2" eb="4">
      <t>カンキョウ</t>
    </rPh>
    <rPh sb="4" eb="6">
      <t>ジョウヨ</t>
    </rPh>
    <rPh sb="6" eb="7">
      <t>ゼイ</t>
    </rPh>
    <phoneticPr fontId="1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</si>
  <si>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3"/>
  </si>
  <si>
    <t>環境性能割交付金</t>
    <phoneticPr fontId="13"/>
  </si>
  <si>
    <t>令和元年度</t>
    <rPh sb="0" eb="2">
      <t>レイワ</t>
    </rPh>
    <rPh sb="2" eb="3">
      <t>ガン</t>
    </rPh>
    <phoneticPr fontId="13"/>
  </si>
  <si>
    <t>公営住宅建設事業債</t>
    <phoneticPr fontId="13"/>
  </si>
  <si>
    <t>防災・減災・国土強靭化緊急対策事業債</t>
    <rPh sb="0" eb="2">
      <t>ボウサイ</t>
    </rPh>
    <rPh sb="3" eb="5">
      <t>ゲンサイ</t>
    </rPh>
    <rPh sb="6" eb="8">
      <t>コクド</t>
    </rPh>
    <rPh sb="8" eb="10">
      <t>キョウジン</t>
    </rPh>
    <rPh sb="10" eb="11">
      <t>カ</t>
    </rPh>
    <rPh sb="11" eb="13">
      <t>キンキュウ</t>
    </rPh>
    <rPh sb="13" eb="15">
      <t>タイサク</t>
    </rPh>
    <rPh sb="15" eb="17">
      <t>ジギョウ</t>
    </rPh>
    <rPh sb="17" eb="18">
      <t>サイ</t>
    </rPh>
    <phoneticPr fontId="13"/>
  </si>
  <si>
    <t>減収補塡債特例分</t>
    <rPh sb="5" eb="7">
      <t>トクレイ</t>
    </rPh>
    <rPh sb="7" eb="8">
      <t>ブン</t>
    </rPh>
    <phoneticPr fontId="8"/>
  </si>
  <si>
    <t>令和２年度</t>
    <rPh sb="0" eb="2">
      <t>レイワ</t>
    </rPh>
    <rPh sb="3" eb="5">
      <t>ネンド</t>
    </rPh>
    <phoneticPr fontId="0"/>
  </si>
  <si>
    <t>（注）軽自動車税の収入状況について、令和元年10月より軽自動車の自動車取得税（県税）が</t>
    <rPh sb="1" eb="2">
      <t>チュウ</t>
    </rPh>
    <phoneticPr fontId="13"/>
  </si>
  <si>
    <t>　　　廃止され、環境性能割として市税となったことから、従前の軽自動車税にあたる種別割</t>
    <phoneticPr fontId="13"/>
  </si>
  <si>
    <t>　　　と合算した額としています。</t>
    <phoneticPr fontId="13"/>
  </si>
  <si>
    <t>令和２年度</t>
    <rPh sb="0" eb="2">
      <t>レイワ</t>
    </rPh>
    <phoneticPr fontId="7"/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</si>
  <si>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7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</si>
  <si>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7"/>
  </si>
  <si>
    <t>法人事業税交付金</t>
    <rPh sb="0" eb="2">
      <t>ホウジン</t>
    </rPh>
    <rPh sb="2" eb="5">
      <t>ジギョウゼイ</t>
    </rPh>
    <rPh sb="5" eb="8">
      <t>コウフキン</t>
    </rPh>
    <phoneticPr fontId="7"/>
  </si>
  <si>
    <t>法人事業税交付金</t>
    <phoneticPr fontId="7"/>
  </si>
  <si>
    <t>令和２年度</t>
    <rPh sb="0" eb="2">
      <t>レイワ</t>
    </rPh>
    <phoneticPr fontId="13"/>
  </si>
  <si>
    <t>下水道事業会計</t>
    <rPh sb="0" eb="1">
      <t>シタ</t>
    </rPh>
    <phoneticPr fontId="13"/>
  </si>
  <si>
    <t>　　　『彦根市下水道事業会計決算書』</t>
    <phoneticPr fontId="13"/>
  </si>
  <si>
    <t>下水道事業収益</t>
    <phoneticPr fontId="13"/>
  </si>
  <si>
    <t>下水道事業費</t>
    <phoneticPr fontId="13"/>
  </si>
  <si>
    <t>（注）令和２年度から下水道事業は公営企業会計に移行しました。</t>
    <rPh sb="1" eb="2">
      <t>チュウ</t>
    </rPh>
    <phoneticPr fontId="13"/>
  </si>
  <si>
    <t>（注）令和２年度から下水道事業は公営企業会計に移行しました。</t>
    <phoneticPr fontId="13"/>
  </si>
  <si>
    <t>資料：『彦根市病院事業会計決算書』、『彦根市水道事業会計決算書』、</t>
    <rPh sb="4" eb="6">
      <t>ヒコネ</t>
    </rPh>
    <rPh sb="6" eb="7">
      <t>シ</t>
    </rPh>
    <rPh sb="7" eb="9">
      <t>ビョウイン</t>
    </rPh>
    <rPh sb="9" eb="11">
      <t>ジギョウ</t>
    </rPh>
    <rPh sb="11" eb="13">
      <t>カイケイ</t>
    </rPh>
    <rPh sb="13" eb="15">
      <t>ケッサン</t>
    </rPh>
    <rPh sb="15" eb="16">
      <t>ショ</t>
    </rPh>
    <rPh sb="22" eb="24">
      <t>スイドウ</t>
    </rPh>
    <rPh sb="24" eb="26">
      <t>ジギョウ</t>
    </rPh>
    <rPh sb="26" eb="28">
      <t>カイケイ</t>
    </rPh>
    <phoneticPr fontId="7"/>
  </si>
  <si>
    <t>令和３年度</t>
    <rPh sb="0" eb="2">
      <t>レイワ</t>
    </rPh>
    <rPh sb="3" eb="5">
      <t>ネンド</t>
    </rPh>
    <phoneticPr fontId="0"/>
  </si>
  <si>
    <t>令和３年度</t>
    <rPh sb="0" eb="2">
      <t>レイワ</t>
    </rPh>
    <phoneticPr fontId="13"/>
  </si>
  <si>
    <t>令和３年度</t>
    <rPh sb="0" eb="2">
      <t>レイワ</t>
    </rPh>
    <phoneticPr fontId="7"/>
  </si>
  <si>
    <t>新型コロナウイルス感染症対策</t>
    <rPh sb="0" eb="2">
      <t>シンガタ</t>
    </rPh>
    <rPh sb="9" eb="14">
      <t>カンセンショウタイサク</t>
    </rPh>
    <phoneticPr fontId="7"/>
  </si>
  <si>
    <t>地方税減収補填特別交付金</t>
    <rPh sb="0" eb="3">
      <t>チホウゼイ</t>
    </rPh>
    <rPh sb="3" eb="7">
      <t>ゲンシュウホテン</t>
    </rPh>
    <rPh sb="7" eb="12">
      <t>トクベツコウフキン</t>
    </rPh>
    <phoneticPr fontId="13"/>
  </si>
  <si>
    <t>令和４年度</t>
    <rPh sb="0" eb="2">
      <t>レイワ</t>
    </rPh>
    <rPh sb="3" eb="5">
      <t>ネンド</t>
    </rPh>
    <phoneticPr fontId="0"/>
  </si>
  <si>
    <t>令和４年度</t>
    <rPh sb="0" eb="2">
      <t>レイワ</t>
    </rPh>
    <phoneticPr fontId="7"/>
  </si>
  <si>
    <t>令和４年度</t>
    <rPh sb="0" eb="2">
      <t>レイワ</t>
    </rPh>
    <phoneticPr fontId="13"/>
  </si>
  <si>
    <t>令和５年度</t>
    <rPh sb="0" eb="2">
      <t>レイワ</t>
    </rPh>
    <rPh sb="3" eb="5">
      <t>ネンド</t>
    </rPh>
    <phoneticPr fontId="1"/>
  </si>
  <si>
    <t>令和元年度</t>
    <rPh sb="0" eb="3">
      <t>レイワモト</t>
    </rPh>
    <rPh sb="3" eb="4">
      <t>ネン</t>
    </rPh>
    <rPh sb="4" eb="5">
      <t>ド</t>
    </rPh>
    <phoneticPr fontId="0"/>
  </si>
  <si>
    <t>令和２年度</t>
    <rPh sb="0" eb="2">
      <t>レイワ</t>
    </rPh>
    <rPh sb="3" eb="4">
      <t>ネン</t>
    </rPh>
    <rPh sb="4" eb="5">
      <t>ド</t>
    </rPh>
    <phoneticPr fontId="0"/>
  </si>
  <si>
    <t>令和３年度</t>
    <rPh sb="0" eb="2">
      <t>レイワ</t>
    </rPh>
    <rPh sb="3" eb="4">
      <t>ネン</t>
    </rPh>
    <rPh sb="4" eb="5">
      <t>ド</t>
    </rPh>
    <phoneticPr fontId="0"/>
  </si>
  <si>
    <t>令和４年度</t>
    <rPh sb="0" eb="2">
      <t>レイワ</t>
    </rPh>
    <rPh sb="3" eb="4">
      <t>ネン</t>
    </rPh>
    <rPh sb="4" eb="5">
      <t>ド</t>
    </rPh>
    <phoneticPr fontId="0"/>
  </si>
  <si>
    <t>令和５年度</t>
    <rPh sb="0" eb="2">
      <t>レイワ</t>
    </rPh>
    <rPh sb="3" eb="4">
      <t>ネン</t>
    </rPh>
    <rPh sb="4" eb="5">
      <t>ド</t>
    </rPh>
    <phoneticPr fontId="0"/>
  </si>
  <si>
    <t>令和５年度</t>
    <rPh sb="0" eb="2">
      <t>レイワ</t>
    </rPh>
    <phoneticPr fontId="7"/>
  </si>
  <si>
    <t>自動車取得税交付金</t>
    <phoneticPr fontId="13"/>
  </si>
  <si>
    <t>令和５年度</t>
    <rPh sb="0" eb="2">
      <t>レイワ</t>
    </rPh>
    <phoneticPr fontId="13"/>
  </si>
  <si>
    <t>186.歳入歳出決算額累年比較（一般会計）</t>
    <phoneticPr fontId="7"/>
  </si>
  <si>
    <t>187.令和５年度一般会計歳入予算および決算</t>
    <rPh sb="4" eb="6">
      <t>レイワ</t>
    </rPh>
    <phoneticPr fontId="7"/>
  </si>
  <si>
    <t>188.令和５年度一般会計歳出予算および決算</t>
    <rPh sb="7" eb="8">
      <t>ネン</t>
    </rPh>
    <phoneticPr fontId="7"/>
  </si>
  <si>
    <t>189.歳入歳出決算額累年比較（特別会計）</t>
    <phoneticPr fontId="7"/>
  </si>
  <si>
    <t>190.令和５年度特別会計予算および決算</t>
    <rPh sb="7" eb="8">
      <t>ネン</t>
    </rPh>
    <phoneticPr fontId="7"/>
  </si>
  <si>
    <t>191.公営企業会計決算（収益的収支）</t>
    <phoneticPr fontId="7"/>
  </si>
  <si>
    <t>192.市債目的別現在高（普通会計）</t>
    <rPh sb="10" eb="11">
      <t>ザイ</t>
    </rPh>
    <phoneticPr fontId="7"/>
  </si>
  <si>
    <t>193.市税収入状況</t>
    <phoneticPr fontId="7"/>
  </si>
  <si>
    <t>194.都市計画税賦課状況</t>
    <phoneticPr fontId="7"/>
  </si>
  <si>
    <t>195.固定資産税賦課状況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</si>
</sst>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1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2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/>
  </cellStyleXfs>
  <cellXfs count="173">
    <xf numFmtId="0" fontId="0" fillId="0" borderId="0" xfId="0"/>
    <xf numFmtId="176" fontId="2" fillId="0" borderId="0" xfId="1" applyNumberFormat="1" applyFont="1"/>
    <xf numFmtId="176" fontId="2" fillId="0" borderId="1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2" fillId="0" borderId="7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vertical="center"/>
    </xf>
    <xf numFmtId="176" fontId="3" fillId="0" borderId="0" xfId="1" applyNumberFormat="1" applyFont="1" applyAlignment="1">
      <alignment horizontal="centerContinuous" vertical="center"/>
    </xf>
    <xf numFmtId="176" fontId="2" fillId="0" borderId="0" xfId="1" applyNumberFormat="1" applyFont="1" applyAlignment="1">
      <alignment horizontal="centerContinuous" vertical="center"/>
    </xf>
    <xf numFmtId="176" fontId="2" fillId="0" borderId="0" xfId="1" applyNumberFormat="1" applyFont="1" applyBorder="1" applyAlignment="1">
      <alignment horizontal="centerContinuous" vertical="center"/>
    </xf>
    <xf numFmtId="176" fontId="2" fillId="0" borderId="0" xfId="1" applyNumberFormat="1" applyFont="1" applyAlignment="1">
      <alignment vertical="center"/>
    </xf>
    <xf numFmtId="176" fontId="2" fillId="0" borderId="0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Continuous" vertical="center"/>
    </xf>
    <xf numFmtId="176" fontId="2" fillId="0" borderId="8" xfId="1" applyNumberFormat="1" applyFont="1" applyBorder="1" applyAlignment="1">
      <alignment horizontal="centerContinuous" vertical="center"/>
    </xf>
    <xf numFmtId="176" fontId="3" fillId="0" borderId="0" xfId="1" applyNumberFormat="1" applyFont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horizontal="centerContinuous" vertical="center"/>
    </xf>
    <xf numFmtId="176" fontId="2" fillId="0" borderId="1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vertical="center"/>
    </xf>
    <xf numFmtId="176" fontId="3" fillId="0" borderId="2" xfId="1" applyNumberFormat="1" applyFont="1" applyBorder="1" applyAlignment="1">
      <alignment vertical="center"/>
    </xf>
    <xf numFmtId="176" fontId="2" fillId="0" borderId="10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176" fontId="2" fillId="0" borderId="1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left" vertical="center"/>
    </xf>
    <xf numFmtId="0" fontId="2" fillId="0" borderId="1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horizontal="left" vertical="center"/>
    </xf>
    <xf numFmtId="176" fontId="3" fillId="0" borderId="0" xfId="1" applyNumberFormat="1" applyFont="1" applyBorder="1" applyAlignment="1">
      <alignment horizontal="left" vertical="center"/>
    </xf>
    <xf numFmtId="176" fontId="2" fillId="0" borderId="0" xfId="1" applyNumberFormat="1" applyFont="1" applyAlignment="1">
      <alignment horizontal="right" vertical="center"/>
    </xf>
    <xf numFmtId="176" fontId="3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176" fontId="10" fillId="0" borderId="0" xfId="1" applyNumberFormat="1" applyFont="1" applyBorder="1" applyAlignment="1">
      <alignment vertical="center"/>
    </xf>
    <xf numFmtId="176" fontId="11" fillId="0" borderId="2" xfId="1" applyNumberFormat="1" applyFont="1" applyBorder="1" applyAlignment="1">
      <alignment horizontal="center" vertical="center"/>
    </xf>
    <xf numFmtId="176" fontId="3" fillId="0" borderId="0" xfId="1" applyNumberFormat="1" applyFont="1"/>
    <xf numFmtId="176" fontId="2" fillId="0" borderId="2" xfId="1" applyNumberFormat="1" applyFont="1" applyBorder="1"/>
    <xf numFmtId="38" fontId="3" fillId="0" borderId="6" xfId="2" applyNumberFormat="1" applyFont="1" applyBorder="1" applyAlignment="1">
      <alignment horizontal="right" vertical="center"/>
    </xf>
    <xf numFmtId="38" fontId="3" fillId="0" borderId="0" xfId="2" applyNumberFormat="1" applyFont="1" applyBorder="1" applyAlignment="1">
      <alignment horizontal="right" vertical="center"/>
    </xf>
    <xf numFmtId="38" fontId="2" fillId="0" borderId="6" xfId="2" applyNumberFormat="1" applyFont="1" applyBorder="1" applyAlignment="1">
      <alignment horizontal="right" vertical="center"/>
    </xf>
    <xf numFmtId="38" fontId="2" fillId="0" borderId="0" xfId="2" applyNumberFormat="1" applyFont="1" applyBorder="1" applyAlignment="1">
      <alignment horizontal="right" vertical="center"/>
    </xf>
    <xf numFmtId="38" fontId="2" fillId="0" borderId="11" xfId="2" applyNumberFormat="1" applyFont="1" applyBorder="1" applyAlignment="1">
      <alignment horizontal="right" vertical="center"/>
    </xf>
    <xf numFmtId="38" fontId="2" fillId="0" borderId="2" xfId="2" applyNumberFormat="1" applyFont="1" applyBorder="1" applyAlignment="1">
      <alignment horizontal="right" vertical="center"/>
    </xf>
    <xf numFmtId="176" fontId="12" fillId="0" borderId="0" xfId="1" applyNumberFormat="1" applyFont="1" applyAlignment="1">
      <alignment vertical="center"/>
    </xf>
    <xf numFmtId="176" fontId="12" fillId="0" borderId="0" xfId="1" applyNumberFormat="1" applyFont="1" applyBorder="1" applyAlignment="1">
      <alignment vertical="center"/>
    </xf>
    <xf numFmtId="176" fontId="15" fillId="0" borderId="2" xfId="1" applyNumberFormat="1" applyFont="1" applyBorder="1" applyAlignment="1">
      <alignment horizontal="center" vertical="center"/>
    </xf>
    <xf numFmtId="176" fontId="2" fillId="0" borderId="11" xfId="2" applyNumberFormat="1" applyFont="1" applyBorder="1" applyAlignment="1">
      <alignment vertical="center"/>
    </xf>
    <xf numFmtId="176" fontId="2" fillId="0" borderId="2" xfId="2" applyNumberFormat="1" applyFont="1" applyBorder="1" applyAlignment="1">
      <alignment vertical="center"/>
    </xf>
    <xf numFmtId="176" fontId="2" fillId="0" borderId="13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3" fillId="0" borderId="0" xfId="1" applyNumberFormat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2" fillId="0" borderId="0" xfId="0" applyFont="1"/>
    <xf numFmtId="176" fontId="3" fillId="0" borderId="5" xfId="1" applyNumberFormat="1" applyFont="1" applyBorder="1" applyAlignment="1">
      <alignment horizontal="center" vertical="center"/>
    </xf>
    <xf numFmtId="176" fontId="10" fillId="0" borderId="0" xfId="1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2" xfId="1" applyNumberFormat="1" applyFont="1" applyBorder="1" applyAlignment="1">
      <alignment horizontal="left" vertical="center"/>
    </xf>
    <xf numFmtId="176" fontId="2" fillId="0" borderId="11" xfId="1" applyNumberFormat="1" applyFont="1" applyBorder="1" applyAlignment="1">
      <alignment horizontal="right" vertical="center"/>
    </xf>
    <xf numFmtId="176" fontId="2" fillId="0" borderId="0" xfId="1" applyNumberFormat="1" applyFont="1" applyBorder="1" applyAlignment="1">
      <alignment horizontal="left" vertical="center"/>
    </xf>
    <xf numFmtId="176" fontId="2" fillId="0" borderId="11" xfId="1" applyNumberFormat="1" applyFont="1" applyBorder="1" applyAlignment="1">
      <alignment vertical="center"/>
    </xf>
    <xf numFmtId="176" fontId="2" fillId="0" borderId="11" xfId="1" applyNumberFormat="1" applyFont="1" applyBorder="1"/>
    <xf numFmtId="176" fontId="3" fillId="0" borderId="2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vertical="center"/>
    </xf>
    <xf numFmtId="176" fontId="2" fillId="0" borderId="7" xfId="1" applyNumberFormat="1" applyFont="1" applyBorder="1" applyAlignment="1">
      <alignment horizontal="right" vertical="center"/>
    </xf>
    <xf numFmtId="176" fontId="2" fillId="0" borderId="9" xfId="1" applyNumberFormat="1" applyFont="1" applyBorder="1" applyAlignment="1">
      <alignment vertical="center"/>
    </xf>
    <xf numFmtId="176" fontId="2" fillId="0" borderId="7" xfId="1" applyNumberFormat="1" applyFont="1" applyBorder="1" applyAlignment="1">
      <alignment horizontal="centerContinuous" vertical="center"/>
    </xf>
    <xf numFmtId="176" fontId="3" fillId="0" borderId="1" xfId="1" applyNumberFormat="1" applyFont="1" applyBorder="1" applyAlignment="1">
      <alignment vertical="center" shrinkToFit="1"/>
    </xf>
    <xf numFmtId="176" fontId="2" fillId="0" borderId="1" xfId="1" applyNumberFormat="1" applyFont="1" applyBorder="1" applyAlignment="1">
      <alignment vertical="center" shrinkToFit="1"/>
    </xf>
    <xf numFmtId="176" fontId="2" fillId="0" borderId="0" xfId="1" applyNumberFormat="1" applyFont="1" applyBorder="1"/>
    <xf numFmtId="176" fontId="2" fillId="0" borderId="0" xfId="2" applyNumberFormat="1" applyFont="1" applyBorder="1" applyAlignment="1">
      <alignment vertical="center"/>
    </xf>
    <xf numFmtId="176" fontId="2" fillId="0" borderId="7" xfId="1" applyNumberFormat="1" applyFont="1" applyBorder="1"/>
    <xf numFmtId="176" fontId="2" fillId="0" borderId="0" xfId="1" applyNumberFormat="1" applyFont="1" applyBorder="1" applyAlignment="1">
      <alignment vertical="center" shrinkToFit="1"/>
    </xf>
    <xf numFmtId="176" fontId="2" fillId="0" borderId="0" xfId="1" applyNumberFormat="1" applyFont="1" applyAlignment="1">
      <alignment vertical="center" shrinkToFit="1"/>
    </xf>
    <xf numFmtId="176" fontId="3" fillId="0" borderId="0" xfId="1" applyNumberFormat="1" applyFont="1" applyAlignment="1">
      <alignment vertical="center" shrinkToFit="1"/>
    </xf>
    <xf numFmtId="0" fontId="3" fillId="0" borderId="0" xfId="0" applyFont="1" applyAlignment="1">
      <alignment vertical="center"/>
    </xf>
    <xf numFmtId="176" fontId="3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right" vertical="center"/>
    </xf>
    <xf numFmtId="49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8" fontId="2" fillId="0" borderId="0" xfId="1" applyFont="1" applyAlignment="1">
      <alignment vertical="center"/>
    </xf>
    <xf numFmtId="176" fontId="3" fillId="0" borderId="0" xfId="1" applyNumberFormat="1" applyFont="1" applyFill="1" applyAlignment="1">
      <alignment vertical="center"/>
    </xf>
    <xf numFmtId="176" fontId="3" fillId="0" borderId="0" xfId="1" applyNumberFormat="1" applyFont="1" applyFill="1" applyAlignment="1">
      <alignment horizontal="right" vertical="center"/>
    </xf>
    <xf numFmtId="176" fontId="3" fillId="0" borderId="0" xfId="1" applyNumberFormat="1" applyFont="1" applyFill="1" applyAlignment="1">
      <alignment vertical="center" shrinkToFit="1"/>
    </xf>
    <xf numFmtId="176" fontId="3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center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vertical="center"/>
    </xf>
    <xf numFmtId="176" fontId="2" fillId="0" borderId="6" xfId="1" applyNumberFormat="1" applyFont="1" applyFill="1" applyBorder="1"/>
    <xf numFmtId="176" fontId="2" fillId="0" borderId="0" xfId="1" applyNumberFormat="1" applyFont="1" applyFill="1"/>
    <xf numFmtId="176" fontId="2" fillId="0" borderId="0" xfId="1" applyNumberFormat="1" applyFont="1" applyFill="1" applyAlignment="1">
      <alignment horizontal="right" vertical="center"/>
    </xf>
    <xf numFmtId="176" fontId="2" fillId="0" borderId="0" xfId="1" applyNumberFormat="1" applyFont="1" applyFill="1" applyAlignment="1">
      <alignment vertical="center" shrinkToFit="1"/>
    </xf>
    <xf numFmtId="38" fontId="2" fillId="0" borderId="0" xfId="1" applyFont="1" applyFill="1" applyAlignment="1">
      <alignment vertical="center"/>
    </xf>
    <xf numFmtId="0" fontId="2" fillId="0" borderId="0" xfId="0" applyFont="1" applyFill="1"/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Fill="1" applyBorder="1"/>
    <xf numFmtId="176" fontId="3" fillId="0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17" fillId="0" borderId="7" xfId="1" applyNumberFormat="1" applyFont="1" applyFill="1" applyBorder="1" applyAlignment="1">
      <alignment vertical="center"/>
    </xf>
    <xf numFmtId="176" fontId="2" fillId="0" borderId="10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18" fillId="0" borderId="1" xfId="1" applyNumberFormat="1" applyFont="1" applyBorder="1" applyAlignment="1">
      <alignment vertical="center"/>
    </xf>
    <xf numFmtId="176" fontId="3" fillId="0" borderId="5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  <xf numFmtId="38" fontId="3" fillId="0" borderId="0" xfId="1" applyFont="1" applyFill="1" applyAlignment="1">
      <alignment vertical="center"/>
    </xf>
    <xf numFmtId="0" fontId="3" fillId="0" borderId="0" xfId="0" applyFont="1" applyFill="1"/>
    <xf numFmtId="176" fontId="3" fillId="0" borderId="2" xfId="1" applyNumberFormat="1" applyFont="1" applyFill="1" applyBorder="1" applyAlignment="1">
      <alignment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horizontal="center" vertical="center"/>
    </xf>
    <xf numFmtId="176" fontId="2" fillId="0" borderId="13" xfId="1" applyNumberFormat="1" applyFont="1" applyFill="1" applyBorder="1" applyAlignment="1">
      <alignment vertical="center"/>
    </xf>
    <xf numFmtId="176" fontId="2" fillId="0" borderId="1" xfId="1" applyNumberFormat="1" applyFont="1" applyBorder="1" applyAlignment="1">
      <alignment horizontal="center" vertical="center"/>
    </xf>
    <xf numFmtId="176" fontId="19" fillId="0" borderId="1" xfId="1" applyNumberFormat="1" applyFont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38" fontId="3" fillId="0" borderId="0" xfId="1" applyFont="1" applyFill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176" fontId="20" fillId="0" borderId="1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 shrinkToFit="1"/>
    </xf>
    <xf numFmtId="176" fontId="20" fillId="0" borderId="0" xfId="1" applyNumberFormat="1" applyFont="1" applyAlignment="1">
      <alignment vertical="center" shrinkToFit="1"/>
    </xf>
    <xf numFmtId="176" fontId="4" fillId="0" borderId="1" xfId="1" applyNumberFormat="1" applyFont="1" applyBorder="1" applyAlignment="1">
      <alignment horizontal="left" vertical="center" shrinkToFit="1"/>
    </xf>
    <xf numFmtId="176" fontId="4" fillId="0" borderId="0" xfId="1" applyNumberFormat="1" applyFont="1" applyFill="1" applyAlignment="1">
      <alignment vertical="center" shrinkToFit="1"/>
    </xf>
    <xf numFmtId="176" fontId="20" fillId="0" borderId="0" xfId="1" applyNumberFormat="1" applyFont="1" applyFill="1" applyAlignment="1">
      <alignment vertical="center" shrinkToFit="1"/>
    </xf>
    <xf numFmtId="176" fontId="4" fillId="0" borderId="0" xfId="1" applyNumberFormat="1" applyFont="1" applyFill="1" applyAlignment="1">
      <alignment horizontal="right" vertical="center" shrinkToFit="1"/>
    </xf>
    <xf numFmtId="176" fontId="20" fillId="0" borderId="0" xfId="1" applyNumberFormat="1" applyFont="1" applyFill="1" applyAlignment="1">
      <alignment horizontal="right" vertical="center" shrinkToFit="1"/>
    </xf>
    <xf numFmtId="176" fontId="20" fillId="0" borderId="1" xfId="1" applyNumberFormat="1" applyFont="1" applyBorder="1" applyAlignment="1">
      <alignment vertical="center" shrinkToFit="1"/>
    </xf>
    <xf numFmtId="176" fontId="4" fillId="0" borderId="1" xfId="1" applyNumberFormat="1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176" fontId="2" fillId="0" borderId="0" xfId="1" applyNumberFormat="1" applyFont="1" applyAlignment="1">
      <alignment horizontal="center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  <xf numFmtId="176" fontId="2" fillId="0" borderId="5" xfId="1" applyNumberFormat="1" applyFont="1" applyFill="1" applyBorder="1" applyAlignment="1">
      <alignment horizontal="center" vertical="center"/>
    </xf>
    <xf numFmtId="38" fontId="2" fillId="0" borderId="0" xfId="1" applyFont="1" applyFill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38" fontId="2" fillId="0" borderId="0" xfId="1" applyNumberFormat="1" applyFont="1" applyBorder="1" applyAlignment="1">
      <alignment horizontal="right" vertical="center"/>
    </xf>
    <xf numFmtId="176" fontId="16" fillId="0" borderId="0" xfId="1" applyNumberFormat="1" applyFont="1" applyBorder="1" applyAlignment="1">
      <alignment horizontal="left" vertical="center"/>
    </xf>
    <xf numFmtId="3" fontId="2" fillId="0" borderId="0" xfId="1" applyNumberFormat="1" applyFont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34</xdr:row>
      <xdr:rowOff>38100</xdr:rowOff>
    </xdr:from>
    <xdr:to>
      <xdr:col>4</xdr:col>
      <xdr:colOff>152400</xdr:colOff>
      <xdr:row>35</xdr:row>
      <xdr:rowOff>161925</xdr:rowOff>
    </xdr:to>
    <xdr:sp macro="" textlink="">
      <xdr:nvSpPr>
        <xdr:cNvPr id="5797" name="AutoShape 1">
          <a:extLst>
            <a:ext uri="{FF2B5EF4-FFF2-40B4-BE49-F238E27FC236}">
              <a16:creationId xmlns:a16="http://schemas.microsoft.com/office/drawing/2014/main" id="{00000000-0008-0000-0700-0000A5160000}"/>
            </a:ext>
          </a:extLst>
        </xdr:cNvPr>
        <xdr:cNvSpPr>
          <a:spLocks/>
        </xdr:cNvSpPr>
      </xdr:nvSpPr>
      <xdr:spPr bwMode="auto">
        <a:xfrm>
          <a:off x="5114925" y="6619875"/>
          <a:ext cx="152400" cy="333375"/>
        </a:xfrm>
        <a:prstGeom prst="rightBrace">
          <a:avLst>
            <a:gd name="adj1" fmla="val 1822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48</xdr:row>
      <xdr:rowOff>28575</xdr:rowOff>
    </xdr:from>
    <xdr:to>
      <xdr:col>4</xdr:col>
      <xdr:colOff>209550</xdr:colOff>
      <xdr:row>50</xdr:row>
      <xdr:rowOff>152400</xdr:rowOff>
    </xdr:to>
    <xdr:sp macro="" textlink="">
      <xdr:nvSpPr>
        <xdr:cNvPr id="5798" name="AutoShape 2">
          <a:extLst>
            <a:ext uri="{FF2B5EF4-FFF2-40B4-BE49-F238E27FC236}">
              <a16:creationId xmlns:a16="http://schemas.microsoft.com/office/drawing/2014/main" id="{00000000-0008-0000-0700-0000A6160000}"/>
            </a:ext>
          </a:extLst>
        </xdr:cNvPr>
        <xdr:cNvSpPr>
          <a:spLocks/>
        </xdr:cNvSpPr>
      </xdr:nvSpPr>
      <xdr:spPr bwMode="auto">
        <a:xfrm>
          <a:off x="5124450" y="9544050"/>
          <a:ext cx="200025" cy="542925"/>
        </a:xfrm>
        <a:prstGeom prst="rightBrace">
          <a:avLst>
            <a:gd name="adj1" fmla="val 2261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38100</xdr:rowOff>
    </xdr:from>
    <xdr:to>
      <xdr:col>4</xdr:col>
      <xdr:colOff>152400</xdr:colOff>
      <xdr:row>35</xdr:row>
      <xdr:rowOff>161925</xdr:rowOff>
    </xdr:to>
    <xdr:sp macro="" textlink="">
      <xdr:nvSpPr>
        <xdr:cNvPr id="5799" name="AutoShape 1">
          <a:extLst>
            <a:ext uri="{FF2B5EF4-FFF2-40B4-BE49-F238E27FC236}">
              <a16:creationId xmlns:a16="http://schemas.microsoft.com/office/drawing/2014/main" id="{00000000-0008-0000-0700-0000A7160000}"/>
            </a:ext>
          </a:extLst>
        </xdr:cNvPr>
        <xdr:cNvSpPr>
          <a:spLocks/>
        </xdr:cNvSpPr>
      </xdr:nvSpPr>
      <xdr:spPr bwMode="auto">
        <a:xfrm>
          <a:off x="5114925" y="6619875"/>
          <a:ext cx="152400" cy="333375"/>
        </a:xfrm>
        <a:prstGeom prst="rightBrace">
          <a:avLst>
            <a:gd name="adj1" fmla="val 1822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48</xdr:row>
      <xdr:rowOff>28575</xdr:rowOff>
    </xdr:from>
    <xdr:to>
      <xdr:col>4</xdr:col>
      <xdr:colOff>209550</xdr:colOff>
      <xdr:row>50</xdr:row>
      <xdr:rowOff>152400</xdr:rowOff>
    </xdr:to>
    <xdr:sp macro="" textlink="">
      <xdr:nvSpPr>
        <xdr:cNvPr id="5800" name="AutoShape 2">
          <a:extLst>
            <a:ext uri="{FF2B5EF4-FFF2-40B4-BE49-F238E27FC236}">
              <a16:creationId xmlns:a16="http://schemas.microsoft.com/office/drawing/2014/main" id="{00000000-0008-0000-0700-0000A8160000}"/>
            </a:ext>
          </a:extLst>
        </xdr:cNvPr>
        <xdr:cNvSpPr>
          <a:spLocks/>
        </xdr:cNvSpPr>
      </xdr:nvSpPr>
      <xdr:spPr bwMode="auto">
        <a:xfrm>
          <a:off x="5124450" y="9544050"/>
          <a:ext cx="200025" cy="542925"/>
        </a:xfrm>
        <a:prstGeom prst="rightBrace">
          <a:avLst>
            <a:gd name="adj1" fmla="val 2261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2"/>
  <sheetViews>
    <sheetView view="pageBreakPreview" topLeftCell="A25" zoomScale="90" zoomScaleNormal="100" zoomScaleSheetLayoutView="90" workbookViewId="0">
      <selection activeCell="C17" sqref="C17"/>
    </sheetView>
  </sheetViews>
  <sheetFormatPr defaultColWidth="8.69921875" defaultRowHeight="17.25"/>
  <cols>
    <col min="1" max="1" width="15.8984375" style="17" customWidth="1"/>
    <col min="2" max="3" width="12.3984375" style="17" customWidth="1"/>
    <col min="4" max="4" width="13.09765625" style="17" customWidth="1"/>
    <col min="5" max="5" width="13.09765625" style="63" customWidth="1"/>
    <col min="6" max="6" width="13.09765625" style="51" customWidth="1"/>
    <col min="7" max="7" width="12.19921875" style="17" customWidth="1"/>
    <col min="8" max="10" width="12.796875" style="17" customWidth="1"/>
    <col min="11" max="11" width="12.796875" style="63" customWidth="1"/>
    <col min="12" max="12" width="12.796875" style="51" customWidth="1"/>
    <col min="13" max="47" width="8.69921875" style="58"/>
    <col min="48" max="16384" width="8.69921875" style="17"/>
  </cols>
  <sheetData>
    <row r="1" spans="1:48" s="40" customFormat="1" ht="18.75" customHeight="1">
      <c r="A1" s="157" t="s">
        <v>158</v>
      </c>
      <c r="B1" s="157"/>
      <c r="C1" s="157"/>
      <c r="D1" s="157"/>
      <c r="E1" s="157"/>
      <c r="F1" s="157"/>
      <c r="G1" s="17"/>
      <c r="H1" s="17"/>
      <c r="I1" s="17"/>
      <c r="J1" s="17"/>
      <c r="K1" s="63"/>
      <c r="L1" s="51"/>
    </row>
    <row r="2" spans="1:48" ht="18.75" customHeight="1">
      <c r="G2" s="18"/>
      <c r="H2" s="18"/>
      <c r="I2" s="18"/>
      <c r="J2" s="18"/>
      <c r="K2" s="41"/>
      <c r="L2" s="52"/>
    </row>
    <row r="3" spans="1:48" ht="18.75" customHeight="1">
      <c r="A3" s="156" t="s">
        <v>240</v>
      </c>
      <c r="B3" s="156"/>
      <c r="C3" s="156"/>
      <c r="D3" s="156"/>
      <c r="E3" s="156"/>
      <c r="F3" s="156"/>
      <c r="G3" s="18"/>
      <c r="H3" s="18"/>
      <c r="I3" s="18"/>
      <c r="J3" s="41"/>
      <c r="K3" s="41"/>
      <c r="L3" s="52"/>
    </row>
    <row r="4" spans="1:48" ht="15" customHeight="1">
      <c r="A4" s="39" t="s">
        <v>3</v>
      </c>
      <c r="G4" s="39" t="s">
        <v>116</v>
      </c>
      <c r="H4" s="18"/>
      <c r="I4" s="18"/>
      <c r="J4" s="41"/>
      <c r="K4" s="41"/>
      <c r="L4" s="52"/>
    </row>
    <row r="5" spans="1:48" ht="15" customHeight="1">
      <c r="A5" s="17" t="s">
        <v>4</v>
      </c>
      <c r="G5" s="13" t="s">
        <v>4</v>
      </c>
      <c r="H5" s="30"/>
      <c r="I5" s="30"/>
      <c r="J5" s="42"/>
      <c r="K5" s="42"/>
      <c r="L5" s="53"/>
      <c r="AV5" s="18"/>
    </row>
    <row r="6" spans="1:48" ht="26.25" customHeight="1">
      <c r="A6" s="25" t="s">
        <v>0</v>
      </c>
      <c r="B6" s="8" t="s">
        <v>196</v>
      </c>
      <c r="C6" s="8" t="s">
        <v>210</v>
      </c>
      <c r="D6" s="8" t="s">
        <v>225</v>
      </c>
      <c r="E6" s="8" t="s">
        <v>229</v>
      </c>
      <c r="F6" s="62" t="s">
        <v>237</v>
      </c>
      <c r="G6" s="75" t="s">
        <v>0</v>
      </c>
      <c r="H6" s="8" t="s">
        <v>196</v>
      </c>
      <c r="I6" s="8" t="s">
        <v>210</v>
      </c>
      <c r="J6" s="8" t="s">
        <v>225</v>
      </c>
      <c r="K6" s="8" t="s">
        <v>229</v>
      </c>
      <c r="L6" s="62" t="s">
        <v>237</v>
      </c>
      <c r="AV6" s="18"/>
    </row>
    <row r="7" spans="1:48" ht="26.25" customHeight="1">
      <c r="A7" s="26"/>
      <c r="B7" s="63"/>
      <c r="C7" s="63"/>
      <c r="D7" s="63"/>
      <c r="G7" s="32"/>
      <c r="H7" s="63"/>
      <c r="I7" s="63"/>
      <c r="J7" s="63"/>
      <c r="AV7" s="18"/>
    </row>
    <row r="8" spans="1:48" ht="26.25" customHeight="1">
      <c r="A8" s="76" t="s">
        <v>10</v>
      </c>
      <c r="B8" s="82">
        <v>45728052302</v>
      </c>
      <c r="C8" s="82">
        <v>64191044540</v>
      </c>
      <c r="D8" s="82">
        <f t="shared" ref="D8:E8" si="0">SUM(D10:D32)</f>
        <v>57090546324</v>
      </c>
      <c r="E8" s="82">
        <f t="shared" si="0"/>
        <v>55109103270</v>
      </c>
      <c r="F8" s="83">
        <f t="shared" ref="F8" si="1">SUM(F10:F32)</f>
        <v>54074461632</v>
      </c>
      <c r="G8" s="32" t="s">
        <v>11</v>
      </c>
      <c r="H8" s="17">
        <v>44550096429</v>
      </c>
      <c r="I8" s="17">
        <v>63149253427</v>
      </c>
      <c r="J8" s="17">
        <f>SUM(J10:J22)</f>
        <v>54727017999</v>
      </c>
      <c r="K8" s="17">
        <f>SUM(K10:K22)</f>
        <v>52622306485</v>
      </c>
      <c r="L8" s="39">
        <f>SUM(L10:L22)</f>
        <v>51695564054</v>
      </c>
      <c r="AV8" s="18"/>
    </row>
    <row r="9" spans="1:48" ht="26.25" customHeight="1">
      <c r="A9" s="77"/>
      <c r="E9" s="17"/>
      <c r="F9" s="39"/>
      <c r="G9" s="31"/>
      <c r="K9" s="17"/>
      <c r="L9" s="39"/>
      <c r="AV9" s="18"/>
    </row>
    <row r="10" spans="1:48" ht="26.25" customHeight="1">
      <c r="A10" s="77" t="s">
        <v>12</v>
      </c>
      <c r="B10" s="82">
        <v>18193322867</v>
      </c>
      <c r="C10" s="107">
        <v>17539676691</v>
      </c>
      <c r="D10" s="107">
        <v>17655066336</v>
      </c>
      <c r="E10" s="107">
        <v>18667759233</v>
      </c>
      <c r="F10" s="94">
        <v>19202176217</v>
      </c>
      <c r="G10" s="31" t="s">
        <v>16</v>
      </c>
      <c r="H10" s="17">
        <v>285309218</v>
      </c>
      <c r="I10" s="97">
        <v>281889406</v>
      </c>
      <c r="J10" s="97">
        <v>291851534</v>
      </c>
      <c r="K10" s="97">
        <v>288812898</v>
      </c>
      <c r="L10" s="92">
        <v>288992871</v>
      </c>
      <c r="AV10" s="18"/>
    </row>
    <row r="11" spans="1:48" ht="26.25" customHeight="1">
      <c r="A11" s="77" t="s">
        <v>14</v>
      </c>
      <c r="B11" s="17">
        <v>284244028</v>
      </c>
      <c r="C11" s="97">
        <v>288413000</v>
      </c>
      <c r="D11" s="97">
        <v>293141000</v>
      </c>
      <c r="E11" s="97">
        <v>294321000</v>
      </c>
      <c r="F11" s="92">
        <v>298335000</v>
      </c>
      <c r="G11" s="31" t="s">
        <v>27</v>
      </c>
      <c r="H11" s="17">
        <v>5838818474</v>
      </c>
      <c r="I11" s="97">
        <v>19251135178</v>
      </c>
      <c r="J11" s="97">
        <v>7427387135</v>
      </c>
      <c r="K11" s="97">
        <v>6009976911</v>
      </c>
      <c r="L11" s="92">
        <v>6220757154</v>
      </c>
      <c r="AV11" s="18"/>
    </row>
    <row r="12" spans="1:48" ht="26.25" customHeight="1">
      <c r="A12" s="77" t="s">
        <v>19</v>
      </c>
      <c r="B12" s="17">
        <v>16575000</v>
      </c>
      <c r="C12" s="97">
        <v>17812000</v>
      </c>
      <c r="D12" s="97">
        <v>15132000</v>
      </c>
      <c r="E12" s="97">
        <v>9075000</v>
      </c>
      <c r="F12" s="92">
        <v>7605000</v>
      </c>
      <c r="G12" s="31" t="s">
        <v>51</v>
      </c>
      <c r="H12" s="17">
        <v>14758315282</v>
      </c>
      <c r="I12" s="97">
        <v>15371373685</v>
      </c>
      <c r="J12" s="97">
        <v>18080727837</v>
      </c>
      <c r="K12" s="97">
        <v>17046892437</v>
      </c>
      <c r="L12" s="92">
        <v>17933549190</v>
      </c>
      <c r="AV12" s="18"/>
    </row>
    <row r="13" spans="1:48" ht="26.25" customHeight="1">
      <c r="A13" s="77" t="s">
        <v>126</v>
      </c>
      <c r="B13" s="17">
        <v>73273000</v>
      </c>
      <c r="C13" s="97">
        <v>65858000</v>
      </c>
      <c r="D13" s="97">
        <v>101457000</v>
      </c>
      <c r="E13" s="97">
        <v>90573000</v>
      </c>
      <c r="F13" s="92">
        <v>108719000</v>
      </c>
      <c r="G13" s="31" t="s">
        <v>65</v>
      </c>
      <c r="H13" s="17">
        <v>5201170821</v>
      </c>
      <c r="I13" s="97">
        <v>5350603451</v>
      </c>
      <c r="J13" s="97">
        <v>6397907772</v>
      </c>
      <c r="K13" s="97">
        <v>7199167957</v>
      </c>
      <c r="L13" s="92">
        <v>7566580485</v>
      </c>
      <c r="AV13" s="18"/>
    </row>
    <row r="14" spans="1:48" ht="26.25" customHeight="1">
      <c r="A14" s="77" t="s">
        <v>127</v>
      </c>
      <c r="B14" s="17">
        <v>50253000</v>
      </c>
      <c r="C14" s="97">
        <v>84701000</v>
      </c>
      <c r="D14" s="97">
        <v>121029000</v>
      </c>
      <c r="E14" s="97">
        <v>71670000</v>
      </c>
      <c r="F14" s="92">
        <v>119359000</v>
      </c>
      <c r="G14" s="31" t="s">
        <v>77</v>
      </c>
      <c r="H14" s="17">
        <v>60221060</v>
      </c>
      <c r="I14" s="97">
        <v>61877201</v>
      </c>
      <c r="J14" s="97">
        <v>61707733</v>
      </c>
      <c r="K14" s="97">
        <v>21717986</v>
      </c>
      <c r="L14" s="92">
        <v>22087167</v>
      </c>
      <c r="AV14" s="18"/>
    </row>
    <row r="15" spans="1:48" ht="26.25" customHeight="1">
      <c r="A15" s="77" t="s">
        <v>211</v>
      </c>
      <c r="B15" s="38" t="s">
        <v>1</v>
      </c>
      <c r="C15" s="38">
        <v>206684000</v>
      </c>
      <c r="D15" s="97">
        <v>324735000</v>
      </c>
      <c r="E15" s="97">
        <v>336437000</v>
      </c>
      <c r="F15" s="92">
        <v>322850000</v>
      </c>
      <c r="G15" s="31" t="s">
        <v>84</v>
      </c>
      <c r="H15" s="17">
        <v>753396513</v>
      </c>
      <c r="I15" s="97">
        <v>753580696</v>
      </c>
      <c r="J15" s="97">
        <v>812869356</v>
      </c>
      <c r="K15" s="97">
        <v>721042584</v>
      </c>
      <c r="L15" s="92">
        <v>747677547</v>
      </c>
      <c r="AV15" s="18"/>
    </row>
    <row r="16" spans="1:48" ht="26.25" customHeight="1">
      <c r="A16" s="77" t="s">
        <v>128</v>
      </c>
      <c r="B16" s="17">
        <v>1944805000</v>
      </c>
      <c r="C16" s="97">
        <v>2366809000</v>
      </c>
      <c r="D16" s="97">
        <v>2579513000</v>
      </c>
      <c r="E16" s="97">
        <v>2698798000</v>
      </c>
      <c r="F16" s="92">
        <v>2679420000</v>
      </c>
      <c r="G16" s="31" t="s">
        <v>93</v>
      </c>
      <c r="H16" s="17">
        <v>579498857</v>
      </c>
      <c r="I16" s="97">
        <v>1029815999</v>
      </c>
      <c r="J16" s="97">
        <v>1090391337</v>
      </c>
      <c r="K16" s="97">
        <v>1054581445</v>
      </c>
      <c r="L16" s="92">
        <v>1082093686</v>
      </c>
      <c r="AV16" s="18"/>
    </row>
    <row r="17" spans="1:48" ht="26.25" customHeight="1">
      <c r="A17" s="77" t="s">
        <v>22</v>
      </c>
      <c r="B17" s="17">
        <v>9664461</v>
      </c>
      <c r="C17" s="97">
        <v>8360082</v>
      </c>
      <c r="D17" s="97">
        <v>9389957</v>
      </c>
      <c r="E17" s="97">
        <v>9151834</v>
      </c>
      <c r="F17" s="92">
        <v>9056932</v>
      </c>
      <c r="G17" s="31" t="s">
        <v>17</v>
      </c>
      <c r="H17" s="17">
        <v>5725692204</v>
      </c>
      <c r="I17" s="97">
        <v>5782230548</v>
      </c>
      <c r="J17" s="97">
        <v>6009586893</v>
      </c>
      <c r="K17" s="97">
        <v>6233396390</v>
      </c>
      <c r="L17" s="92">
        <v>5597816892</v>
      </c>
      <c r="AV17" s="18"/>
    </row>
    <row r="18" spans="1:48" ht="26.25" customHeight="1">
      <c r="A18" s="31" t="s">
        <v>212</v>
      </c>
      <c r="B18" s="38">
        <v>64391359</v>
      </c>
      <c r="C18" s="106" t="s">
        <v>1</v>
      </c>
      <c r="D18" s="149" t="s">
        <v>198</v>
      </c>
      <c r="E18" s="151" t="s">
        <v>198</v>
      </c>
      <c r="F18" s="95">
        <v>4398727</v>
      </c>
      <c r="G18" s="31" t="s">
        <v>41</v>
      </c>
      <c r="H18" s="17">
        <v>1626721813</v>
      </c>
      <c r="I18" s="97">
        <v>1650029372</v>
      </c>
      <c r="J18" s="97">
        <v>1660318115</v>
      </c>
      <c r="K18" s="97">
        <v>1808481319</v>
      </c>
      <c r="L18" s="92">
        <v>1775543068</v>
      </c>
      <c r="AV18" s="18"/>
    </row>
    <row r="19" spans="1:48" ht="26.25" customHeight="1">
      <c r="A19" s="31" t="s">
        <v>197</v>
      </c>
      <c r="B19" s="38">
        <v>16250000</v>
      </c>
      <c r="C19" s="38">
        <v>33873000</v>
      </c>
      <c r="D19" s="98">
        <v>36491000</v>
      </c>
      <c r="E19" s="98">
        <v>44976000</v>
      </c>
      <c r="F19" s="127">
        <v>52531000</v>
      </c>
      <c r="G19" s="31" t="s">
        <v>49</v>
      </c>
      <c r="H19" s="17">
        <v>5874813866</v>
      </c>
      <c r="I19" s="97">
        <v>10121602802</v>
      </c>
      <c r="J19" s="97">
        <v>9207507793</v>
      </c>
      <c r="K19" s="97">
        <v>8355701122</v>
      </c>
      <c r="L19" s="92">
        <v>6239098770</v>
      </c>
      <c r="AV19" s="18"/>
    </row>
    <row r="20" spans="1:48" ht="26.25" customHeight="1">
      <c r="A20" s="77" t="s">
        <v>129</v>
      </c>
      <c r="B20" s="17">
        <v>334664000</v>
      </c>
      <c r="C20" s="98">
        <v>140824000</v>
      </c>
      <c r="D20" s="97">
        <v>369295000</v>
      </c>
      <c r="E20" s="97">
        <v>134475000</v>
      </c>
      <c r="F20" s="92">
        <v>140042000</v>
      </c>
      <c r="G20" s="31" t="s">
        <v>130</v>
      </c>
      <c r="H20" s="38">
        <v>16807000</v>
      </c>
      <c r="I20" s="106" t="s">
        <v>1</v>
      </c>
      <c r="J20" s="106" t="s">
        <v>198</v>
      </c>
      <c r="K20" s="106" t="s">
        <v>198</v>
      </c>
      <c r="L20" s="93" t="s">
        <v>1</v>
      </c>
      <c r="AV20" s="18"/>
    </row>
    <row r="21" spans="1:48" ht="26.25" customHeight="1">
      <c r="A21" s="77" t="s">
        <v>30</v>
      </c>
      <c r="B21" s="17">
        <v>4274223000</v>
      </c>
      <c r="C21" s="97">
        <v>4445965000</v>
      </c>
      <c r="D21" s="97">
        <v>6158113000</v>
      </c>
      <c r="E21" s="97">
        <v>6253155000</v>
      </c>
      <c r="F21" s="92">
        <v>6121526000</v>
      </c>
      <c r="G21" s="31" t="s">
        <v>71</v>
      </c>
      <c r="H21" s="17">
        <v>3829331321</v>
      </c>
      <c r="I21" s="97">
        <v>3495115089</v>
      </c>
      <c r="J21" s="97">
        <v>3686762494</v>
      </c>
      <c r="K21" s="97">
        <v>3882535436</v>
      </c>
      <c r="L21" s="92">
        <v>4221367224</v>
      </c>
      <c r="AV21" s="18"/>
    </row>
    <row r="22" spans="1:48" ht="26.25" customHeight="1">
      <c r="A22" s="77" t="s">
        <v>35</v>
      </c>
      <c r="B22" s="17">
        <v>13070000</v>
      </c>
      <c r="C22" s="97">
        <v>13796000</v>
      </c>
      <c r="D22" s="97">
        <v>12187000</v>
      </c>
      <c r="E22" s="97">
        <v>10292000</v>
      </c>
      <c r="F22" s="92">
        <v>9252000</v>
      </c>
      <c r="G22" s="31" t="s">
        <v>85</v>
      </c>
      <c r="H22" s="38" t="s">
        <v>1</v>
      </c>
      <c r="I22" s="106" t="s">
        <v>1</v>
      </c>
      <c r="J22" s="106" t="s">
        <v>198</v>
      </c>
      <c r="K22" s="106" t="s">
        <v>198</v>
      </c>
      <c r="L22" s="93" t="s">
        <v>1</v>
      </c>
      <c r="AV22" s="18"/>
    </row>
    <row r="23" spans="1:48" ht="26.25" customHeight="1">
      <c r="A23" s="77" t="s">
        <v>38</v>
      </c>
      <c r="B23" s="17">
        <v>624871653</v>
      </c>
      <c r="C23" s="97">
        <v>481001369</v>
      </c>
      <c r="D23" s="97">
        <v>353309362</v>
      </c>
      <c r="E23" s="97">
        <v>359880650</v>
      </c>
      <c r="F23" s="92">
        <v>382776095</v>
      </c>
      <c r="G23" s="12"/>
      <c r="H23" s="13"/>
      <c r="I23" s="28"/>
      <c r="J23" s="13"/>
      <c r="K23" s="13"/>
      <c r="L23" s="28"/>
      <c r="AV23" s="18"/>
    </row>
    <row r="24" spans="1:48" ht="26.25" customHeight="1">
      <c r="A24" s="77" t="s">
        <v>43</v>
      </c>
      <c r="B24" s="17">
        <v>1260627679</v>
      </c>
      <c r="C24" s="97">
        <v>862726109</v>
      </c>
      <c r="D24" s="97">
        <v>893822808</v>
      </c>
      <c r="E24" s="97">
        <v>1095278083</v>
      </c>
      <c r="F24" s="92">
        <v>1150527797</v>
      </c>
      <c r="AV24" s="18"/>
    </row>
    <row r="25" spans="1:48" ht="26.25" customHeight="1">
      <c r="A25" s="77" t="s">
        <v>15</v>
      </c>
      <c r="B25" s="17">
        <v>6132549263</v>
      </c>
      <c r="C25" s="107">
        <v>20195953731</v>
      </c>
      <c r="D25" s="97">
        <v>11463215056</v>
      </c>
      <c r="E25" s="97">
        <v>9498063272</v>
      </c>
      <c r="F25" s="92">
        <v>9404196108</v>
      </c>
      <c r="AV25" s="18"/>
    </row>
    <row r="26" spans="1:48" ht="26.25" customHeight="1">
      <c r="A26" s="77" t="s">
        <v>32</v>
      </c>
      <c r="B26" s="17">
        <v>2988670893</v>
      </c>
      <c r="C26" s="97">
        <v>3433887328</v>
      </c>
      <c r="D26" s="97">
        <v>3248309498</v>
      </c>
      <c r="E26" s="97">
        <v>3225828085</v>
      </c>
      <c r="F26" s="92">
        <v>3393091964</v>
      </c>
      <c r="AV26" s="18"/>
    </row>
    <row r="27" spans="1:48" ht="26.25" customHeight="1">
      <c r="A27" s="77" t="s">
        <v>48</v>
      </c>
      <c r="B27" s="17">
        <v>86763580</v>
      </c>
      <c r="C27" s="97">
        <v>100553658</v>
      </c>
      <c r="D27" s="97">
        <v>191794233</v>
      </c>
      <c r="E27" s="97">
        <v>193448344</v>
      </c>
      <c r="F27" s="92">
        <v>104213214</v>
      </c>
      <c r="AV27" s="18"/>
    </row>
    <row r="28" spans="1:48" ht="26.25" customHeight="1">
      <c r="A28" s="77" t="s">
        <v>53</v>
      </c>
      <c r="B28" s="17">
        <v>274149858</v>
      </c>
      <c r="C28" s="97">
        <v>224379308</v>
      </c>
      <c r="D28" s="97">
        <v>574370090</v>
      </c>
      <c r="E28" s="97">
        <v>929878135</v>
      </c>
      <c r="F28" s="92">
        <v>1110027257</v>
      </c>
      <c r="AV28" s="18"/>
    </row>
    <row r="29" spans="1:48" ht="26.25" customHeight="1">
      <c r="A29" s="77" t="s">
        <v>56</v>
      </c>
      <c r="B29" s="17">
        <v>1430699756</v>
      </c>
      <c r="C29" s="97">
        <v>2174106004</v>
      </c>
      <c r="D29" s="97">
        <v>2858365103</v>
      </c>
      <c r="E29" s="97">
        <v>1352346063</v>
      </c>
      <c r="F29" s="92">
        <v>1979075747</v>
      </c>
      <c r="AV29" s="18"/>
    </row>
    <row r="30" spans="1:48" ht="26.25" customHeight="1">
      <c r="A30" s="77" t="s">
        <v>59</v>
      </c>
      <c r="B30" s="17">
        <v>1066051815</v>
      </c>
      <c r="C30" s="97">
        <v>1177955873</v>
      </c>
      <c r="D30" s="97">
        <v>1041791113</v>
      </c>
      <c r="E30" s="97">
        <v>2363528325</v>
      </c>
      <c r="F30" s="92">
        <v>2486796785</v>
      </c>
      <c r="AV30" s="18"/>
    </row>
    <row r="31" spans="1:48" ht="26.25" customHeight="1">
      <c r="A31" s="77" t="s">
        <v>63</v>
      </c>
      <c r="B31" s="17">
        <v>1162728090</v>
      </c>
      <c r="C31" s="97">
        <v>1291956387</v>
      </c>
      <c r="D31" s="97">
        <v>1515963768</v>
      </c>
      <c r="E31" s="97">
        <v>1571732246</v>
      </c>
      <c r="F31" s="92">
        <v>1603924789</v>
      </c>
      <c r="AV31" s="18"/>
    </row>
    <row r="32" spans="1:48" ht="26.25" customHeight="1">
      <c r="A32" s="77" t="s">
        <v>64</v>
      </c>
      <c r="B32" s="17">
        <v>5426204000</v>
      </c>
      <c r="C32" s="97">
        <v>9035753000</v>
      </c>
      <c r="D32" s="97">
        <v>7274056000</v>
      </c>
      <c r="E32" s="97">
        <v>5898437000</v>
      </c>
      <c r="F32" s="92">
        <v>3384561000</v>
      </c>
      <c r="AV32" s="18"/>
    </row>
    <row r="33" spans="1:48" ht="16.5" customHeight="1">
      <c r="A33" s="12"/>
      <c r="B33" s="13"/>
      <c r="C33" s="13"/>
      <c r="D33" s="13"/>
      <c r="E33" s="13"/>
      <c r="F33" s="28"/>
      <c r="AV33" s="18"/>
    </row>
    <row r="34" spans="1:48" ht="16.5" customHeight="1">
      <c r="A34" s="17" t="s">
        <v>164</v>
      </c>
      <c r="AV34" s="18"/>
    </row>
    <row r="35" spans="1:48" ht="16.5" customHeight="1">
      <c r="AV35" s="18"/>
    </row>
    <row r="36" spans="1:48" ht="13.5" customHeight="1">
      <c r="AV36" s="18"/>
    </row>
    <row r="37" spans="1:48" ht="13.5" customHeight="1">
      <c r="AV37" s="18"/>
    </row>
    <row r="38" spans="1:48" ht="13.5" customHeight="1">
      <c r="AV38" s="18"/>
    </row>
    <row r="39" spans="1:48" ht="13.5" customHeight="1">
      <c r="AV39" s="18"/>
    </row>
    <row r="40" spans="1:48" ht="13.5" customHeight="1">
      <c r="AV40" s="18"/>
    </row>
    <row r="41" spans="1:48" ht="13.5" customHeight="1">
      <c r="AV41" s="18"/>
    </row>
    <row r="42" spans="1:48" ht="13.5" customHeight="1">
      <c r="AV42" s="18"/>
    </row>
    <row r="43" spans="1:48">
      <c r="AV43" s="18"/>
    </row>
    <row r="44" spans="1:48">
      <c r="AV44" s="18"/>
    </row>
    <row r="45" spans="1:48">
      <c r="AV45" s="18"/>
    </row>
    <row r="46" spans="1:48">
      <c r="AV46" s="18"/>
    </row>
    <row r="47" spans="1:48">
      <c r="AV47" s="18"/>
    </row>
    <row r="48" spans="1:48">
      <c r="AV48" s="18"/>
    </row>
    <row r="49" spans="48:48">
      <c r="AV49" s="18"/>
    </row>
    <row r="50" spans="48:48">
      <c r="AV50" s="18"/>
    </row>
    <row r="51" spans="48:48">
      <c r="AV51" s="18"/>
    </row>
    <row r="52" spans="48:48">
      <c r="AV52" s="18"/>
    </row>
  </sheetData>
  <mergeCells count="2">
    <mergeCell ref="A3:F3"/>
    <mergeCell ref="A1:F1"/>
  </mergeCells>
  <phoneticPr fontId="7"/>
  <printOptions gridLinesSet="0"/>
  <pageMargins left="0.39370078740157483" right="0.19685039370078741" top="0.59055118110236227" bottom="0.39370078740157483" header="0.39370078740157483" footer="0.19685039370078741"/>
  <pageSetup paperSize="9" scale="95" firstPageNumber="145" orientation="portrait" useFirstPageNumber="1" horizontalDpi="300" verticalDpi="300" r:id="rId1"/>
  <headerFooter alignWithMargins="0"/>
  <colBreaks count="5" manualBreakCount="5">
    <brk id="6" max="36" man="1"/>
    <brk id="13" max="1048575" man="1"/>
    <brk id="29" max="56" man="1"/>
    <brk id="35" max="1048575" man="1"/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"/>
  <sheetViews>
    <sheetView view="pageBreakPreview" topLeftCell="A25" zoomScaleNormal="100" zoomScaleSheetLayoutView="100" workbookViewId="0">
      <selection activeCell="A4" sqref="A4"/>
    </sheetView>
  </sheetViews>
  <sheetFormatPr defaultRowHeight="14.25"/>
  <cols>
    <col min="1" max="1" width="20.69921875" style="1" customWidth="1"/>
    <col min="2" max="4" width="18.296875" style="1" customWidth="1"/>
    <col min="5" max="5" width="20.69921875" style="1" customWidth="1"/>
    <col min="6" max="8" width="18.3984375" style="1" customWidth="1"/>
    <col min="9" max="16384" width="8.796875" style="61"/>
  </cols>
  <sheetData>
    <row r="1" spans="1:8" ht="18.75" customHeight="1">
      <c r="A1" s="17"/>
      <c r="B1" s="15"/>
      <c r="C1" s="15"/>
      <c r="D1" s="15"/>
      <c r="E1" s="17"/>
      <c r="F1" s="17"/>
      <c r="G1" s="17"/>
      <c r="H1" s="17"/>
    </row>
    <row r="2" spans="1:8" ht="18.75" customHeight="1">
      <c r="A2" s="17"/>
      <c r="B2" s="15"/>
      <c r="C2" s="15"/>
      <c r="D2" s="15"/>
      <c r="E2" s="17"/>
      <c r="F2" s="17"/>
      <c r="G2" s="17"/>
      <c r="H2" s="17"/>
    </row>
    <row r="3" spans="1:8" ht="18.75" customHeight="1">
      <c r="A3" s="156" t="s">
        <v>241</v>
      </c>
      <c r="B3" s="156"/>
      <c r="C3" s="156"/>
      <c r="D3" s="156"/>
      <c r="E3" s="156"/>
      <c r="F3" s="156"/>
      <c r="G3" s="156"/>
      <c r="H3" s="156"/>
    </row>
    <row r="4" spans="1:8" ht="17.100000000000001" customHeight="1">
      <c r="A4" s="13" t="s">
        <v>4</v>
      </c>
      <c r="B4" s="13"/>
      <c r="C4" s="13"/>
      <c r="D4" s="17"/>
      <c r="E4" s="13" t="s">
        <v>4</v>
      </c>
      <c r="F4" s="13"/>
      <c r="G4" s="5"/>
      <c r="H4" s="38"/>
    </row>
    <row r="5" spans="1:8" ht="17.100000000000001" customHeight="1">
      <c r="A5" s="158" t="s">
        <v>0</v>
      </c>
      <c r="B5" s="162" t="s">
        <v>6</v>
      </c>
      <c r="C5" s="162" t="s">
        <v>107</v>
      </c>
      <c r="D5" s="160" t="s">
        <v>168</v>
      </c>
      <c r="E5" s="158" t="s">
        <v>0</v>
      </c>
      <c r="F5" s="158" t="s">
        <v>108</v>
      </c>
      <c r="G5" s="158" t="s">
        <v>107</v>
      </c>
      <c r="H5" s="160" t="s">
        <v>168</v>
      </c>
    </row>
    <row r="6" spans="1:8" ht="17.100000000000001" customHeight="1">
      <c r="A6" s="159"/>
      <c r="B6" s="163"/>
      <c r="C6" s="163"/>
      <c r="D6" s="161"/>
      <c r="E6" s="159"/>
      <c r="F6" s="159"/>
      <c r="G6" s="159"/>
      <c r="H6" s="161"/>
    </row>
    <row r="7" spans="1:8" ht="17.100000000000001" customHeight="1">
      <c r="A7" s="31"/>
      <c r="B7" s="29"/>
      <c r="C7" s="29"/>
      <c r="D7" s="29"/>
      <c r="E7" s="2"/>
      <c r="F7" s="3"/>
      <c r="G7" s="3"/>
      <c r="H7" s="3"/>
    </row>
    <row r="8" spans="1:8" ht="17.100000000000001" customHeight="1">
      <c r="A8" s="32" t="s">
        <v>10</v>
      </c>
      <c r="B8" s="95">
        <f>SUM(B10+B18+B23+B26+B29+B35+B38+B32+B41+B44+B47+B52+F10+F13+F16+F20+F25+F30+F34+F37+F41+F44+F51)</f>
        <v>54113110000</v>
      </c>
      <c r="C8" s="95">
        <f>SUM(C10+C18+C23+C26+C29+C35+C38+C32+C41+C44+C47+C52+G10+G13+G16+G20+G25+G30+G34+G37+G41+G44+G51)</f>
        <v>54074461632</v>
      </c>
      <c r="D8" s="95">
        <f>SUM(D10+D18+D23+D26+D29+D35+D38+D32+D41+D44+D47+D52+H10+H13+H16+H20+H25+H30+H34+H37+H41+H44+H51)</f>
        <v>-38648368</v>
      </c>
      <c r="E8" s="130"/>
      <c r="F8" s="3"/>
      <c r="G8" s="3"/>
      <c r="H8" s="3"/>
    </row>
    <row r="9" spans="1:8" ht="17.100000000000001" customHeight="1">
      <c r="A9" s="32"/>
      <c r="B9" s="10"/>
      <c r="C9" s="10"/>
      <c r="D9" s="10"/>
      <c r="E9" s="130"/>
      <c r="F9" s="3"/>
      <c r="G9" s="3"/>
      <c r="H9" s="3"/>
    </row>
    <row r="10" spans="1:8" ht="17.100000000000001" customHeight="1">
      <c r="A10" s="32" t="s">
        <v>12</v>
      </c>
      <c r="B10" s="10">
        <f>SUM(B11:B16)</f>
        <v>18386260000</v>
      </c>
      <c r="C10" s="95">
        <f>SUM(C11:C16)</f>
        <v>19202176217</v>
      </c>
      <c r="D10" s="95">
        <f t="shared" ref="D10:D15" si="0">C10-B10</f>
        <v>815916217</v>
      </c>
      <c r="E10" s="34" t="s">
        <v>138</v>
      </c>
      <c r="F10" s="95">
        <f>F11</f>
        <v>12187000</v>
      </c>
      <c r="G10" s="95">
        <f>G11</f>
        <v>9252000</v>
      </c>
      <c r="H10" s="95">
        <f>H11</f>
        <v>-2935000</v>
      </c>
    </row>
    <row r="11" spans="1:8" ht="17.100000000000001" customHeight="1">
      <c r="A11" s="33" t="s">
        <v>20</v>
      </c>
      <c r="B11" s="88">
        <v>7945512000</v>
      </c>
      <c r="C11" s="88">
        <v>8540331943</v>
      </c>
      <c r="D11" s="88">
        <f t="shared" si="0"/>
        <v>594819943</v>
      </c>
      <c r="E11" s="33" t="s">
        <v>138</v>
      </c>
      <c r="F11" s="88">
        <v>12187000</v>
      </c>
      <c r="G11" s="88">
        <v>9252000</v>
      </c>
      <c r="H11" s="88">
        <f>G11-F11</f>
        <v>-2935000</v>
      </c>
    </row>
    <row r="12" spans="1:8" ht="17.100000000000001" customHeight="1">
      <c r="A12" s="33" t="s">
        <v>23</v>
      </c>
      <c r="B12" s="88">
        <v>7945713000</v>
      </c>
      <c r="C12" s="88">
        <v>8118843792</v>
      </c>
      <c r="D12" s="88">
        <f t="shared" si="0"/>
        <v>173130792</v>
      </c>
      <c r="E12" s="111"/>
      <c r="F12" s="3"/>
      <c r="G12" s="3"/>
      <c r="H12" s="3"/>
    </row>
    <row r="13" spans="1:8" ht="17.100000000000001" customHeight="1">
      <c r="A13" s="33" t="s">
        <v>25</v>
      </c>
      <c r="B13" s="88">
        <v>382752000</v>
      </c>
      <c r="C13" s="88">
        <v>395398813</v>
      </c>
      <c r="D13" s="88">
        <f t="shared" si="0"/>
        <v>12646813</v>
      </c>
      <c r="E13" s="22" t="s">
        <v>38</v>
      </c>
      <c r="F13" s="9">
        <f>F14</f>
        <v>379044000</v>
      </c>
      <c r="G13" s="95">
        <f>G14</f>
        <v>382776095</v>
      </c>
      <c r="H13" s="95">
        <f>G13-F13</f>
        <v>3732095</v>
      </c>
    </row>
    <row r="14" spans="1:8" ht="17.100000000000001" customHeight="1">
      <c r="A14" s="33" t="s">
        <v>28</v>
      </c>
      <c r="B14" s="88">
        <v>821775000</v>
      </c>
      <c r="C14" s="88">
        <v>835396473</v>
      </c>
      <c r="D14" s="88">
        <f t="shared" si="0"/>
        <v>13621473</v>
      </c>
      <c r="E14" s="38" t="s">
        <v>95</v>
      </c>
      <c r="F14" s="99">
        <v>379044000</v>
      </c>
      <c r="G14" s="88">
        <v>382776095</v>
      </c>
      <c r="H14" s="88">
        <f t="shared" ref="H14:H52" si="1">G14-F14</f>
        <v>3732095</v>
      </c>
    </row>
    <row r="15" spans="1:8" ht="17.100000000000001" customHeight="1">
      <c r="A15" s="33" t="s">
        <v>131</v>
      </c>
      <c r="B15" s="88">
        <v>6067000</v>
      </c>
      <c r="C15" s="88">
        <v>6307575</v>
      </c>
      <c r="D15" s="88">
        <f t="shared" si="0"/>
        <v>240575</v>
      </c>
      <c r="E15" s="3"/>
      <c r="F15" s="100"/>
      <c r="G15" s="101"/>
      <c r="H15" s="95"/>
    </row>
    <row r="16" spans="1:8" ht="17.100000000000001" customHeight="1">
      <c r="A16" s="33" t="s">
        <v>31</v>
      </c>
      <c r="B16" s="88">
        <v>1284441000</v>
      </c>
      <c r="C16" s="88">
        <v>1305897621</v>
      </c>
      <c r="D16" s="88">
        <f>C16-B16</f>
        <v>21456621</v>
      </c>
      <c r="E16" s="39" t="s">
        <v>43</v>
      </c>
      <c r="F16" s="102">
        <f>SUM(F17:F18)</f>
        <v>1168238000</v>
      </c>
      <c r="G16" s="95">
        <f>SUM(G17:G18)</f>
        <v>1150527797</v>
      </c>
      <c r="H16" s="95">
        <f t="shared" si="1"/>
        <v>-17710203</v>
      </c>
    </row>
    <row r="17" spans="1:8" ht="17.100000000000001" customHeight="1">
      <c r="A17" s="64"/>
      <c r="B17" s="96"/>
      <c r="C17" s="96"/>
      <c r="D17" s="95"/>
      <c r="E17" s="38" t="s">
        <v>99</v>
      </c>
      <c r="F17" s="99">
        <v>866667000</v>
      </c>
      <c r="G17" s="88">
        <v>852609154</v>
      </c>
      <c r="H17" s="88">
        <f t="shared" si="1"/>
        <v>-14057846</v>
      </c>
    </row>
    <row r="18" spans="1:8" ht="17.100000000000001" customHeight="1">
      <c r="A18" s="32" t="s">
        <v>14</v>
      </c>
      <c r="B18" s="95">
        <f>SUM(B19:B21)</f>
        <v>287010000</v>
      </c>
      <c r="C18" s="95">
        <f>SUM(C19:C21)</f>
        <v>298335000</v>
      </c>
      <c r="D18" s="95">
        <f>SUM(D19:D21)</f>
        <v>11325000</v>
      </c>
      <c r="E18" s="38" t="s">
        <v>100</v>
      </c>
      <c r="F18" s="99">
        <v>301571000</v>
      </c>
      <c r="G18" s="88">
        <v>297918643</v>
      </c>
      <c r="H18" s="88">
        <f t="shared" si="1"/>
        <v>-3652357</v>
      </c>
    </row>
    <row r="19" spans="1:8" ht="17.100000000000001" customHeight="1">
      <c r="A19" s="33" t="s">
        <v>162</v>
      </c>
      <c r="B19" s="88">
        <v>68000000</v>
      </c>
      <c r="C19" s="88">
        <v>70072000</v>
      </c>
      <c r="D19" s="88">
        <f>C19-B19</f>
        <v>2072000</v>
      </c>
      <c r="E19" s="18"/>
      <c r="F19" s="103"/>
      <c r="G19" s="98"/>
      <c r="H19" s="95"/>
    </row>
    <row r="20" spans="1:8" ht="17.100000000000001" customHeight="1">
      <c r="A20" s="33" t="s">
        <v>47</v>
      </c>
      <c r="B20" s="88">
        <v>202000000</v>
      </c>
      <c r="C20" s="88">
        <v>211253000</v>
      </c>
      <c r="D20" s="88">
        <f>C20-B20</f>
        <v>9253000</v>
      </c>
      <c r="E20" s="22" t="s">
        <v>15</v>
      </c>
      <c r="F20" s="102">
        <f>SUM(F21:F23)</f>
        <v>10237987000</v>
      </c>
      <c r="G20" s="95">
        <f>SUM(G21:G23)</f>
        <v>9404196108</v>
      </c>
      <c r="H20" s="95">
        <f t="shared" si="1"/>
        <v>-833790892</v>
      </c>
    </row>
    <row r="21" spans="1:8" ht="17.100000000000001" customHeight="1">
      <c r="A21" s="86" t="s">
        <v>199</v>
      </c>
      <c r="B21" s="88">
        <v>17010000</v>
      </c>
      <c r="C21" s="88">
        <v>17010000</v>
      </c>
      <c r="D21" s="88" t="s">
        <v>165</v>
      </c>
      <c r="E21" s="4" t="s">
        <v>21</v>
      </c>
      <c r="F21" s="103">
        <v>5831628000</v>
      </c>
      <c r="G21" s="98">
        <v>5746133414</v>
      </c>
      <c r="H21" s="88">
        <f t="shared" si="1"/>
        <v>-85494586</v>
      </c>
    </row>
    <row r="22" spans="1:8" ht="17.100000000000001" customHeight="1">
      <c r="A22" s="86"/>
      <c r="B22" s="87"/>
      <c r="C22" s="88"/>
      <c r="D22" s="88"/>
      <c r="E22" s="4" t="s">
        <v>24</v>
      </c>
      <c r="F22" s="104">
        <v>4379616000</v>
      </c>
      <c r="G22" s="105">
        <v>3629758022</v>
      </c>
      <c r="H22" s="88">
        <f t="shared" si="1"/>
        <v>-749857978</v>
      </c>
    </row>
    <row r="23" spans="1:8" ht="17.100000000000001" customHeight="1">
      <c r="A23" s="34" t="s">
        <v>19</v>
      </c>
      <c r="B23" s="95">
        <f>B24</f>
        <v>20000000</v>
      </c>
      <c r="C23" s="95">
        <f>C24</f>
        <v>7605000</v>
      </c>
      <c r="D23" s="95">
        <f>D24</f>
        <v>-12395000</v>
      </c>
      <c r="E23" s="4" t="s">
        <v>26</v>
      </c>
      <c r="F23" s="103">
        <v>26743000</v>
      </c>
      <c r="G23" s="98">
        <v>28304672</v>
      </c>
      <c r="H23" s="88">
        <f t="shared" si="1"/>
        <v>1561672</v>
      </c>
    </row>
    <row r="24" spans="1:8" ht="17.100000000000001" customHeight="1">
      <c r="A24" s="33" t="s">
        <v>19</v>
      </c>
      <c r="B24" s="88">
        <v>20000000</v>
      </c>
      <c r="C24" s="88">
        <v>7605000</v>
      </c>
      <c r="D24" s="88">
        <f>C24-B24</f>
        <v>-12395000</v>
      </c>
      <c r="E24" s="18"/>
      <c r="F24" s="103"/>
      <c r="G24" s="98"/>
      <c r="H24" s="95"/>
    </row>
    <row r="25" spans="1:8" ht="17.100000000000001" customHeight="1">
      <c r="A25" s="31"/>
      <c r="B25" s="97"/>
      <c r="C25" s="88"/>
      <c r="D25" s="95"/>
      <c r="E25" s="22" t="s">
        <v>32</v>
      </c>
      <c r="F25" s="102">
        <f>SUM(F26:F28)</f>
        <v>3498924000</v>
      </c>
      <c r="G25" s="95">
        <f>SUM(G26:G28)</f>
        <v>3393091964</v>
      </c>
      <c r="H25" s="95">
        <f t="shared" si="1"/>
        <v>-105832036</v>
      </c>
    </row>
    <row r="26" spans="1:8" ht="17.100000000000001" customHeight="1">
      <c r="A26" s="34" t="s">
        <v>132</v>
      </c>
      <c r="B26" s="95">
        <f>B27</f>
        <v>55000000</v>
      </c>
      <c r="C26" s="95">
        <f>C27</f>
        <v>108719000</v>
      </c>
      <c r="D26" s="95">
        <f>D27</f>
        <v>53719000</v>
      </c>
      <c r="E26" s="4" t="s">
        <v>36</v>
      </c>
      <c r="F26" s="103">
        <v>2249858000</v>
      </c>
      <c r="G26" s="98">
        <v>2241309856</v>
      </c>
      <c r="H26" s="88">
        <f t="shared" si="1"/>
        <v>-8548144</v>
      </c>
    </row>
    <row r="27" spans="1:8" ht="17.100000000000001" customHeight="1">
      <c r="A27" s="33" t="s">
        <v>132</v>
      </c>
      <c r="B27" s="88">
        <v>55000000</v>
      </c>
      <c r="C27" s="88">
        <v>108719000</v>
      </c>
      <c r="D27" s="88">
        <f>C27-B27</f>
        <v>53719000</v>
      </c>
      <c r="E27" s="4" t="s">
        <v>39</v>
      </c>
      <c r="F27" s="103">
        <v>1001360000</v>
      </c>
      <c r="G27" s="98">
        <v>895904571</v>
      </c>
      <c r="H27" s="88">
        <f t="shared" si="1"/>
        <v>-105455429</v>
      </c>
    </row>
    <row r="28" spans="1:8" ht="17.100000000000001" customHeight="1">
      <c r="A28" s="31"/>
      <c r="B28" s="88"/>
      <c r="C28" s="88"/>
      <c r="D28" s="95"/>
      <c r="E28" s="4" t="s">
        <v>26</v>
      </c>
      <c r="F28" s="103">
        <v>247706000</v>
      </c>
      <c r="G28" s="98">
        <v>255877537</v>
      </c>
      <c r="H28" s="88">
        <f t="shared" si="1"/>
        <v>8171537</v>
      </c>
    </row>
    <row r="29" spans="1:8" ht="17.100000000000001" customHeight="1">
      <c r="A29" s="34" t="s">
        <v>134</v>
      </c>
      <c r="B29" s="95">
        <f>B30</f>
        <v>82000000</v>
      </c>
      <c r="C29" s="95">
        <f>C30</f>
        <v>119359000</v>
      </c>
      <c r="D29" s="95">
        <f>D30</f>
        <v>37359000</v>
      </c>
      <c r="E29" s="18"/>
      <c r="F29" s="103"/>
      <c r="G29" s="98"/>
      <c r="H29" s="95"/>
    </row>
    <row r="30" spans="1:8" ht="17.100000000000001" customHeight="1">
      <c r="A30" s="33" t="s">
        <v>134</v>
      </c>
      <c r="B30" s="88">
        <v>82000000</v>
      </c>
      <c r="C30" s="88">
        <v>119359000</v>
      </c>
      <c r="D30" s="88">
        <f>C30-B30</f>
        <v>37359000</v>
      </c>
      <c r="E30" s="37" t="s">
        <v>48</v>
      </c>
      <c r="F30" s="102">
        <f>SUM(F31:F32)</f>
        <v>115922000</v>
      </c>
      <c r="G30" s="95">
        <f>SUM(G31:G32)</f>
        <v>104213214</v>
      </c>
      <c r="H30" s="95">
        <f t="shared" si="1"/>
        <v>-11708786</v>
      </c>
    </row>
    <row r="31" spans="1:8" ht="17.100000000000001" customHeight="1">
      <c r="A31" s="31"/>
      <c r="B31" s="88"/>
      <c r="C31" s="88"/>
      <c r="D31" s="95"/>
      <c r="E31" s="4" t="s">
        <v>50</v>
      </c>
      <c r="F31" s="103">
        <v>26200000</v>
      </c>
      <c r="G31" s="98">
        <v>23353450</v>
      </c>
      <c r="H31" s="88">
        <f t="shared" si="1"/>
        <v>-2846550</v>
      </c>
    </row>
    <row r="32" spans="1:8" ht="17.100000000000001" customHeight="1">
      <c r="A32" s="34" t="s">
        <v>213</v>
      </c>
      <c r="B32" s="95">
        <f>B33</f>
        <v>247000000</v>
      </c>
      <c r="C32" s="95">
        <f>C33</f>
        <v>322850000</v>
      </c>
      <c r="D32" s="95">
        <f>D33</f>
        <v>75850000</v>
      </c>
      <c r="E32" s="4" t="s">
        <v>54</v>
      </c>
      <c r="F32" s="103">
        <v>89722000</v>
      </c>
      <c r="G32" s="98">
        <v>80859764</v>
      </c>
      <c r="H32" s="88">
        <f t="shared" si="1"/>
        <v>-8862236</v>
      </c>
    </row>
    <row r="33" spans="1:8" ht="17.100000000000001" customHeight="1">
      <c r="A33" s="33" t="s">
        <v>214</v>
      </c>
      <c r="B33" s="88">
        <v>247000000</v>
      </c>
      <c r="C33" s="88">
        <v>322850000</v>
      </c>
      <c r="D33" s="88">
        <f>C33-B33</f>
        <v>75850000</v>
      </c>
      <c r="E33" s="18"/>
      <c r="F33" s="103"/>
      <c r="G33" s="98"/>
      <c r="H33" s="95"/>
    </row>
    <row r="34" spans="1:8" ht="17.100000000000001" customHeight="1">
      <c r="A34" s="35"/>
      <c r="B34" s="97"/>
      <c r="C34" s="88"/>
      <c r="D34" s="95"/>
      <c r="E34" s="37" t="s">
        <v>53</v>
      </c>
      <c r="F34" s="102">
        <f>F35</f>
        <v>1133673000</v>
      </c>
      <c r="G34" s="95">
        <f>G35</f>
        <v>1110027257</v>
      </c>
      <c r="H34" s="95">
        <f t="shared" si="1"/>
        <v>-23645743</v>
      </c>
    </row>
    <row r="35" spans="1:8" ht="17.100000000000001" customHeight="1">
      <c r="A35" s="34" t="s">
        <v>135</v>
      </c>
      <c r="B35" s="95">
        <f>B36</f>
        <v>2253000000</v>
      </c>
      <c r="C35" s="95">
        <f>C36</f>
        <v>2679420000</v>
      </c>
      <c r="D35" s="95">
        <f>D36</f>
        <v>426420000</v>
      </c>
      <c r="E35" s="4" t="s">
        <v>53</v>
      </c>
      <c r="F35" s="103">
        <v>1133673000</v>
      </c>
      <c r="G35" s="98">
        <v>1110027257</v>
      </c>
      <c r="H35" s="88">
        <f t="shared" si="1"/>
        <v>-23645743</v>
      </c>
    </row>
    <row r="36" spans="1:8" ht="17.100000000000001" customHeight="1">
      <c r="A36" s="33" t="s">
        <v>135</v>
      </c>
      <c r="B36" s="88">
        <v>2253000000</v>
      </c>
      <c r="C36" s="88">
        <v>2679420000</v>
      </c>
      <c r="D36" s="88">
        <f>C36-B36</f>
        <v>426420000</v>
      </c>
      <c r="E36" s="18"/>
      <c r="F36" s="24"/>
      <c r="G36" s="98"/>
      <c r="H36" s="95"/>
    </row>
    <row r="37" spans="1:8" ht="17.100000000000001" customHeight="1">
      <c r="A37" s="35"/>
      <c r="B37" s="97"/>
      <c r="C37" s="88"/>
      <c r="D37" s="95"/>
      <c r="E37" s="22" t="s">
        <v>56</v>
      </c>
      <c r="F37" s="9">
        <f>SUM(F38:F39)</f>
        <v>1993392000</v>
      </c>
      <c r="G37" s="95">
        <f>SUM(G38:G39)</f>
        <v>1979075747</v>
      </c>
      <c r="H37" s="95">
        <f t="shared" si="1"/>
        <v>-14316253</v>
      </c>
    </row>
    <row r="38" spans="1:8" ht="17.100000000000001" customHeight="1">
      <c r="A38" s="36" t="s">
        <v>22</v>
      </c>
      <c r="B38" s="95">
        <f>B39</f>
        <v>6000000</v>
      </c>
      <c r="C38" s="95">
        <f>C39</f>
        <v>9056932</v>
      </c>
      <c r="D38" s="95">
        <f>D39</f>
        <v>3056932</v>
      </c>
      <c r="E38" s="4" t="s">
        <v>133</v>
      </c>
      <c r="F38" s="103">
        <v>61587000</v>
      </c>
      <c r="G38" s="98">
        <v>59670238</v>
      </c>
      <c r="H38" s="88">
        <f t="shared" si="1"/>
        <v>-1916762</v>
      </c>
    </row>
    <row r="39" spans="1:8" ht="17.100000000000001" customHeight="1">
      <c r="A39" s="33" t="s">
        <v>22</v>
      </c>
      <c r="B39" s="88">
        <v>6000000</v>
      </c>
      <c r="C39" s="88">
        <v>9056932</v>
      </c>
      <c r="D39" s="88">
        <f>C39-B39</f>
        <v>3056932</v>
      </c>
      <c r="E39" s="4" t="s">
        <v>69</v>
      </c>
      <c r="F39" s="103">
        <v>1931805000</v>
      </c>
      <c r="G39" s="98">
        <v>1919405509</v>
      </c>
      <c r="H39" s="88">
        <f t="shared" si="1"/>
        <v>-12399491</v>
      </c>
    </row>
    <row r="40" spans="1:8" ht="17.100000000000001" customHeight="1">
      <c r="A40" s="31"/>
      <c r="B40" s="17"/>
      <c r="C40" s="88"/>
      <c r="D40" s="95"/>
      <c r="E40" s="4"/>
      <c r="F40" s="103"/>
      <c r="G40" s="98"/>
      <c r="H40" s="95"/>
    </row>
    <row r="41" spans="1:8" ht="17.100000000000001" customHeight="1">
      <c r="A41" s="34" t="s">
        <v>238</v>
      </c>
      <c r="B41" s="95">
        <f>B42</f>
        <v>4187000</v>
      </c>
      <c r="C41" s="95">
        <f>C42</f>
        <v>4398727</v>
      </c>
      <c r="D41" s="95">
        <f>D42</f>
        <v>211727</v>
      </c>
      <c r="E41" s="37" t="s">
        <v>59</v>
      </c>
      <c r="F41" s="102">
        <f>F42</f>
        <v>2486797000</v>
      </c>
      <c r="G41" s="95">
        <f>G42</f>
        <v>2486796785</v>
      </c>
      <c r="H41" s="95">
        <f t="shared" si="1"/>
        <v>-215</v>
      </c>
    </row>
    <row r="42" spans="1:8" ht="17.100000000000001" customHeight="1">
      <c r="A42" s="33" t="s">
        <v>238</v>
      </c>
      <c r="B42" s="88">
        <v>4187000</v>
      </c>
      <c r="C42" s="88">
        <v>4398727</v>
      </c>
      <c r="D42" s="88">
        <f>C42-B42</f>
        <v>211727</v>
      </c>
      <c r="E42" s="4" t="s">
        <v>59</v>
      </c>
      <c r="F42" s="103">
        <v>2486797000</v>
      </c>
      <c r="G42" s="98">
        <v>2486796785</v>
      </c>
      <c r="H42" s="88">
        <f t="shared" si="1"/>
        <v>-215</v>
      </c>
    </row>
    <row r="43" spans="1:8" ht="17.100000000000001" customHeight="1">
      <c r="A43" s="31"/>
      <c r="B43" s="88"/>
      <c r="C43" s="88"/>
      <c r="D43" s="95"/>
      <c r="E43" s="4"/>
      <c r="F43" s="99"/>
      <c r="G43" s="88"/>
      <c r="H43" s="95"/>
    </row>
    <row r="44" spans="1:8" ht="17.100000000000001" customHeight="1">
      <c r="A44" s="34" t="s">
        <v>200</v>
      </c>
      <c r="B44" s="95">
        <f>B45</f>
        <v>44000000</v>
      </c>
      <c r="C44" s="95">
        <f>C45</f>
        <v>52531000</v>
      </c>
      <c r="D44" s="95">
        <f>D45</f>
        <v>8531000</v>
      </c>
      <c r="E44" s="22" t="s">
        <v>63</v>
      </c>
      <c r="F44" s="102">
        <f>SUM(F45:F49)</f>
        <v>1610780000</v>
      </c>
      <c r="G44" s="95">
        <f>SUM(G45:G49)</f>
        <v>1603924789</v>
      </c>
      <c r="H44" s="95">
        <f t="shared" si="1"/>
        <v>-6855211</v>
      </c>
    </row>
    <row r="45" spans="1:8" ht="17.100000000000001" customHeight="1">
      <c r="A45" s="33" t="s">
        <v>201</v>
      </c>
      <c r="B45" s="151">
        <v>44000000</v>
      </c>
      <c r="C45" s="151">
        <v>52531000</v>
      </c>
      <c r="D45" s="151">
        <f>C45-B45</f>
        <v>8531000</v>
      </c>
      <c r="E45" s="4" t="s">
        <v>105</v>
      </c>
      <c r="F45" s="103">
        <v>10000000</v>
      </c>
      <c r="G45" s="98">
        <v>12672184</v>
      </c>
      <c r="H45" s="88">
        <f t="shared" si="1"/>
        <v>2672184</v>
      </c>
    </row>
    <row r="46" spans="1:8" ht="17.100000000000001" customHeight="1">
      <c r="A46" s="31"/>
      <c r="B46" s="151"/>
      <c r="C46" s="151"/>
      <c r="D46" s="95"/>
      <c r="E46" s="4" t="s">
        <v>83</v>
      </c>
      <c r="F46" s="103">
        <v>1000</v>
      </c>
      <c r="G46" s="98">
        <v>258000</v>
      </c>
      <c r="H46" s="88">
        <f t="shared" si="1"/>
        <v>257000</v>
      </c>
    </row>
    <row r="47" spans="1:8" ht="17.100000000000001" customHeight="1">
      <c r="A47" s="34" t="s">
        <v>137</v>
      </c>
      <c r="B47" s="95">
        <f>SUM(B48:B49)</f>
        <v>137464000</v>
      </c>
      <c r="C47" s="95">
        <f>SUM(C48:C49)</f>
        <v>140042000</v>
      </c>
      <c r="D47" s="95">
        <f>SUM(D48:D49)</f>
        <v>2578000</v>
      </c>
      <c r="E47" s="4" t="s">
        <v>167</v>
      </c>
      <c r="F47" s="103">
        <v>13948000</v>
      </c>
      <c r="G47" s="98">
        <v>13537171</v>
      </c>
      <c r="H47" s="88">
        <f t="shared" si="1"/>
        <v>-410829</v>
      </c>
    </row>
    <row r="48" spans="1:8" ht="17.100000000000001" customHeight="1">
      <c r="A48" s="33" t="s">
        <v>137</v>
      </c>
      <c r="B48" s="151">
        <v>128681000</v>
      </c>
      <c r="C48" s="151">
        <v>128681000</v>
      </c>
      <c r="D48" s="151" t="s">
        <v>165</v>
      </c>
      <c r="E48" s="4" t="s">
        <v>136</v>
      </c>
      <c r="F48" s="103">
        <v>463153000</v>
      </c>
      <c r="G48" s="98">
        <v>448424866</v>
      </c>
      <c r="H48" s="88">
        <f t="shared" si="1"/>
        <v>-14728134</v>
      </c>
    </row>
    <row r="49" spans="1:8" ht="17.100000000000001" customHeight="1">
      <c r="A49" s="131" t="s">
        <v>226</v>
      </c>
      <c r="B49" s="150">
        <v>8783000</v>
      </c>
      <c r="C49" s="151">
        <v>11361000</v>
      </c>
      <c r="D49" s="151">
        <f>C49-B49</f>
        <v>2578000</v>
      </c>
      <c r="E49" s="4" t="s">
        <v>90</v>
      </c>
      <c r="F49" s="103">
        <v>1123678000</v>
      </c>
      <c r="G49" s="98">
        <v>1129032568</v>
      </c>
      <c r="H49" s="88">
        <f t="shared" si="1"/>
        <v>5354568</v>
      </c>
    </row>
    <row r="50" spans="1:8" ht="17.100000000000001" customHeight="1">
      <c r="A50" s="131" t="s">
        <v>227</v>
      </c>
      <c r="B50" s="150"/>
      <c r="C50" s="151"/>
      <c r="D50" s="151"/>
      <c r="E50" s="18"/>
      <c r="F50" s="103"/>
      <c r="G50" s="98"/>
      <c r="H50" s="95"/>
    </row>
    <row r="51" spans="1:8" ht="16.5" customHeight="1">
      <c r="A51" s="31"/>
      <c r="B51" s="97"/>
      <c r="C51" s="151"/>
      <c r="D51" s="95"/>
      <c r="E51" s="22" t="s">
        <v>64</v>
      </c>
      <c r="F51" s="102">
        <f>F52</f>
        <v>4113761000</v>
      </c>
      <c r="G51" s="95">
        <f>G52</f>
        <v>3384561000</v>
      </c>
      <c r="H51" s="95">
        <f t="shared" si="1"/>
        <v>-729200000</v>
      </c>
    </row>
    <row r="52" spans="1:8" ht="16.5" customHeight="1">
      <c r="A52" s="34" t="s">
        <v>30</v>
      </c>
      <c r="B52" s="95">
        <f>B53</f>
        <v>5840484000</v>
      </c>
      <c r="C52" s="95">
        <f>C53</f>
        <v>6121526000</v>
      </c>
      <c r="D52" s="95">
        <f>D53</f>
        <v>281042000</v>
      </c>
      <c r="E52" s="4" t="s">
        <v>64</v>
      </c>
      <c r="F52" s="103">
        <v>4113761000</v>
      </c>
      <c r="G52" s="98">
        <v>3384561000</v>
      </c>
      <c r="H52" s="88">
        <f t="shared" si="1"/>
        <v>-729200000</v>
      </c>
    </row>
    <row r="53" spans="1:8" ht="17.25" customHeight="1">
      <c r="A53" s="73" t="s">
        <v>30</v>
      </c>
      <c r="B53" s="152">
        <v>5840484000</v>
      </c>
      <c r="C53" s="152">
        <v>6121526000</v>
      </c>
      <c r="D53" s="152">
        <f>C53-B53</f>
        <v>281042000</v>
      </c>
      <c r="E53" s="13"/>
      <c r="F53" s="69"/>
      <c r="G53" s="13"/>
      <c r="H53" s="13"/>
    </row>
    <row r="54" spans="1:8" ht="17.25" customHeight="1">
      <c r="A54" s="17" t="s">
        <v>166</v>
      </c>
      <c r="B54" s="17"/>
      <c r="C54" s="17"/>
      <c r="D54" s="17"/>
      <c r="E54" s="18"/>
      <c r="F54" s="18"/>
      <c r="G54" s="18"/>
      <c r="H54" s="18"/>
    </row>
    <row r="55" spans="1:8">
      <c r="A55" s="17"/>
      <c r="B55" s="17"/>
      <c r="C55" s="17"/>
      <c r="D55" s="17"/>
      <c r="E55" s="17"/>
      <c r="F55" s="17"/>
      <c r="G55" s="17"/>
      <c r="H55" s="17"/>
    </row>
    <row r="56" spans="1:8">
      <c r="A56" s="17"/>
      <c r="B56" s="17"/>
      <c r="C56" s="17"/>
      <c r="D56" s="17"/>
      <c r="E56" s="17"/>
    </row>
    <row r="57" spans="1:8">
      <c r="A57" s="17"/>
      <c r="B57" s="17"/>
      <c r="C57" s="17"/>
      <c r="D57" s="17"/>
    </row>
  </sheetData>
  <mergeCells count="10">
    <mergeCell ref="D5:D6"/>
    <mergeCell ref="A3:D3"/>
    <mergeCell ref="A5:A6"/>
    <mergeCell ref="B5:B6"/>
    <mergeCell ref="C5:C6"/>
    <mergeCell ref="E3:H3"/>
    <mergeCell ref="E5:E6"/>
    <mergeCell ref="F5:F6"/>
    <mergeCell ref="G5:G6"/>
    <mergeCell ref="H5:H6"/>
  </mergeCells>
  <phoneticPr fontId="13"/>
  <pageMargins left="0.39370078740157483" right="0.39370078740157483" top="0.59055118110236227" bottom="0.39370078740157483" header="0.39370078740157483" footer="0.19685039370078741"/>
  <pageSetup paperSize="9" scale="9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"/>
  <sheetViews>
    <sheetView view="pageBreakPreview" topLeftCell="A25" zoomScaleNormal="100" zoomScaleSheetLayoutView="100" workbookViewId="0">
      <selection activeCell="D33" sqref="D33"/>
    </sheetView>
  </sheetViews>
  <sheetFormatPr defaultRowHeight="14.25"/>
  <cols>
    <col min="1" max="1" width="20.69921875" style="1" customWidth="1"/>
    <col min="2" max="5" width="13.796875" style="1" customWidth="1"/>
    <col min="6" max="6" width="20.69921875" style="1" customWidth="1"/>
    <col min="7" max="10" width="13.796875" style="1" customWidth="1"/>
    <col min="11" max="16384" width="8.796875" style="61"/>
  </cols>
  <sheetData>
    <row r="1" spans="1:10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 ht="18.75" customHeigh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8.75" customHeight="1">
      <c r="A3" s="156" t="s">
        <v>242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10" ht="18.75" customHeight="1">
      <c r="A4" s="13" t="s">
        <v>4</v>
      </c>
      <c r="B4" s="13"/>
      <c r="C4" s="5"/>
      <c r="D4" s="13"/>
      <c r="E4" s="13"/>
      <c r="F4" s="13" t="s">
        <v>4</v>
      </c>
      <c r="G4" s="13"/>
      <c r="H4" s="5"/>
      <c r="I4" s="5"/>
      <c r="J4" s="5"/>
    </row>
    <row r="5" spans="1:10" ht="18.75" customHeight="1">
      <c r="A5" s="164" t="s">
        <v>0</v>
      </c>
      <c r="B5" s="162" t="s">
        <v>108</v>
      </c>
      <c r="C5" s="162" t="s">
        <v>110</v>
      </c>
      <c r="D5" s="162" t="s">
        <v>109</v>
      </c>
      <c r="E5" s="165" t="s">
        <v>117</v>
      </c>
      <c r="F5" s="164" t="s">
        <v>0</v>
      </c>
      <c r="G5" s="162" t="s">
        <v>108</v>
      </c>
      <c r="H5" s="162" t="s">
        <v>110</v>
      </c>
      <c r="I5" s="162" t="s">
        <v>109</v>
      </c>
      <c r="J5" s="165" t="s">
        <v>117</v>
      </c>
    </row>
    <row r="6" spans="1:10" ht="18.75" customHeight="1">
      <c r="A6" s="159"/>
      <c r="B6" s="163"/>
      <c r="C6" s="163"/>
      <c r="D6" s="163"/>
      <c r="E6" s="161"/>
      <c r="F6" s="159"/>
      <c r="G6" s="163"/>
      <c r="H6" s="163"/>
      <c r="I6" s="163"/>
      <c r="J6" s="161"/>
    </row>
    <row r="7" spans="1:10" ht="18.75" customHeight="1">
      <c r="A7" s="56"/>
      <c r="B7" s="57"/>
      <c r="C7" s="57"/>
      <c r="D7" s="57"/>
      <c r="E7" s="57"/>
      <c r="F7" s="31"/>
      <c r="G7" s="4"/>
      <c r="H7" s="4"/>
      <c r="I7" s="88"/>
      <c r="J7" s="4"/>
    </row>
    <row r="8" spans="1:10" ht="18.75" customHeight="1">
      <c r="A8" s="32" t="s">
        <v>11</v>
      </c>
      <c r="B8" s="10">
        <f>SUM(B10+B13+B21+B26+B32+B35+G13+G20+G23+G10+G31+G34)</f>
        <v>54113110000</v>
      </c>
      <c r="C8" s="95">
        <f>SUM(C10+C13+C21+C26+C32+C35+H13+H20+H23+H10+H31)</f>
        <v>51695564054</v>
      </c>
      <c r="D8" s="95">
        <f>SUM(D13+D21+D26+D35+I10+I13+I20+I23)</f>
        <v>1391572000</v>
      </c>
      <c r="E8" s="95">
        <f>SUM(E10+E13+E21+E26+E32+E35+J13+J20+J23+J10+J31+J34)</f>
        <v>1025973946</v>
      </c>
      <c r="F8" s="112"/>
      <c r="G8" s="105"/>
      <c r="H8" s="105"/>
      <c r="I8" s="105"/>
      <c r="J8" s="105"/>
    </row>
    <row r="9" spans="1:10" ht="18.75" customHeight="1">
      <c r="A9" s="31"/>
      <c r="B9" s="4"/>
      <c r="C9" s="88"/>
      <c r="D9" s="88"/>
      <c r="E9" s="95"/>
      <c r="F9" s="112"/>
      <c r="G9" s="105"/>
      <c r="H9" s="105"/>
      <c r="I9" s="105"/>
      <c r="J9" s="105"/>
    </row>
    <row r="10" spans="1:10" ht="18.75" customHeight="1">
      <c r="A10" s="32" t="s">
        <v>16</v>
      </c>
      <c r="B10" s="10">
        <f>B11</f>
        <v>293475000</v>
      </c>
      <c r="C10" s="95">
        <f>C11</f>
        <v>288992871</v>
      </c>
      <c r="D10" s="95" t="s">
        <v>189</v>
      </c>
      <c r="E10" s="95">
        <f>B10-C10</f>
        <v>4482129</v>
      </c>
      <c r="F10" s="32" t="s">
        <v>93</v>
      </c>
      <c r="G10" s="95">
        <f>G11</f>
        <v>1101229000</v>
      </c>
      <c r="H10" s="95">
        <f>H11</f>
        <v>1082093686</v>
      </c>
      <c r="I10" s="95">
        <f>I11</f>
        <v>1539000</v>
      </c>
      <c r="J10" s="95">
        <f>G10-H10-I10</f>
        <v>17596314</v>
      </c>
    </row>
    <row r="11" spans="1:10" ht="18.75" customHeight="1">
      <c r="A11" s="33" t="s">
        <v>16</v>
      </c>
      <c r="B11" s="88">
        <v>293475000</v>
      </c>
      <c r="C11" s="88">
        <v>288992871</v>
      </c>
      <c r="D11" s="95" t="s">
        <v>165</v>
      </c>
      <c r="E11" s="88">
        <f>B11-C11</f>
        <v>4482129</v>
      </c>
      <c r="F11" s="33" t="s">
        <v>93</v>
      </c>
      <c r="G11" s="88">
        <v>1101229000</v>
      </c>
      <c r="H11" s="88">
        <v>1082093686</v>
      </c>
      <c r="I11" s="88">
        <v>1539000</v>
      </c>
      <c r="J11" s="132">
        <f>G11-H11-I11</f>
        <v>17596314</v>
      </c>
    </row>
    <row r="12" spans="1:10" ht="18.75" customHeight="1">
      <c r="A12" s="31"/>
      <c r="B12" s="88"/>
      <c r="C12" s="88"/>
      <c r="D12" s="88"/>
      <c r="E12" s="95"/>
      <c r="F12" s="112"/>
      <c r="G12" s="105"/>
      <c r="H12" s="105"/>
      <c r="I12" s="105"/>
      <c r="J12" s="105"/>
    </row>
    <row r="13" spans="1:10" ht="18.75" customHeight="1">
      <c r="A13" s="32" t="s">
        <v>27</v>
      </c>
      <c r="B13" s="95">
        <f>SUM(B14:B19)</f>
        <v>6454107744</v>
      </c>
      <c r="C13" s="95">
        <f>SUM(C14:C19)</f>
        <v>6220757154</v>
      </c>
      <c r="D13" s="95">
        <f>SUM(D14:D19)</f>
        <v>20636000</v>
      </c>
      <c r="E13" s="95">
        <f>B13-C13-D13</f>
        <v>212714590</v>
      </c>
      <c r="F13" s="113" t="s">
        <v>139</v>
      </c>
      <c r="G13" s="95">
        <f>SUM(G14:G18)</f>
        <v>6305058350</v>
      </c>
      <c r="H13" s="95">
        <f>SUM(H14:H18)</f>
        <v>5597816892</v>
      </c>
      <c r="I13" s="95">
        <f>SUM(I14:I18)</f>
        <v>610122000</v>
      </c>
      <c r="J13" s="95">
        <f t="shared" ref="J13:J17" si="0">G13-H13-I13</f>
        <v>97119458</v>
      </c>
    </row>
    <row r="14" spans="1:10" ht="18.75" customHeight="1">
      <c r="A14" s="33" t="s">
        <v>29</v>
      </c>
      <c r="B14" s="88">
        <v>5528050744</v>
      </c>
      <c r="C14" s="88">
        <v>5323864127</v>
      </c>
      <c r="D14" s="88">
        <v>5390000</v>
      </c>
      <c r="E14" s="88">
        <f>B14-C14-D14</f>
        <v>198796617</v>
      </c>
      <c r="F14" s="86" t="s">
        <v>140</v>
      </c>
      <c r="G14" s="88">
        <v>271808000</v>
      </c>
      <c r="H14" s="88">
        <v>270047713</v>
      </c>
      <c r="I14" s="95" t="s">
        <v>165</v>
      </c>
      <c r="J14" s="88">
        <f>G14-H14</f>
        <v>1760287</v>
      </c>
    </row>
    <row r="15" spans="1:10" ht="18.75" customHeight="1">
      <c r="A15" s="33" t="s">
        <v>33</v>
      </c>
      <c r="B15" s="88">
        <v>473324000</v>
      </c>
      <c r="C15" s="88">
        <v>465571208</v>
      </c>
      <c r="D15" s="95" t="s">
        <v>165</v>
      </c>
      <c r="E15" s="151">
        <f>B15-C15</f>
        <v>7752792</v>
      </c>
      <c r="F15" s="86" t="s">
        <v>141</v>
      </c>
      <c r="G15" s="88">
        <v>1265293350</v>
      </c>
      <c r="H15" s="88">
        <v>1043009440</v>
      </c>
      <c r="I15" s="88">
        <v>163409000</v>
      </c>
      <c r="J15" s="88">
        <f t="shared" si="0"/>
        <v>58874910</v>
      </c>
    </row>
    <row r="16" spans="1:10" ht="18.75" customHeight="1">
      <c r="A16" s="33" t="s">
        <v>37</v>
      </c>
      <c r="B16" s="88">
        <v>297065000</v>
      </c>
      <c r="C16" s="88">
        <v>277204701</v>
      </c>
      <c r="D16" s="88">
        <v>15246000</v>
      </c>
      <c r="E16" s="151">
        <f t="shared" ref="E16" si="1">B16-C16-D16</f>
        <v>4614299</v>
      </c>
      <c r="F16" s="86" t="s">
        <v>142</v>
      </c>
      <c r="G16" s="88">
        <v>337853000</v>
      </c>
      <c r="H16" s="88">
        <v>272990427</v>
      </c>
      <c r="I16" s="88">
        <v>62973000</v>
      </c>
      <c r="J16" s="88">
        <f>G16-H16-I16</f>
        <v>1889573</v>
      </c>
    </row>
    <row r="17" spans="1:10" ht="18.75" customHeight="1">
      <c r="A17" s="33" t="s">
        <v>40</v>
      </c>
      <c r="B17" s="88">
        <v>103447000</v>
      </c>
      <c r="C17" s="88">
        <v>102690214</v>
      </c>
      <c r="D17" s="95" t="s">
        <v>165</v>
      </c>
      <c r="E17" s="151">
        <f>B17-C17</f>
        <v>756786</v>
      </c>
      <c r="F17" s="86" t="s">
        <v>143</v>
      </c>
      <c r="G17" s="88">
        <v>4188372000</v>
      </c>
      <c r="H17" s="88">
        <v>3778414644</v>
      </c>
      <c r="I17" s="88">
        <v>383740000</v>
      </c>
      <c r="J17" s="88">
        <f t="shared" si="0"/>
        <v>26217356</v>
      </c>
    </row>
    <row r="18" spans="1:10" ht="18.75" customHeight="1">
      <c r="A18" s="33" t="s">
        <v>44</v>
      </c>
      <c r="B18" s="88">
        <v>21192000</v>
      </c>
      <c r="C18" s="88">
        <v>20875170</v>
      </c>
      <c r="D18" s="95" t="s">
        <v>165</v>
      </c>
      <c r="E18" s="151">
        <f>B18-C18</f>
        <v>316830</v>
      </c>
      <c r="F18" s="86" t="s">
        <v>144</v>
      </c>
      <c r="G18" s="88">
        <v>241732000</v>
      </c>
      <c r="H18" s="88">
        <v>233354668</v>
      </c>
      <c r="I18" s="95" t="s">
        <v>165</v>
      </c>
      <c r="J18" s="88">
        <f>G18-H18</f>
        <v>8377332</v>
      </c>
    </row>
    <row r="19" spans="1:10" ht="18.75" customHeight="1">
      <c r="A19" s="33" t="s">
        <v>46</v>
      </c>
      <c r="B19" s="88">
        <v>31029000</v>
      </c>
      <c r="C19" s="88">
        <v>30551734</v>
      </c>
      <c r="D19" s="95" t="s">
        <v>165</v>
      </c>
      <c r="E19" s="151">
        <f>B19-C19</f>
        <v>477266</v>
      </c>
      <c r="F19" s="114"/>
      <c r="G19" s="88"/>
      <c r="H19" s="88"/>
      <c r="I19" s="88"/>
      <c r="J19" s="95"/>
    </row>
    <row r="20" spans="1:10" ht="18.75" customHeight="1">
      <c r="A20" s="31"/>
      <c r="B20" s="88"/>
      <c r="C20" s="88"/>
      <c r="D20" s="88"/>
      <c r="E20" s="95"/>
      <c r="F20" s="113" t="s">
        <v>145</v>
      </c>
      <c r="G20" s="95">
        <f>G21</f>
        <v>1826406000</v>
      </c>
      <c r="H20" s="95">
        <f>H21</f>
        <v>1775543068</v>
      </c>
      <c r="I20" s="95">
        <f>I21</f>
        <v>21831000</v>
      </c>
      <c r="J20" s="95">
        <f>G20-H20-I20</f>
        <v>29031932</v>
      </c>
    </row>
    <row r="21" spans="1:10" ht="18.75" customHeight="1">
      <c r="A21" s="32" t="s">
        <v>51</v>
      </c>
      <c r="B21" s="95">
        <f>SUM(B22:B24)</f>
        <v>18758686310</v>
      </c>
      <c r="C21" s="95">
        <f>SUM(C22:C24)</f>
        <v>17933549190</v>
      </c>
      <c r="D21" s="95">
        <f>SUM(D22:D24)</f>
        <v>473657000</v>
      </c>
      <c r="E21" s="95">
        <f>B21-C21-D21</f>
        <v>351480120</v>
      </c>
      <c r="F21" s="86" t="s">
        <v>145</v>
      </c>
      <c r="G21" s="88">
        <v>1826406000</v>
      </c>
      <c r="H21" s="88">
        <v>1775543068</v>
      </c>
      <c r="I21" s="88">
        <v>21831000</v>
      </c>
      <c r="J21" s="88">
        <f>G21-H21-I21</f>
        <v>29031932</v>
      </c>
    </row>
    <row r="22" spans="1:10" ht="18.75" customHeight="1">
      <c r="A22" s="33" t="s">
        <v>55</v>
      </c>
      <c r="B22" s="88">
        <v>9495149800</v>
      </c>
      <c r="C22" s="88">
        <v>8822524901</v>
      </c>
      <c r="D22" s="88">
        <v>472447000</v>
      </c>
      <c r="E22" s="88">
        <f>B22-C22-D22</f>
        <v>200177899</v>
      </c>
      <c r="F22" s="114"/>
      <c r="G22" s="88"/>
      <c r="H22" s="88"/>
      <c r="I22" s="88"/>
      <c r="J22" s="95"/>
    </row>
    <row r="23" spans="1:10" ht="18.75" customHeight="1">
      <c r="A23" s="33" t="s">
        <v>57</v>
      </c>
      <c r="B23" s="88">
        <v>7820804510</v>
      </c>
      <c r="C23" s="88">
        <v>7669742125</v>
      </c>
      <c r="D23" s="88">
        <v>1210000</v>
      </c>
      <c r="E23" s="151">
        <f t="shared" ref="E23" si="2">B23-C23-D23</f>
        <v>149852385</v>
      </c>
      <c r="F23" s="113" t="s">
        <v>146</v>
      </c>
      <c r="G23" s="95">
        <f>SUM(G24:G29)</f>
        <v>6582254883</v>
      </c>
      <c r="H23" s="95">
        <f>SUM(H24:H29)</f>
        <v>6239098770</v>
      </c>
      <c r="I23" s="95">
        <f>SUM(I24:I29)</f>
        <v>209171000</v>
      </c>
      <c r="J23" s="95">
        <f t="shared" ref="J23:J29" si="3">G23-H23-I23</f>
        <v>133985113</v>
      </c>
    </row>
    <row r="24" spans="1:10" ht="18.75" customHeight="1">
      <c r="A24" s="33" t="s">
        <v>60</v>
      </c>
      <c r="B24" s="88">
        <v>1442732000</v>
      </c>
      <c r="C24" s="88">
        <v>1441282164</v>
      </c>
      <c r="D24" s="95" t="s">
        <v>165</v>
      </c>
      <c r="E24" s="151">
        <f>B24-C24</f>
        <v>1449836</v>
      </c>
      <c r="F24" s="86" t="s">
        <v>147</v>
      </c>
      <c r="G24" s="88">
        <v>961027000</v>
      </c>
      <c r="H24" s="88">
        <v>944074006</v>
      </c>
      <c r="I24" s="88">
        <v>120000</v>
      </c>
      <c r="J24" s="88">
        <f>G24-H24-I24</f>
        <v>16832994</v>
      </c>
    </row>
    <row r="25" spans="1:10" ht="18.75" customHeight="1">
      <c r="A25" s="31"/>
      <c r="B25" s="88"/>
      <c r="C25" s="88"/>
      <c r="D25" s="88"/>
      <c r="E25" s="95"/>
      <c r="F25" s="86" t="s">
        <v>148</v>
      </c>
      <c r="G25" s="88">
        <v>793128000</v>
      </c>
      <c r="H25" s="88">
        <v>699040526</v>
      </c>
      <c r="I25" s="88">
        <v>57896000</v>
      </c>
      <c r="J25" s="88">
        <f t="shared" si="3"/>
        <v>36191474</v>
      </c>
    </row>
    <row r="26" spans="1:10" ht="18.75" customHeight="1">
      <c r="A26" s="32" t="s">
        <v>65</v>
      </c>
      <c r="B26" s="95">
        <f>SUM(B27:B30)</f>
        <v>7714872000</v>
      </c>
      <c r="C26" s="95">
        <f>SUM(C27:C30)</f>
        <v>7566580485</v>
      </c>
      <c r="D26" s="95">
        <f>SUM(D27:D30)</f>
        <v>8505000</v>
      </c>
      <c r="E26" s="95">
        <f>B26-C26-D26</f>
        <v>139786515</v>
      </c>
      <c r="F26" s="86" t="s">
        <v>149</v>
      </c>
      <c r="G26" s="88">
        <v>423602000</v>
      </c>
      <c r="H26" s="88">
        <v>375903185</v>
      </c>
      <c r="I26" s="88">
        <v>33717000</v>
      </c>
      <c r="J26" s="88">
        <f>G26-H26-I26</f>
        <v>13981815</v>
      </c>
    </row>
    <row r="27" spans="1:10" ht="18.75" customHeight="1">
      <c r="A27" s="33" t="s">
        <v>68</v>
      </c>
      <c r="B27" s="88">
        <v>3124267000</v>
      </c>
      <c r="C27" s="88">
        <v>3011523384</v>
      </c>
      <c r="D27" s="133">
        <v>1157000</v>
      </c>
      <c r="E27" s="88">
        <f>B27-C27-D27</f>
        <v>111586616</v>
      </c>
      <c r="F27" s="86" t="s">
        <v>150</v>
      </c>
      <c r="G27" s="88">
        <v>561303000</v>
      </c>
      <c r="H27" s="88">
        <v>550216164</v>
      </c>
      <c r="I27" s="95" t="s">
        <v>165</v>
      </c>
      <c r="J27" s="88">
        <f>G27-H27</f>
        <v>11086836</v>
      </c>
    </row>
    <row r="28" spans="1:10" ht="18.75" customHeight="1">
      <c r="A28" s="33" t="s">
        <v>70</v>
      </c>
      <c r="B28" s="88">
        <v>3311922000</v>
      </c>
      <c r="C28" s="88">
        <v>3276375604</v>
      </c>
      <c r="D28" s="88">
        <v>7348000</v>
      </c>
      <c r="E28" s="151">
        <f t="shared" ref="E28" si="4">B28-C28-D28</f>
        <v>28198396</v>
      </c>
      <c r="F28" s="86" t="s">
        <v>151</v>
      </c>
      <c r="G28" s="88">
        <v>1966793300</v>
      </c>
      <c r="H28" s="88">
        <v>1873869143</v>
      </c>
      <c r="I28" s="88">
        <v>66463000</v>
      </c>
      <c r="J28" s="88">
        <f>G28-H28-I28</f>
        <v>26461157</v>
      </c>
    </row>
    <row r="29" spans="1:10" ht="18.75" customHeight="1">
      <c r="A29" s="33" t="s">
        <v>73</v>
      </c>
      <c r="B29" s="88">
        <v>13692000</v>
      </c>
      <c r="C29" s="88">
        <v>13690515</v>
      </c>
      <c r="D29" s="95" t="s">
        <v>165</v>
      </c>
      <c r="E29" s="151">
        <f>B29-C29</f>
        <v>1485</v>
      </c>
      <c r="F29" s="86" t="s">
        <v>152</v>
      </c>
      <c r="G29" s="88">
        <v>1876401583</v>
      </c>
      <c r="H29" s="88">
        <v>1795995746</v>
      </c>
      <c r="I29" s="88">
        <v>50975000</v>
      </c>
      <c r="J29" s="88">
        <f t="shared" si="3"/>
        <v>29430837</v>
      </c>
    </row>
    <row r="30" spans="1:10" ht="18.75" customHeight="1">
      <c r="A30" s="33" t="s">
        <v>75</v>
      </c>
      <c r="B30" s="88">
        <v>1264991000</v>
      </c>
      <c r="C30" s="88">
        <v>1264990982</v>
      </c>
      <c r="D30" s="95" t="s">
        <v>165</v>
      </c>
      <c r="E30" s="151">
        <f>B30-C30</f>
        <v>18</v>
      </c>
      <c r="F30" s="86"/>
      <c r="G30" s="88"/>
      <c r="H30" s="88"/>
      <c r="I30" s="88"/>
      <c r="J30" s="95"/>
    </row>
    <row r="31" spans="1:10" ht="18.75" customHeight="1">
      <c r="A31" s="31"/>
      <c r="B31" s="88"/>
      <c r="C31" s="88"/>
      <c r="D31" s="88"/>
      <c r="E31" s="95"/>
      <c r="F31" s="113" t="s">
        <v>153</v>
      </c>
      <c r="G31" s="95">
        <f>G32</f>
        <v>4221853000</v>
      </c>
      <c r="H31" s="95">
        <f>H32</f>
        <v>4221367224</v>
      </c>
      <c r="I31" s="95" t="s">
        <v>192</v>
      </c>
      <c r="J31" s="95">
        <f>G31-H31</f>
        <v>485776</v>
      </c>
    </row>
    <row r="32" spans="1:10" ht="18.75" customHeight="1">
      <c r="A32" s="32" t="s">
        <v>77</v>
      </c>
      <c r="B32" s="95">
        <f>B33</f>
        <v>22877000</v>
      </c>
      <c r="C32" s="95">
        <f>C33</f>
        <v>22087167</v>
      </c>
      <c r="D32" s="95" t="s">
        <v>191</v>
      </c>
      <c r="E32" s="95">
        <f>B32-C32</f>
        <v>789833</v>
      </c>
      <c r="F32" s="86" t="s">
        <v>154</v>
      </c>
      <c r="G32" s="88">
        <v>4221853000</v>
      </c>
      <c r="H32" s="88">
        <v>4221367224</v>
      </c>
      <c r="I32" s="95" t="s">
        <v>165</v>
      </c>
      <c r="J32" s="88">
        <f>G32-H32</f>
        <v>485776</v>
      </c>
    </row>
    <row r="33" spans="1:10" ht="18.75" customHeight="1">
      <c r="A33" s="33" t="s">
        <v>79</v>
      </c>
      <c r="B33" s="88">
        <v>22877000</v>
      </c>
      <c r="C33" s="88">
        <v>22087167</v>
      </c>
      <c r="D33" s="95" t="s">
        <v>165</v>
      </c>
      <c r="E33" s="88">
        <f>B33-C33</f>
        <v>789833</v>
      </c>
      <c r="F33" s="86"/>
      <c r="G33" s="88"/>
      <c r="H33" s="88"/>
      <c r="I33" s="88"/>
      <c r="J33" s="95"/>
    </row>
    <row r="34" spans="1:10" ht="18.75" customHeight="1">
      <c r="A34" s="31"/>
      <c r="B34" s="88"/>
      <c r="C34" s="88"/>
      <c r="D34" s="88"/>
      <c r="E34" s="95"/>
      <c r="F34" s="113" t="s">
        <v>155</v>
      </c>
      <c r="G34" s="95">
        <f>G35</f>
        <v>27432713</v>
      </c>
      <c r="H34" s="95" t="s">
        <v>188</v>
      </c>
      <c r="I34" s="95" t="s">
        <v>190</v>
      </c>
      <c r="J34" s="95">
        <f>G34</f>
        <v>27432713</v>
      </c>
    </row>
    <row r="35" spans="1:10" ht="18.75" customHeight="1">
      <c r="A35" s="32" t="s">
        <v>84</v>
      </c>
      <c r="B35" s="95">
        <f>SUM(B36:B38)</f>
        <v>804858000</v>
      </c>
      <c r="C35" s="95">
        <f>SUM(C36:C38)</f>
        <v>747677547</v>
      </c>
      <c r="D35" s="95">
        <f>SUM(D36:D38)</f>
        <v>46111000</v>
      </c>
      <c r="E35" s="95">
        <f>B35-C35-D35</f>
        <v>11069453</v>
      </c>
      <c r="F35" s="86" t="s">
        <v>155</v>
      </c>
      <c r="G35" s="88">
        <v>27432713</v>
      </c>
      <c r="H35" s="95" t="s">
        <v>165</v>
      </c>
      <c r="I35" s="95" t="s">
        <v>165</v>
      </c>
      <c r="J35" s="88">
        <f>G35</f>
        <v>27432713</v>
      </c>
    </row>
    <row r="36" spans="1:10" ht="18.75" customHeight="1">
      <c r="A36" s="33" t="s">
        <v>86</v>
      </c>
      <c r="B36" s="88">
        <v>775171000</v>
      </c>
      <c r="C36" s="88">
        <v>719470389</v>
      </c>
      <c r="D36" s="88">
        <v>46111000</v>
      </c>
      <c r="E36" s="88">
        <f>B36-C36-D36</f>
        <v>9589611</v>
      </c>
      <c r="F36" s="114"/>
      <c r="G36" s="98"/>
      <c r="H36" s="98"/>
      <c r="I36" s="98"/>
      <c r="J36" s="98"/>
    </row>
    <row r="37" spans="1:10" ht="18.75" customHeight="1">
      <c r="A37" s="33" t="s">
        <v>88</v>
      </c>
      <c r="B37" s="88">
        <v>29056000</v>
      </c>
      <c r="C37" s="88">
        <v>27578836</v>
      </c>
      <c r="D37" s="95" t="s">
        <v>165</v>
      </c>
      <c r="E37" s="88">
        <f>B37-C37</f>
        <v>1477164</v>
      </c>
      <c r="F37" s="86"/>
      <c r="G37" s="97"/>
      <c r="H37" s="97"/>
      <c r="I37" s="106"/>
      <c r="J37" s="106"/>
    </row>
    <row r="38" spans="1:10" ht="18.75" customHeight="1">
      <c r="A38" s="33" t="s">
        <v>91</v>
      </c>
      <c r="B38" s="88">
        <v>631000</v>
      </c>
      <c r="C38" s="88">
        <v>628322</v>
      </c>
      <c r="D38" s="95" t="s">
        <v>165</v>
      </c>
      <c r="E38" s="88">
        <f>B38-C38</f>
        <v>2678</v>
      </c>
      <c r="F38" s="86"/>
      <c r="G38" s="97"/>
      <c r="H38" s="97"/>
      <c r="I38" s="106"/>
      <c r="J38" s="97"/>
    </row>
    <row r="39" spans="1:10" ht="18.75" customHeight="1">
      <c r="A39" s="31"/>
      <c r="B39" s="88"/>
      <c r="C39" s="88"/>
      <c r="D39" s="88"/>
      <c r="E39" s="95"/>
      <c r="F39" s="86"/>
      <c r="G39" s="98"/>
      <c r="H39" s="98"/>
      <c r="I39" s="88"/>
      <c r="J39" s="97"/>
    </row>
    <row r="40" spans="1:10" ht="18.75" customHeight="1">
      <c r="A40" s="12"/>
      <c r="B40" s="13"/>
      <c r="C40" s="117"/>
      <c r="D40" s="117"/>
      <c r="E40" s="117"/>
      <c r="F40" s="115"/>
      <c r="G40" s="103"/>
      <c r="H40" s="117"/>
      <c r="I40" s="88"/>
      <c r="J40" s="97"/>
    </row>
    <row r="41" spans="1:10" ht="18.75" customHeight="1">
      <c r="A41" s="17" t="s">
        <v>164</v>
      </c>
      <c r="B41" s="17"/>
      <c r="C41" s="17"/>
      <c r="D41" s="17"/>
      <c r="E41" s="17"/>
      <c r="F41" s="97"/>
      <c r="G41" s="116"/>
      <c r="H41" s="97"/>
      <c r="I41" s="116"/>
      <c r="J41" s="116"/>
    </row>
    <row r="42" spans="1:10" ht="18.75" customHeight="1">
      <c r="A42" s="17"/>
      <c r="B42" s="17"/>
      <c r="C42" s="17"/>
      <c r="D42" s="17"/>
      <c r="E42" s="17"/>
      <c r="F42" s="97"/>
      <c r="G42" s="97"/>
      <c r="H42" s="97"/>
      <c r="I42" s="97"/>
      <c r="J42" s="97"/>
    </row>
    <row r="43" spans="1:10" ht="18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</row>
    <row r="44" spans="1:10">
      <c r="A44" s="17"/>
      <c r="B44" s="17"/>
      <c r="C44" s="17"/>
      <c r="D44" s="17"/>
      <c r="E44" s="17"/>
      <c r="F44" s="17"/>
      <c r="G44" s="17"/>
      <c r="H44" s="17"/>
      <c r="I44" s="17"/>
      <c r="J44" s="17"/>
    </row>
    <row r="45" spans="1:10">
      <c r="A45" s="17"/>
      <c r="B45" s="17"/>
      <c r="C45" s="17"/>
      <c r="D45" s="17"/>
      <c r="E45" s="17"/>
      <c r="F45" s="17"/>
      <c r="G45" s="17"/>
      <c r="H45" s="17"/>
      <c r="I45" s="17"/>
      <c r="J45" s="17"/>
    </row>
    <row r="46" spans="1:10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48" spans="1:10">
      <c r="A48" s="17"/>
      <c r="B48" s="17"/>
      <c r="C48" s="17"/>
      <c r="D48" s="17"/>
      <c r="E48" s="17"/>
    </row>
    <row r="49" spans="1:5">
      <c r="A49" s="17"/>
      <c r="B49" s="17"/>
      <c r="C49" s="17"/>
      <c r="D49" s="17"/>
      <c r="E49" s="17"/>
    </row>
    <row r="50" spans="1:5">
      <c r="A50" s="17"/>
      <c r="B50" s="17"/>
      <c r="C50" s="17"/>
      <c r="D50" s="17"/>
      <c r="E50" s="17"/>
    </row>
    <row r="51" spans="1:5">
      <c r="A51" s="17"/>
      <c r="B51" s="17"/>
      <c r="C51" s="17"/>
      <c r="D51" s="17"/>
      <c r="E51" s="17"/>
    </row>
    <row r="52" spans="1:5">
      <c r="A52" s="17"/>
      <c r="B52" s="17"/>
      <c r="C52" s="17"/>
      <c r="D52" s="17"/>
      <c r="E52" s="17"/>
    </row>
    <row r="53" spans="1:5">
      <c r="A53" s="17"/>
      <c r="B53" s="17"/>
      <c r="C53" s="17"/>
      <c r="D53" s="17"/>
      <c r="E53" s="17"/>
    </row>
    <row r="54" spans="1:5">
      <c r="A54" s="17"/>
      <c r="B54" s="17"/>
      <c r="C54" s="17"/>
      <c r="D54" s="17"/>
      <c r="E54" s="17"/>
    </row>
    <row r="55" spans="1:5">
      <c r="A55" s="17"/>
      <c r="B55" s="17"/>
      <c r="C55" s="17"/>
      <c r="D55" s="17"/>
      <c r="E55" s="17"/>
    </row>
  </sheetData>
  <mergeCells count="12">
    <mergeCell ref="A3:E3"/>
    <mergeCell ref="F3:J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3"/>
  <pageMargins left="0.39370078740157483" right="0.39370078740157483" top="0.59055118110236227" bottom="0.39370078740157483" header="0.39370078740157483" footer="0.19685039370078741"/>
  <pageSetup paperSize="9" orientation="portrait" horizontalDpi="300" verticalDpi="300" r:id="rId1"/>
  <colBreaks count="1" manualBreakCount="1">
    <brk id="5" max="42" man="1"/>
  </colBreaks>
  <ignoredErrors>
    <ignoredError sqref="J14 E36 E15:E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"/>
  <sheetViews>
    <sheetView view="pageBreakPreview" topLeftCell="A22" zoomScaleNormal="100" zoomScaleSheetLayoutView="100" workbookViewId="0">
      <selection activeCell="E22" sqref="E22"/>
    </sheetView>
  </sheetViews>
  <sheetFormatPr defaultRowHeight="14.25"/>
  <cols>
    <col min="1" max="1" width="14.3984375" style="1" customWidth="1"/>
    <col min="2" max="6" width="12.296875" style="1" customWidth="1"/>
    <col min="7" max="16384" width="8.796875" style="61"/>
  </cols>
  <sheetData>
    <row r="1" spans="1:6" ht="18.75" customHeight="1">
      <c r="A1" s="39"/>
      <c r="B1" s="39"/>
      <c r="C1" s="39"/>
      <c r="D1" s="39"/>
      <c r="E1" s="17"/>
      <c r="F1" s="39"/>
    </row>
    <row r="2" spans="1:6" ht="18.75" customHeight="1">
      <c r="A2" s="17"/>
      <c r="B2" s="17"/>
      <c r="C2" s="17"/>
      <c r="D2" s="17"/>
      <c r="E2" s="17"/>
      <c r="F2" s="17"/>
    </row>
    <row r="3" spans="1:6" ht="18.75" customHeight="1">
      <c r="A3" s="156" t="s">
        <v>243</v>
      </c>
      <c r="B3" s="156"/>
      <c r="C3" s="156"/>
      <c r="D3" s="156"/>
      <c r="E3" s="156"/>
      <c r="F3" s="156"/>
    </row>
    <row r="4" spans="1:6" ht="18.75" customHeight="1">
      <c r="A4" s="136"/>
      <c r="B4" s="136"/>
      <c r="C4" s="136"/>
      <c r="D4" s="136"/>
      <c r="E4" s="148"/>
      <c r="F4" s="136"/>
    </row>
    <row r="5" spans="1:6" ht="24" customHeight="1">
      <c r="A5" s="39" t="s">
        <v>3</v>
      </c>
      <c r="B5" s="39"/>
      <c r="C5" s="17"/>
      <c r="D5" s="17"/>
      <c r="E5" s="17"/>
      <c r="F5" s="17"/>
    </row>
    <row r="6" spans="1:6" ht="24" customHeight="1">
      <c r="A6" s="17" t="s">
        <v>4</v>
      </c>
      <c r="B6" s="17"/>
      <c r="C6" s="17"/>
      <c r="D6" s="17"/>
      <c r="E6" s="17"/>
      <c r="F6" s="17"/>
    </row>
    <row r="7" spans="1:6" ht="24" customHeight="1">
      <c r="A7" s="25" t="s">
        <v>0</v>
      </c>
      <c r="B7" s="8" t="s">
        <v>202</v>
      </c>
      <c r="C7" s="8" t="s">
        <v>215</v>
      </c>
      <c r="D7" s="8" t="s">
        <v>224</v>
      </c>
      <c r="E7" s="8" t="s">
        <v>230</v>
      </c>
      <c r="F7" s="62" t="s">
        <v>239</v>
      </c>
    </row>
    <row r="8" spans="1:6" ht="24" customHeight="1">
      <c r="A8" s="26"/>
      <c r="F8" s="43"/>
    </row>
    <row r="9" spans="1:6" ht="24" customHeight="1">
      <c r="A9" s="137" t="s">
        <v>10</v>
      </c>
      <c r="B9" s="138">
        <v>25764282105</v>
      </c>
      <c r="C9" s="138">
        <v>20197943690</v>
      </c>
      <c r="D9" s="138">
        <f>SUM(D11:D16)</f>
        <v>20496584708</v>
      </c>
      <c r="E9" s="138">
        <v>20906703374</v>
      </c>
      <c r="F9" s="139">
        <f>SUM(F11:F16)</f>
        <v>20929784912</v>
      </c>
    </row>
    <row r="10" spans="1:6" ht="24" customHeight="1">
      <c r="A10" s="27"/>
      <c r="B10" s="138"/>
      <c r="C10" s="138"/>
      <c r="D10" s="138"/>
      <c r="E10" s="138"/>
      <c r="F10" s="139"/>
    </row>
    <row r="11" spans="1:6" ht="24" customHeight="1">
      <c r="A11" s="140" t="s">
        <v>13</v>
      </c>
      <c r="B11" s="141">
        <v>9813530087</v>
      </c>
      <c r="C11" s="141">
        <v>9669618561</v>
      </c>
      <c r="D11" s="141">
        <v>9873758559</v>
      </c>
      <c r="E11" s="141">
        <v>10023253825</v>
      </c>
      <c r="F11" s="142">
        <v>9955786705</v>
      </c>
    </row>
    <row r="12" spans="1:6" ht="24" customHeight="1">
      <c r="A12" s="140" t="s">
        <v>34</v>
      </c>
      <c r="B12" s="141">
        <v>5740759047</v>
      </c>
      <c r="C12" s="143" t="s">
        <v>165</v>
      </c>
      <c r="D12" s="143" t="s">
        <v>165</v>
      </c>
      <c r="E12" s="143" t="s">
        <v>165</v>
      </c>
      <c r="F12" s="144" t="s">
        <v>1</v>
      </c>
    </row>
    <row r="13" spans="1:6" ht="24" customHeight="1">
      <c r="A13" s="140" t="s">
        <v>178</v>
      </c>
      <c r="B13" s="141">
        <v>65748041</v>
      </c>
      <c r="C13" s="141">
        <v>34216701</v>
      </c>
      <c r="D13" s="141">
        <v>29217603</v>
      </c>
      <c r="E13" s="141">
        <v>98112954</v>
      </c>
      <c r="F13" s="142">
        <v>107938392</v>
      </c>
    </row>
    <row r="14" spans="1:6" ht="24" customHeight="1">
      <c r="A14" s="140" t="s">
        <v>45</v>
      </c>
      <c r="B14" s="141">
        <v>278213582</v>
      </c>
      <c r="C14" s="141">
        <v>278996338</v>
      </c>
      <c r="D14" s="141">
        <v>270027772</v>
      </c>
      <c r="E14" s="141">
        <v>257041172</v>
      </c>
      <c r="F14" s="142">
        <v>292350243</v>
      </c>
    </row>
    <row r="15" spans="1:6" ht="24" customHeight="1">
      <c r="A15" s="140" t="s">
        <v>114</v>
      </c>
      <c r="B15" s="141">
        <v>8627095234</v>
      </c>
      <c r="C15" s="141">
        <v>8887682736</v>
      </c>
      <c r="D15" s="141">
        <v>8996973927</v>
      </c>
      <c r="E15" s="141">
        <v>9141945658</v>
      </c>
      <c r="F15" s="142">
        <v>9118201985</v>
      </c>
    </row>
    <row r="16" spans="1:6" ht="24" customHeight="1">
      <c r="A16" s="140" t="s">
        <v>157</v>
      </c>
      <c r="B16" s="141">
        <v>1238936114</v>
      </c>
      <c r="C16" s="141">
        <v>1327429354</v>
      </c>
      <c r="D16" s="141">
        <v>1326606847</v>
      </c>
      <c r="E16" s="141">
        <v>1386349765</v>
      </c>
      <c r="F16" s="142">
        <v>1455507587</v>
      </c>
    </row>
    <row r="17" spans="1:6" ht="24" customHeight="1">
      <c r="A17" s="44"/>
      <c r="B17" s="70"/>
      <c r="C17" s="44"/>
      <c r="D17" s="44"/>
      <c r="E17" s="44"/>
      <c r="F17" s="44"/>
    </row>
    <row r="18" spans="1:6" ht="24" customHeight="1">
      <c r="A18" s="78"/>
      <c r="B18" s="78"/>
      <c r="C18" s="78"/>
      <c r="D18" s="78"/>
      <c r="E18" s="78"/>
      <c r="F18" s="78"/>
    </row>
    <row r="19" spans="1:6" ht="24" customHeight="1">
      <c r="A19" s="18"/>
      <c r="B19" s="18"/>
      <c r="C19" s="18"/>
      <c r="D19" s="18"/>
      <c r="E19" s="18"/>
      <c r="F19" s="22"/>
    </row>
    <row r="20" spans="1:6" ht="24" customHeight="1">
      <c r="A20" s="22" t="s">
        <v>61</v>
      </c>
      <c r="B20" s="17"/>
      <c r="C20" s="17"/>
      <c r="D20" s="17"/>
      <c r="E20" s="17"/>
      <c r="F20" s="39"/>
    </row>
    <row r="21" spans="1:6" ht="24" customHeight="1">
      <c r="A21" s="18" t="s">
        <v>4</v>
      </c>
      <c r="B21" s="17"/>
      <c r="C21" s="17"/>
      <c r="D21" s="17"/>
      <c r="E21" s="17"/>
      <c r="F21" s="39"/>
    </row>
    <row r="22" spans="1:6" ht="24" customHeight="1">
      <c r="A22" s="25" t="s">
        <v>0</v>
      </c>
      <c r="B22" s="8" t="s">
        <v>202</v>
      </c>
      <c r="C22" s="8" t="s">
        <v>215</v>
      </c>
      <c r="D22" s="8" t="s">
        <v>224</v>
      </c>
      <c r="E22" s="8" t="s">
        <v>230</v>
      </c>
      <c r="F22" s="62" t="s">
        <v>239</v>
      </c>
    </row>
    <row r="23" spans="1:6" ht="24" customHeight="1">
      <c r="A23" s="26"/>
      <c r="F23" s="43"/>
    </row>
    <row r="24" spans="1:6" ht="24" customHeight="1">
      <c r="A24" s="145" t="s">
        <v>11</v>
      </c>
      <c r="B24" s="138">
        <v>25549445116</v>
      </c>
      <c r="C24" s="138">
        <v>20143197789</v>
      </c>
      <c r="D24" s="138">
        <f>SUM(D26:D31)</f>
        <v>20285623055</v>
      </c>
      <c r="E24" s="138">
        <v>20693112827</v>
      </c>
      <c r="F24" s="139">
        <f>SUM(F26:F31)</f>
        <v>20812702577</v>
      </c>
    </row>
    <row r="25" spans="1:6" ht="24" customHeight="1">
      <c r="A25" s="146"/>
      <c r="B25" s="138"/>
      <c r="C25" s="138"/>
      <c r="D25" s="138"/>
      <c r="E25" s="138"/>
      <c r="F25" s="139"/>
    </row>
    <row r="26" spans="1:6" ht="24" customHeight="1">
      <c r="A26" s="140" t="s">
        <v>13</v>
      </c>
      <c r="B26" s="141">
        <v>9768090196</v>
      </c>
      <c r="C26" s="141">
        <v>9638406102</v>
      </c>
      <c r="D26" s="141">
        <v>9758473831</v>
      </c>
      <c r="E26" s="141">
        <v>9975113410</v>
      </c>
      <c r="F26" s="142">
        <v>9916256045</v>
      </c>
    </row>
    <row r="27" spans="1:6" ht="24" customHeight="1">
      <c r="A27" s="140" t="s">
        <v>34</v>
      </c>
      <c r="B27" s="143">
        <v>5612126236</v>
      </c>
      <c r="C27" s="143" t="s">
        <v>1</v>
      </c>
      <c r="D27" s="143" t="s">
        <v>165</v>
      </c>
      <c r="E27" s="143" t="s">
        <v>165</v>
      </c>
      <c r="F27" s="144" t="s">
        <v>1</v>
      </c>
    </row>
    <row r="28" spans="1:6" ht="24" customHeight="1">
      <c r="A28" s="147" t="s">
        <v>179</v>
      </c>
      <c r="B28" s="141">
        <v>49364665</v>
      </c>
      <c r="C28" s="141">
        <v>34163974</v>
      </c>
      <c r="D28" s="141">
        <v>29214767</v>
      </c>
      <c r="E28" s="141">
        <v>63878660</v>
      </c>
      <c r="F28" s="142">
        <v>84877765</v>
      </c>
    </row>
    <row r="29" spans="1:6" ht="24" customHeight="1">
      <c r="A29" s="140" t="s">
        <v>45</v>
      </c>
      <c r="B29" s="143">
        <v>278213582</v>
      </c>
      <c r="C29" s="143">
        <v>278996338</v>
      </c>
      <c r="D29" s="143">
        <v>270027772</v>
      </c>
      <c r="E29" s="143">
        <v>257041172</v>
      </c>
      <c r="F29" s="144">
        <v>276840243</v>
      </c>
    </row>
    <row r="30" spans="1:6" ht="24" customHeight="1">
      <c r="A30" s="140" t="s">
        <v>106</v>
      </c>
      <c r="B30" s="141">
        <v>8621914617</v>
      </c>
      <c r="C30" s="141">
        <v>8885431047</v>
      </c>
      <c r="D30" s="141">
        <v>8922028618</v>
      </c>
      <c r="E30" s="141">
        <v>9034620951</v>
      </c>
      <c r="F30" s="142">
        <v>9105757636</v>
      </c>
    </row>
    <row r="31" spans="1:6" ht="24" customHeight="1">
      <c r="A31" s="140" t="s">
        <v>157</v>
      </c>
      <c r="B31" s="141">
        <v>1219735820</v>
      </c>
      <c r="C31" s="141">
        <v>1306200328</v>
      </c>
      <c r="D31" s="141">
        <v>1305878067</v>
      </c>
      <c r="E31" s="141">
        <v>1362458634</v>
      </c>
      <c r="F31" s="142">
        <v>1428970888</v>
      </c>
    </row>
    <row r="32" spans="1:6" ht="24" customHeight="1">
      <c r="A32" s="80"/>
      <c r="B32" s="13"/>
      <c r="C32" s="13"/>
      <c r="D32" s="13"/>
      <c r="E32" s="13"/>
      <c r="F32" s="28"/>
    </row>
    <row r="33" spans="1:6" ht="24" customHeight="1">
      <c r="A33" s="17" t="s">
        <v>164</v>
      </c>
      <c r="B33" s="17"/>
      <c r="C33" s="17"/>
      <c r="D33" s="17"/>
      <c r="E33" s="17"/>
      <c r="F33" s="39"/>
    </row>
    <row r="34" spans="1:6" ht="24" customHeight="1">
      <c r="A34" s="97" t="s">
        <v>221</v>
      </c>
      <c r="B34" s="97"/>
      <c r="C34" s="97"/>
      <c r="D34" s="97"/>
      <c r="E34" s="97"/>
      <c r="F34" s="92"/>
    </row>
    <row r="35" spans="1:6" ht="24" customHeight="1">
      <c r="A35" s="17"/>
      <c r="B35" s="17"/>
      <c r="C35" s="17"/>
      <c r="D35" s="17"/>
      <c r="E35" s="17"/>
      <c r="F35" s="39"/>
    </row>
    <row r="36" spans="1:6" ht="24" customHeight="1">
      <c r="A36" s="17"/>
      <c r="B36" s="17"/>
      <c r="C36" s="17"/>
      <c r="D36" s="17"/>
      <c r="E36" s="17"/>
      <c r="F36" s="39"/>
    </row>
    <row r="37" spans="1:6" ht="24" customHeight="1">
      <c r="A37" s="17"/>
      <c r="B37" s="17"/>
      <c r="C37" s="17"/>
      <c r="D37" s="17"/>
      <c r="E37" s="17"/>
      <c r="F37" s="39"/>
    </row>
    <row r="38" spans="1:6" ht="24" customHeight="1">
      <c r="A38" s="17"/>
      <c r="B38" s="17"/>
      <c r="C38" s="17"/>
      <c r="D38" s="17"/>
      <c r="E38" s="17"/>
      <c r="F38" s="39"/>
    </row>
    <row r="39" spans="1:6" ht="24" customHeight="1">
      <c r="A39" s="17"/>
      <c r="B39" s="17"/>
      <c r="C39" s="17"/>
      <c r="D39" s="17"/>
      <c r="E39" s="17"/>
      <c r="F39" s="39"/>
    </row>
    <row r="40" spans="1:6" ht="24" customHeight="1">
      <c r="A40" s="17"/>
      <c r="B40" s="17"/>
      <c r="C40" s="17"/>
      <c r="D40" s="17"/>
      <c r="E40" s="17"/>
      <c r="F40" s="39"/>
    </row>
    <row r="41" spans="1:6" ht="24" customHeight="1">
      <c r="A41" s="17"/>
      <c r="B41" s="17"/>
      <c r="C41" s="17"/>
      <c r="D41" s="17"/>
      <c r="E41" s="17"/>
      <c r="F41" s="39"/>
    </row>
    <row r="42" spans="1:6">
      <c r="A42" s="17"/>
      <c r="B42" s="17"/>
      <c r="C42" s="17"/>
      <c r="D42" s="17"/>
      <c r="E42" s="17"/>
      <c r="F42" s="39"/>
    </row>
    <row r="43" spans="1:6">
      <c r="A43" s="17"/>
      <c r="B43" s="17"/>
      <c r="C43" s="17"/>
      <c r="D43" s="17"/>
      <c r="E43" s="17"/>
      <c r="F43" s="39"/>
    </row>
    <row r="44" spans="1:6">
      <c r="A44" s="17"/>
      <c r="B44" s="17"/>
      <c r="C44" s="17"/>
      <c r="D44" s="17"/>
      <c r="E44" s="17"/>
      <c r="F44" s="39"/>
    </row>
    <row r="45" spans="1:6">
      <c r="A45" s="17"/>
      <c r="B45" s="17"/>
      <c r="C45" s="17"/>
      <c r="D45" s="17"/>
      <c r="E45" s="17"/>
      <c r="F45" s="39"/>
    </row>
    <row r="46" spans="1:6">
      <c r="A46" s="17"/>
      <c r="B46" s="17"/>
      <c r="C46" s="17"/>
      <c r="D46" s="17"/>
      <c r="E46" s="17"/>
      <c r="F46" s="39"/>
    </row>
    <row r="47" spans="1:6">
      <c r="A47" s="17"/>
      <c r="B47" s="17"/>
      <c r="C47" s="17"/>
      <c r="D47" s="17"/>
      <c r="E47" s="17"/>
      <c r="F47" s="39"/>
    </row>
    <row r="48" spans="1:6">
      <c r="A48" s="17"/>
      <c r="B48" s="17"/>
      <c r="C48" s="17"/>
      <c r="D48" s="17"/>
      <c r="E48" s="17"/>
      <c r="F48" s="39"/>
    </row>
    <row r="49" spans="1:6">
      <c r="A49" s="17"/>
      <c r="B49" s="17"/>
      <c r="C49" s="17"/>
      <c r="D49" s="17"/>
      <c r="E49" s="17"/>
      <c r="F49" s="17"/>
    </row>
    <row r="50" spans="1:6">
      <c r="A50" s="17"/>
      <c r="B50" s="17"/>
      <c r="C50" s="17"/>
      <c r="D50" s="17"/>
      <c r="E50" s="17"/>
      <c r="F50" s="17"/>
    </row>
    <row r="51" spans="1:6">
      <c r="A51" s="17"/>
      <c r="B51" s="17"/>
      <c r="C51" s="17"/>
      <c r="D51" s="17"/>
      <c r="E51" s="17"/>
      <c r="F51" s="17"/>
    </row>
  </sheetData>
  <mergeCells count="1">
    <mergeCell ref="A3:F3"/>
  </mergeCells>
  <phoneticPr fontId="13"/>
  <pageMargins left="0.39370078740157483" right="0.39370078740157483" top="0.59055118110236227" bottom="0.39370078740157483" header="0.39370078740157483" footer="0.19685039370078741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6"/>
  <sheetViews>
    <sheetView view="pageBreakPreview" zoomScaleNormal="100" zoomScaleSheetLayoutView="100" workbookViewId="0">
      <selection activeCell="A4" sqref="A4"/>
    </sheetView>
  </sheetViews>
  <sheetFormatPr defaultRowHeight="14.25"/>
  <cols>
    <col min="1" max="1" width="12.296875" style="17" customWidth="1"/>
    <col min="2" max="5" width="13.09765625" style="17" customWidth="1"/>
    <col min="6" max="6" width="12.59765625" style="17" customWidth="1"/>
    <col min="7" max="7" width="25.5" style="17" customWidth="1"/>
    <col min="8" max="12" width="9.8984375" style="17" customWidth="1"/>
    <col min="13" max="16384" width="8.796875" style="65"/>
  </cols>
  <sheetData>
    <row r="1" spans="1:6" ht="18.75" customHeight="1">
      <c r="C1" s="14"/>
      <c r="D1" s="14"/>
      <c r="E1" s="14"/>
      <c r="F1" s="14"/>
    </row>
    <row r="2" spans="1:6" ht="18.75" customHeight="1">
      <c r="A2" s="14"/>
      <c r="B2" s="14"/>
      <c r="C2" s="14"/>
      <c r="D2" s="14"/>
      <c r="E2" s="14"/>
      <c r="F2" s="14"/>
    </row>
    <row r="3" spans="1:6" ht="18.75" customHeight="1">
      <c r="A3" s="156" t="s">
        <v>244</v>
      </c>
      <c r="B3" s="156"/>
      <c r="C3" s="156"/>
      <c r="D3" s="156"/>
      <c r="E3" s="156"/>
      <c r="F3" s="156"/>
    </row>
    <row r="4" spans="1:6" ht="18.75" customHeight="1">
      <c r="A4" s="13" t="s">
        <v>4</v>
      </c>
      <c r="B4" s="13"/>
      <c r="C4" s="13"/>
      <c r="D4" s="5"/>
      <c r="E4" s="5"/>
    </row>
    <row r="5" spans="1:6" ht="18.75" customHeight="1">
      <c r="A5" s="166" t="s">
        <v>0</v>
      </c>
      <c r="B5" s="167"/>
      <c r="C5" s="7" t="s">
        <v>6</v>
      </c>
      <c r="D5" s="7" t="s">
        <v>111</v>
      </c>
      <c r="E5" s="7" t="s">
        <v>112</v>
      </c>
      <c r="F5" s="8" t="s">
        <v>169</v>
      </c>
    </row>
    <row r="6" spans="1:6" ht="18.75" customHeight="1">
      <c r="A6" s="18"/>
      <c r="B6" s="18"/>
      <c r="C6" s="24"/>
      <c r="D6" s="18"/>
      <c r="E6" s="18"/>
      <c r="F6" s="18"/>
    </row>
    <row r="7" spans="1:6" ht="18.75" customHeight="1">
      <c r="A7" s="22" t="s">
        <v>2</v>
      </c>
      <c r="B7" s="22"/>
      <c r="C7" s="9">
        <f>SUM(C8:C12)</f>
        <v>21240969000</v>
      </c>
      <c r="D7" s="10">
        <f>SUM(D8:D12)</f>
        <v>20929784912</v>
      </c>
      <c r="E7" s="10">
        <f>SUM(E8:E12)</f>
        <v>20812702577</v>
      </c>
      <c r="F7" s="10">
        <f>SUM(F8:F12)</f>
        <v>117082335</v>
      </c>
    </row>
    <row r="8" spans="1:6" ht="18.75" customHeight="1">
      <c r="A8" s="18" t="s">
        <v>13</v>
      </c>
      <c r="B8" s="18"/>
      <c r="C8" s="99">
        <v>10018060000</v>
      </c>
      <c r="D8" s="88">
        <v>9955786705</v>
      </c>
      <c r="E8" s="88">
        <v>9916256045</v>
      </c>
      <c r="F8" s="88">
        <v>39530660</v>
      </c>
    </row>
    <row r="9" spans="1:6" ht="18.75" customHeight="1">
      <c r="A9" s="18" t="s">
        <v>193</v>
      </c>
      <c r="B9" s="18"/>
      <c r="C9" s="99">
        <v>98351000</v>
      </c>
      <c r="D9" s="88">
        <v>107938392</v>
      </c>
      <c r="E9" s="88">
        <v>84877765</v>
      </c>
      <c r="F9" s="88">
        <v>23060627</v>
      </c>
    </row>
    <row r="10" spans="1:6" ht="18.75" customHeight="1">
      <c r="A10" s="18" t="s">
        <v>45</v>
      </c>
      <c r="B10" s="18"/>
      <c r="C10" s="99">
        <v>294771000</v>
      </c>
      <c r="D10" s="88">
        <v>292350243</v>
      </c>
      <c r="E10" s="88">
        <v>276840243</v>
      </c>
      <c r="F10" s="88">
        <v>15510000</v>
      </c>
    </row>
    <row r="11" spans="1:6" ht="18.75" customHeight="1">
      <c r="A11" s="18" t="s">
        <v>106</v>
      </c>
      <c r="B11" s="18"/>
      <c r="C11" s="99">
        <v>9321765000</v>
      </c>
      <c r="D11" s="88">
        <v>9118201985</v>
      </c>
      <c r="E11" s="88">
        <v>9105757636</v>
      </c>
      <c r="F11" s="88">
        <v>12444349</v>
      </c>
    </row>
    <row r="12" spans="1:6" ht="18.75" customHeight="1">
      <c r="A12" s="18" t="s">
        <v>157</v>
      </c>
      <c r="B12" s="18"/>
      <c r="C12" s="103">
        <v>1508022000</v>
      </c>
      <c r="D12" s="88">
        <v>1455507587</v>
      </c>
      <c r="E12" s="88">
        <v>1428970888</v>
      </c>
      <c r="F12" s="88">
        <v>26536699</v>
      </c>
    </row>
    <row r="13" spans="1:6" ht="18.75" customHeight="1">
      <c r="A13" s="13"/>
      <c r="B13" s="13"/>
      <c r="C13" s="69"/>
      <c r="D13" s="5"/>
      <c r="E13" s="5"/>
      <c r="F13" s="5"/>
    </row>
    <row r="14" spans="1:6" ht="18.75" customHeight="1">
      <c r="A14" s="17" t="s">
        <v>164</v>
      </c>
      <c r="B14" s="18"/>
      <c r="C14" s="18"/>
      <c r="D14" s="18"/>
      <c r="E14" s="18"/>
      <c r="F14" s="18"/>
    </row>
    <row r="15" spans="1:6" ht="18.75" customHeight="1">
      <c r="B15" s="18"/>
      <c r="C15" s="18"/>
      <c r="D15" s="18"/>
      <c r="E15" s="18"/>
      <c r="F15" s="18"/>
    </row>
    <row r="16" spans="1:6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</sheetData>
  <mergeCells count="2">
    <mergeCell ref="A3:F3"/>
    <mergeCell ref="A5:B5"/>
  </mergeCells>
  <phoneticPr fontId="13"/>
  <pageMargins left="0.39370078740157483" right="0.39370078740157483" top="0.59055118110236227" bottom="0.39370078740157483" header="0.39370078740157483" footer="0.19685039370078741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8"/>
  <sheetViews>
    <sheetView view="pageBreakPreview" topLeftCell="A25" zoomScale="90" zoomScaleNormal="100" zoomScaleSheetLayoutView="90" workbookViewId="0">
      <selection activeCell="D40" sqref="D40"/>
    </sheetView>
  </sheetViews>
  <sheetFormatPr defaultRowHeight="14.25"/>
  <cols>
    <col min="1" max="1" width="12.296875" style="17" customWidth="1"/>
    <col min="2" max="6" width="13.09765625" style="17" customWidth="1"/>
    <col min="7" max="7" width="2.59765625" style="17" customWidth="1"/>
    <col min="8" max="12" width="9.8984375" style="17" customWidth="1"/>
    <col min="13" max="16384" width="8.796875" style="65"/>
  </cols>
  <sheetData>
    <row r="1" spans="1:6" s="17" customFormat="1" ht="18.75" customHeight="1">
      <c r="A1" s="14"/>
      <c r="B1" s="14"/>
      <c r="C1" s="14"/>
      <c r="D1" s="14"/>
      <c r="E1" s="15"/>
      <c r="F1" s="14"/>
    </row>
    <row r="2" spans="1:6" s="17" customFormat="1" ht="18.75" customHeight="1">
      <c r="A2" s="168" t="s">
        <v>245</v>
      </c>
      <c r="B2" s="168"/>
      <c r="C2" s="168"/>
      <c r="D2" s="168"/>
      <c r="E2" s="168"/>
      <c r="F2" s="168"/>
    </row>
    <row r="3" spans="1:6" s="17" customFormat="1" ht="18.75" customHeight="1">
      <c r="A3" s="22" t="s">
        <v>66</v>
      </c>
      <c r="B3" s="18"/>
      <c r="C3" s="18"/>
      <c r="D3" s="126"/>
      <c r="E3" s="135"/>
      <c r="F3" s="126" t="s">
        <v>4</v>
      </c>
    </row>
    <row r="4" spans="1:6" s="17" customFormat="1" ht="18.75" customHeight="1">
      <c r="A4" s="125" t="s">
        <v>170</v>
      </c>
      <c r="B4" s="8" t="s">
        <v>202</v>
      </c>
      <c r="C4" s="8" t="s">
        <v>215</v>
      </c>
      <c r="D4" s="8" t="s">
        <v>224</v>
      </c>
      <c r="E4" s="8" t="s">
        <v>230</v>
      </c>
      <c r="F4" s="62" t="s">
        <v>239</v>
      </c>
    </row>
    <row r="5" spans="1:6" s="17" customFormat="1" ht="18.75" customHeight="1">
      <c r="A5" s="31"/>
      <c r="E5" s="97"/>
      <c r="F5" s="97"/>
    </row>
    <row r="6" spans="1:6" s="17" customFormat="1" ht="18.75" customHeight="1">
      <c r="A6" s="32" t="s">
        <v>72</v>
      </c>
      <c r="B6" s="17">
        <v>12522232236</v>
      </c>
      <c r="C6" s="17">
        <v>14195691871</v>
      </c>
      <c r="D6" s="97">
        <v>14238654641</v>
      </c>
      <c r="E6" s="97">
        <f>SUM(E7:E9)</f>
        <v>14419821025</v>
      </c>
      <c r="F6" s="92">
        <f>SUM(F7:F9)</f>
        <v>13431324898</v>
      </c>
    </row>
    <row r="7" spans="1:6" s="17" customFormat="1" ht="18.75" customHeight="1">
      <c r="A7" s="33" t="s">
        <v>74</v>
      </c>
      <c r="B7" s="97">
        <v>11580991821</v>
      </c>
      <c r="C7" s="97">
        <v>11053643107</v>
      </c>
      <c r="D7" s="97">
        <v>11923184878</v>
      </c>
      <c r="E7" s="97">
        <v>12388582318</v>
      </c>
      <c r="F7" s="92">
        <v>12452014380</v>
      </c>
    </row>
    <row r="8" spans="1:6" s="17" customFormat="1" ht="18.75" customHeight="1">
      <c r="A8" s="33" t="s">
        <v>76</v>
      </c>
      <c r="B8" s="97">
        <v>941240415</v>
      </c>
      <c r="C8" s="97">
        <v>2925048764</v>
      </c>
      <c r="D8" s="97">
        <v>2315465573</v>
      </c>
      <c r="E8" s="97">
        <v>2031238707</v>
      </c>
      <c r="F8" s="92">
        <v>979310518</v>
      </c>
    </row>
    <row r="9" spans="1:6" s="17" customFormat="1" ht="18.75" customHeight="1">
      <c r="A9" s="33" t="s">
        <v>115</v>
      </c>
      <c r="B9" s="106" t="s">
        <v>165</v>
      </c>
      <c r="C9" s="106">
        <v>217000000</v>
      </c>
      <c r="D9" s="106">
        <v>4190</v>
      </c>
      <c r="E9" s="106" t="s">
        <v>165</v>
      </c>
      <c r="F9" s="106" t="s">
        <v>1</v>
      </c>
    </row>
    <row r="10" spans="1:6" s="17" customFormat="1" ht="18.75" customHeight="1">
      <c r="A10" s="31"/>
      <c r="D10" s="97"/>
      <c r="E10" s="97"/>
      <c r="F10" s="92"/>
    </row>
    <row r="11" spans="1:6" s="17" customFormat="1" ht="18.75" customHeight="1">
      <c r="A11" s="32" t="s">
        <v>80</v>
      </c>
      <c r="B11" s="17">
        <v>12621407457</v>
      </c>
      <c r="C11" s="17">
        <v>13045386005</v>
      </c>
      <c r="D11" s="97">
        <v>13081483346</v>
      </c>
      <c r="E11" s="97">
        <f>SUM(E12:E14)</f>
        <v>13417190529</v>
      </c>
      <c r="F11" s="92">
        <f>SUM(F12:F14)</f>
        <v>13697360502</v>
      </c>
    </row>
    <row r="12" spans="1:6" s="17" customFormat="1" ht="18.75" customHeight="1">
      <c r="A12" s="33" t="s">
        <v>82</v>
      </c>
      <c r="B12" s="97">
        <v>12061412496</v>
      </c>
      <c r="C12" s="97">
        <v>12266304765</v>
      </c>
      <c r="D12" s="97">
        <v>12548763276</v>
      </c>
      <c r="E12" s="97">
        <v>12904406258</v>
      </c>
      <c r="F12" s="92">
        <v>13173383096</v>
      </c>
    </row>
    <row r="13" spans="1:6" s="17" customFormat="1" ht="18.75" customHeight="1">
      <c r="A13" s="33" t="s">
        <v>87</v>
      </c>
      <c r="B13" s="97">
        <v>559994961</v>
      </c>
      <c r="C13" s="97">
        <v>562081240</v>
      </c>
      <c r="D13" s="97">
        <v>532720070</v>
      </c>
      <c r="E13" s="97">
        <v>512784271</v>
      </c>
      <c r="F13" s="92">
        <v>523977406</v>
      </c>
    </row>
    <row r="14" spans="1:6" s="17" customFormat="1" ht="18.75" customHeight="1">
      <c r="A14" s="33" t="s">
        <v>89</v>
      </c>
      <c r="B14" s="151" t="s">
        <v>1</v>
      </c>
      <c r="C14" s="151">
        <v>217000000</v>
      </c>
      <c r="D14" s="151" t="s">
        <v>165</v>
      </c>
      <c r="E14" s="151" t="s">
        <v>165</v>
      </c>
      <c r="F14" s="95" t="s">
        <v>1</v>
      </c>
    </row>
    <row r="15" spans="1:6" s="17" customFormat="1" ht="18.75" customHeight="1">
      <c r="A15" s="12"/>
      <c r="B15" s="13"/>
      <c r="C15" s="13"/>
      <c r="D15" s="13"/>
      <c r="E15" s="13"/>
      <c r="F15" s="13"/>
    </row>
    <row r="16" spans="1:6" s="17" customFormat="1" ht="18.75" customHeight="1">
      <c r="A16" s="18"/>
      <c r="E16" s="18"/>
    </row>
    <row r="17" spans="1:6" s="17" customFormat="1" ht="18.75" customHeight="1">
      <c r="A17" s="127" t="s">
        <v>92</v>
      </c>
      <c r="B17" s="18"/>
      <c r="C17" s="126"/>
      <c r="D17" s="126"/>
      <c r="E17" s="135"/>
      <c r="F17" s="126" t="s">
        <v>4</v>
      </c>
    </row>
    <row r="18" spans="1:6" s="17" customFormat="1" ht="18.75" customHeight="1">
      <c r="A18" s="128" t="s">
        <v>170</v>
      </c>
      <c r="B18" s="8" t="s">
        <v>202</v>
      </c>
      <c r="C18" s="8" t="s">
        <v>215</v>
      </c>
      <c r="D18" s="8" t="s">
        <v>224</v>
      </c>
      <c r="E18" s="8" t="s">
        <v>230</v>
      </c>
      <c r="F18" s="62" t="s">
        <v>239</v>
      </c>
    </row>
    <row r="19" spans="1:6" s="17" customFormat="1" ht="18.75" customHeight="1">
      <c r="A19" s="129"/>
      <c r="E19" s="97"/>
      <c r="F19" s="97"/>
    </row>
    <row r="20" spans="1:6" s="17" customFormat="1" ht="18.75" customHeight="1">
      <c r="A20" s="113" t="s">
        <v>94</v>
      </c>
      <c r="B20" s="17">
        <v>2409820485</v>
      </c>
      <c r="C20" s="17">
        <v>2267357760</v>
      </c>
      <c r="D20" s="97">
        <v>2430281374</v>
      </c>
      <c r="E20" s="97">
        <f>SUM(E21:E23)</f>
        <v>2401972275</v>
      </c>
      <c r="F20" s="92">
        <f>SUM(F21:F23)</f>
        <v>2332144383</v>
      </c>
    </row>
    <row r="21" spans="1:6" s="17" customFormat="1" ht="18.75" customHeight="1">
      <c r="A21" s="86" t="s">
        <v>96</v>
      </c>
      <c r="B21" s="17">
        <v>2068224884</v>
      </c>
      <c r="C21" s="97">
        <v>1880358356</v>
      </c>
      <c r="D21" s="97">
        <v>2091697751</v>
      </c>
      <c r="E21" s="97">
        <v>2062483264</v>
      </c>
      <c r="F21" s="92">
        <v>1993391160</v>
      </c>
    </row>
    <row r="22" spans="1:6" s="17" customFormat="1" ht="18.75" customHeight="1">
      <c r="A22" s="86" t="s">
        <v>97</v>
      </c>
      <c r="B22" s="17">
        <v>341346222</v>
      </c>
      <c r="C22" s="97">
        <v>386068552</v>
      </c>
      <c r="D22" s="97">
        <v>338372736</v>
      </c>
      <c r="E22" s="97">
        <v>339363578</v>
      </c>
      <c r="F22" s="92">
        <v>335755507</v>
      </c>
    </row>
    <row r="23" spans="1:6" s="17" customFormat="1" ht="18.75" customHeight="1">
      <c r="A23" s="86" t="s">
        <v>98</v>
      </c>
      <c r="B23" s="17">
        <v>249379</v>
      </c>
      <c r="C23" s="97">
        <v>930852</v>
      </c>
      <c r="D23" s="97">
        <v>210887</v>
      </c>
      <c r="E23" s="97">
        <v>125433</v>
      </c>
      <c r="F23" s="92">
        <v>2997716</v>
      </c>
    </row>
    <row r="24" spans="1:6" s="17" customFormat="1" ht="18.75" customHeight="1">
      <c r="A24" s="114"/>
      <c r="D24" s="97"/>
      <c r="E24" s="97"/>
      <c r="F24" s="92"/>
    </row>
    <row r="25" spans="1:6" s="17" customFormat="1" ht="18.75" customHeight="1">
      <c r="A25" s="113" t="s">
        <v>101</v>
      </c>
      <c r="B25" s="17">
        <v>2132071235</v>
      </c>
      <c r="C25" s="17">
        <v>1895038922</v>
      </c>
      <c r="D25" s="97">
        <v>1991929730</v>
      </c>
      <c r="E25" s="97">
        <f>SUM(E26:E29)</f>
        <v>2080998093</v>
      </c>
      <c r="F25" s="92">
        <f>SUM(F26:F29)</f>
        <v>2073200182</v>
      </c>
    </row>
    <row r="26" spans="1:6" s="17" customFormat="1" ht="18.75" customHeight="1">
      <c r="A26" s="33" t="s">
        <v>102</v>
      </c>
      <c r="B26" s="17">
        <v>1941664731</v>
      </c>
      <c r="C26" s="97">
        <v>1792686921</v>
      </c>
      <c r="D26" s="97">
        <v>1852613219</v>
      </c>
      <c r="E26" s="97">
        <v>1955376604</v>
      </c>
      <c r="F26" s="92">
        <v>1912406356</v>
      </c>
    </row>
    <row r="27" spans="1:6" s="17" customFormat="1" ht="18.75" customHeight="1">
      <c r="A27" s="33" t="s">
        <v>103</v>
      </c>
      <c r="B27" s="17">
        <v>188687910</v>
      </c>
      <c r="C27" s="97">
        <v>101079614</v>
      </c>
      <c r="D27" s="97">
        <v>137238728</v>
      </c>
      <c r="E27" s="97">
        <v>123341478</v>
      </c>
      <c r="F27" s="92">
        <v>158486969</v>
      </c>
    </row>
    <row r="28" spans="1:6" s="17" customFormat="1" ht="18.75" customHeight="1">
      <c r="A28" s="33" t="s">
        <v>89</v>
      </c>
      <c r="B28" s="17">
        <v>1718594</v>
      </c>
      <c r="C28" s="97">
        <v>1272387</v>
      </c>
      <c r="D28" s="97">
        <v>2077783</v>
      </c>
      <c r="E28" s="97">
        <v>2280011</v>
      </c>
      <c r="F28" s="92">
        <v>2306857</v>
      </c>
    </row>
    <row r="29" spans="1:6" s="17" customFormat="1" ht="18.75" customHeight="1">
      <c r="A29" s="33" t="s">
        <v>163</v>
      </c>
      <c r="B29" s="153" t="s">
        <v>1</v>
      </c>
      <c r="C29" s="151" t="s">
        <v>1</v>
      </c>
      <c r="D29" s="151" t="s">
        <v>165</v>
      </c>
      <c r="E29" s="151" t="s">
        <v>165</v>
      </c>
      <c r="F29" s="95" t="s">
        <v>1</v>
      </c>
    </row>
    <row r="30" spans="1:6" s="17" customFormat="1" ht="18.75" customHeight="1">
      <c r="A30" s="5"/>
      <c r="B30" s="67"/>
      <c r="C30" s="5"/>
      <c r="D30" s="5"/>
      <c r="E30" s="5"/>
      <c r="F30" s="71"/>
    </row>
    <row r="31" spans="1:6" s="17" customFormat="1" ht="18.75" customHeight="1">
      <c r="A31" s="18"/>
      <c r="E31" s="18"/>
    </row>
    <row r="32" spans="1:6" s="17" customFormat="1" ht="18.75" customHeight="1">
      <c r="A32" s="22" t="s">
        <v>216</v>
      </c>
      <c r="B32" s="18"/>
      <c r="C32" s="126"/>
      <c r="D32" s="126"/>
      <c r="E32" s="135"/>
      <c r="F32" s="126" t="s">
        <v>4</v>
      </c>
    </row>
    <row r="33" spans="1:6" s="17" customFormat="1" ht="18.75" customHeight="1">
      <c r="A33" s="125" t="s">
        <v>170</v>
      </c>
      <c r="B33" s="8" t="s">
        <v>202</v>
      </c>
      <c r="C33" s="8" t="s">
        <v>215</v>
      </c>
      <c r="D33" s="8" t="s">
        <v>224</v>
      </c>
      <c r="E33" s="8" t="s">
        <v>230</v>
      </c>
      <c r="F33" s="62" t="s">
        <v>239</v>
      </c>
    </row>
    <row r="34" spans="1:6" s="17" customFormat="1" ht="18.75" customHeight="1">
      <c r="A34" s="72"/>
      <c r="E34" s="97"/>
      <c r="F34" s="97"/>
    </row>
    <row r="35" spans="1:6" s="17" customFormat="1" ht="18.75" customHeight="1">
      <c r="A35" s="32" t="s">
        <v>218</v>
      </c>
      <c r="B35" s="153" t="s">
        <v>1</v>
      </c>
      <c r="C35" s="153">
        <v>4622216867</v>
      </c>
      <c r="D35" s="97">
        <v>4403373482</v>
      </c>
      <c r="E35" s="97">
        <f>SUM(E36:E38)</f>
        <v>4338879707</v>
      </c>
      <c r="F35" s="92">
        <f>SUM(F36:F38)</f>
        <v>4329563191</v>
      </c>
    </row>
    <row r="36" spans="1:6" s="17" customFormat="1" ht="18.75" customHeight="1">
      <c r="A36" s="33" t="s">
        <v>96</v>
      </c>
      <c r="B36" s="153" t="s">
        <v>1</v>
      </c>
      <c r="C36" s="153">
        <v>1658561988</v>
      </c>
      <c r="D36" s="97">
        <v>1665894199</v>
      </c>
      <c r="E36" s="97">
        <v>1696662313</v>
      </c>
      <c r="F36" s="92">
        <v>1713336765</v>
      </c>
    </row>
    <row r="37" spans="1:6" s="17" customFormat="1" ht="18.75" customHeight="1">
      <c r="A37" s="33" t="s">
        <v>97</v>
      </c>
      <c r="B37" s="153" t="s">
        <v>1</v>
      </c>
      <c r="C37" s="153">
        <v>2702494307</v>
      </c>
      <c r="D37" s="97">
        <v>2695913782</v>
      </c>
      <c r="E37" s="97">
        <v>2601719346</v>
      </c>
      <c r="F37" s="92">
        <v>2614856255</v>
      </c>
    </row>
    <row r="38" spans="1:6" s="17" customFormat="1" ht="18.75" customHeight="1">
      <c r="A38" s="33" t="s">
        <v>98</v>
      </c>
      <c r="B38" s="153" t="s">
        <v>1</v>
      </c>
      <c r="C38" s="153">
        <v>261160572</v>
      </c>
      <c r="D38" s="97">
        <v>41565501</v>
      </c>
      <c r="E38" s="97">
        <v>40498048</v>
      </c>
      <c r="F38" s="92">
        <v>1370171</v>
      </c>
    </row>
    <row r="39" spans="1:6" s="17" customFormat="1" ht="18.75" customHeight="1">
      <c r="A39" s="31"/>
      <c r="B39" s="153"/>
      <c r="C39" s="153"/>
      <c r="D39" s="97"/>
      <c r="E39" s="97"/>
      <c r="F39" s="92"/>
    </row>
    <row r="40" spans="1:6" s="17" customFormat="1" ht="18.75" customHeight="1">
      <c r="A40" s="32" t="s">
        <v>219</v>
      </c>
      <c r="B40" s="153" t="s">
        <v>1</v>
      </c>
      <c r="C40" s="153">
        <v>3714037661</v>
      </c>
      <c r="D40" s="97">
        <v>3656772798</v>
      </c>
      <c r="E40" s="97">
        <f>SUM(E41:E44)</f>
        <v>3588838633</v>
      </c>
      <c r="F40" s="92">
        <f>SUM(F41:F44)</f>
        <v>3587293001</v>
      </c>
    </row>
    <row r="41" spans="1:6" s="17" customFormat="1" ht="18.75" customHeight="1">
      <c r="A41" s="33" t="s">
        <v>102</v>
      </c>
      <c r="B41" s="153" t="s">
        <v>1</v>
      </c>
      <c r="C41" s="153">
        <v>3053301258</v>
      </c>
      <c r="D41" s="97">
        <v>3117568010</v>
      </c>
      <c r="E41" s="97">
        <v>3103704825</v>
      </c>
      <c r="F41" s="92">
        <v>3182330276</v>
      </c>
    </row>
    <row r="42" spans="1:6" s="17" customFormat="1" ht="18.75" customHeight="1">
      <c r="A42" s="33" t="s">
        <v>103</v>
      </c>
      <c r="B42" s="153" t="s">
        <v>1</v>
      </c>
      <c r="C42" s="153">
        <v>570686786</v>
      </c>
      <c r="D42" s="97">
        <v>494078460</v>
      </c>
      <c r="E42" s="97">
        <v>442266062</v>
      </c>
      <c r="F42" s="92">
        <v>399635861</v>
      </c>
    </row>
    <row r="43" spans="1:6" s="17" customFormat="1" ht="18.75" customHeight="1">
      <c r="A43" s="33" t="s">
        <v>89</v>
      </c>
      <c r="B43" s="153" t="s">
        <v>1</v>
      </c>
      <c r="C43" s="153">
        <v>90049617</v>
      </c>
      <c r="D43" s="97">
        <v>45126328</v>
      </c>
      <c r="E43" s="97">
        <v>42867746</v>
      </c>
      <c r="F43" s="92">
        <v>5326864</v>
      </c>
    </row>
    <row r="44" spans="1:6" s="17" customFormat="1" ht="18.75" customHeight="1">
      <c r="A44" s="33" t="s">
        <v>163</v>
      </c>
      <c r="B44" s="153" t="s">
        <v>1</v>
      </c>
      <c r="C44" s="153" t="s">
        <v>1</v>
      </c>
      <c r="D44" s="151" t="s">
        <v>165</v>
      </c>
      <c r="E44" s="151" t="s">
        <v>165</v>
      </c>
      <c r="F44" s="95" t="s">
        <v>1</v>
      </c>
    </row>
    <row r="45" spans="1:6" s="17" customFormat="1" ht="18.75" customHeight="1">
      <c r="A45" s="5"/>
      <c r="B45" s="67"/>
      <c r="C45" s="5"/>
      <c r="D45" s="5"/>
      <c r="E45" s="5"/>
      <c r="F45" s="71"/>
    </row>
    <row r="46" spans="1:6" s="17" customFormat="1" ht="18.75" customHeight="1">
      <c r="A46" s="17" t="s">
        <v>222</v>
      </c>
      <c r="C46" s="97"/>
      <c r="D46" s="97"/>
    </row>
    <row r="47" spans="1:6" ht="19.5" customHeight="1">
      <c r="A47" s="17" t="s">
        <v>217</v>
      </c>
    </row>
    <row r="48" spans="1:6" ht="19.5" customHeight="1">
      <c r="A48" s="17" t="s">
        <v>220</v>
      </c>
    </row>
  </sheetData>
  <mergeCells count="1">
    <mergeCell ref="A2:F2"/>
  </mergeCells>
  <phoneticPr fontId="13"/>
  <pageMargins left="0.39370078740157483" right="0.39370078740157483" top="0.59055118110236227" bottom="0.39370078740157483" header="0.39370078740157483" footer="0.19685039370078741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0"/>
  <sheetViews>
    <sheetView view="pageBreakPreview" topLeftCell="A19" zoomScaleNormal="100" workbookViewId="0">
      <selection activeCell="L29" sqref="L29"/>
    </sheetView>
  </sheetViews>
  <sheetFormatPr defaultRowHeight="14.25"/>
  <cols>
    <col min="1" max="1" width="23.296875" style="61" customWidth="1"/>
    <col min="2" max="3" width="10.8984375" style="61" customWidth="1"/>
    <col min="4" max="5" width="10.8984375" style="65" customWidth="1"/>
    <col min="6" max="6" width="10.8984375" style="96" customWidth="1"/>
    <col min="7" max="16384" width="8.796875" style="61"/>
  </cols>
  <sheetData>
    <row r="1" spans="1:6" ht="18.75" customHeight="1">
      <c r="A1" s="17"/>
      <c r="B1" s="17"/>
      <c r="C1" s="17"/>
      <c r="D1" s="17"/>
      <c r="E1" s="17"/>
      <c r="F1" s="97"/>
    </row>
    <row r="2" spans="1:6" ht="18.75" customHeight="1">
      <c r="A2" s="156" t="s">
        <v>246</v>
      </c>
      <c r="B2" s="156"/>
      <c r="C2" s="156"/>
      <c r="D2" s="156"/>
      <c r="E2" s="156"/>
      <c r="F2" s="156"/>
    </row>
    <row r="3" spans="1:6" ht="18.75" customHeight="1">
      <c r="A3" s="17"/>
      <c r="B3" s="17"/>
      <c r="C3" s="17"/>
      <c r="D3" s="17"/>
      <c r="E3" s="17"/>
      <c r="F3" s="97"/>
    </row>
    <row r="4" spans="1:6" ht="18.75" customHeight="1">
      <c r="A4" s="18" t="s">
        <v>5</v>
      </c>
      <c r="B4" s="17"/>
      <c r="C4" s="17"/>
      <c r="D4" s="17"/>
      <c r="E4" s="17"/>
      <c r="F4" s="97"/>
    </row>
    <row r="5" spans="1:6" ht="24" customHeight="1">
      <c r="A5" s="25" t="s">
        <v>0</v>
      </c>
      <c r="B5" s="8" t="s">
        <v>202</v>
      </c>
      <c r="C5" s="8" t="s">
        <v>215</v>
      </c>
      <c r="D5" s="8" t="s">
        <v>224</v>
      </c>
      <c r="E5" s="154" t="s">
        <v>230</v>
      </c>
      <c r="F5" s="119" t="s">
        <v>239</v>
      </c>
    </row>
    <row r="6" spans="1:6" ht="18.75" customHeight="1">
      <c r="A6" s="26"/>
      <c r="B6" s="3"/>
      <c r="C6" s="3"/>
      <c r="D6" s="3"/>
      <c r="E6" s="101"/>
      <c r="F6" s="120"/>
    </row>
    <row r="7" spans="1:6" ht="18.75" customHeight="1">
      <c r="A7" s="32" t="s">
        <v>2</v>
      </c>
      <c r="B7" s="38">
        <v>41980488</v>
      </c>
      <c r="C7" s="38">
        <v>47728039</v>
      </c>
      <c r="D7" s="106">
        <v>51504279</v>
      </c>
      <c r="E7" s="106">
        <f>SUM(E9+E10+E11+E12+E14+E15+E16+E19+E26+E27+E30+E32+E34)</f>
        <v>53707806</v>
      </c>
      <c r="F7" s="93">
        <f>SUM(F9+F10+F11+F12+F14+F15+F16+F26+F27+F30+F32+F34)</f>
        <v>53078298</v>
      </c>
    </row>
    <row r="8" spans="1:6" ht="18.75" customHeight="1">
      <c r="A8" s="31"/>
      <c r="B8" s="38"/>
      <c r="C8" s="38"/>
      <c r="D8" s="106"/>
      <c r="E8" s="106"/>
      <c r="F8" s="93"/>
    </row>
    <row r="9" spans="1:6" ht="18.75" customHeight="1">
      <c r="A9" s="31" t="s">
        <v>182</v>
      </c>
      <c r="B9" s="38">
        <v>3406415</v>
      </c>
      <c r="C9" s="106">
        <v>3699617</v>
      </c>
      <c r="D9" s="106">
        <v>4293657</v>
      </c>
      <c r="E9" s="106">
        <v>4865833</v>
      </c>
      <c r="F9" s="93">
        <v>5045953</v>
      </c>
    </row>
    <row r="10" spans="1:6" ht="18.75" customHeight="1">
      <c r="A10" s="118" t="s">
        <v>204</v>
      </c>
      <c r="B10" s="38">
        <v>38800</v>
      </c>
      <c r="C10" s="106">
        <v>124200</v>
      </c>
      <c r="D10" s="106">
        <v>177700</v>
      </c>
      <c r="E10" s="106">
        <v>233700</v>
      </c>
      <c r="F10" s="93">
        <v>325667</v>
      </c>
    </row>
    <row r="11" spans="1:6" ht="18.75" customHeight="1">
      <c r="A11" s="31" t="s">
        <v>203</v>
      </c>
      <c r="B11" s="38">
        <v>402847</v>
      </c>
      <c r="C11" s="106">
        <v>388916</v>
      </c>
      <c r="D11" s="106">
        <v>391164</v>
      </c>
      <c r="E11" s="106">
        <v>404117</v>
      </c>
      <c r="F11" s="93">
        <v>442593</v>
      </c>
    </row>
    <row r="12" spans="1:6" ht="18.75" customHeight="1">
      <c r="A12" s="31" t="s">
        <v>120</v>
      </c>
      <c r="B12" s="38">
        <v>19280</v>
      </c>
      <c r="C12" s="106">
        <v>21166</v>
      </c>
      <c r="D12" s="106">
        <v>17494</v>
      </c>
      <c r="E12" s="106">
        <v>14866</v>
      </c>
      <c r="F12" s="93">
        <v>11710</v>
      </c>
    </row>
    <row r="13" spans="1:6" ht="18.75" customHeight="1">
      <c r="A13" s="31" t="s">
        <v>181</v>
      </c>
      <c r="B13" s="91">
        <v>139830</v>
      </c>
      <c r="C13" s="108">
        <v>93406</v>
      </c>
      <c r="D13" s="108">
        <v>46797</v>
      </c>
      <c r="E13" s="155" t="s">
        <v>165</v>
      </c>
      <c r="F13" s="134" t="s">
        <v>1</v>
      </c>
    </row>
    <row r="14" spans="1:6" ht="18.75" customHeight="1">
      <c r="A14" s="31" t="s">
        <v>183</v>
      </c>
      <c r="B14" s="91">
        <v>64435</v>
      </c>
      <c r="C14" s="108">
        <v>61435</v>
      </c>
      <c r="D14" s="108">
        <v>58427</v>
      </c>
      <c r="E14" s="108">
        <v>55411</v>
      </c>
      <c r="F14" s="121">
        <v>52387</v>
      </c>
    </row>
    <row r="15" spans="1:6" ht="18.75" customHeight="1">
      <c r="A15" s="27" t="s">
        <v>180</v>
      </c>
      <c r="B15" s="38">
        <v>6097027</v>
      </c>
      <c r="C15" s="106">
        <v>6370656</v>
      </c>
      <c r="D15" s="106">
        <v>6078859</v>
      </c>
      <c r="E15" s="106">
        <v>6738848</v>
      </c>
      <c r="F15" s="93">
        <v>7312288</v>
      </c>
    </row>
    <row r="16" spans="1:6" ht="18.75" customHeight="1">
      <c r="A16" s="31" t="s">
        <v>18</v>
      </c>
      <c r="B16" s="38">
        <v>8732601</v>
      </c>
      <c r="C16" s="106">
        <v>12805306</v>
      </c>
      <c r="D16" s="106">
        <v>15189337</v>
      </c>
      <c r="E16" s="106">
        <v>16615374</v>
      </c>
      <c r="F16" s="93">
        <v>16458102</v>
      </c>
    </row>
    <row r="17" spans="1:6" ht="18.75" customHeight="1">
      <c r="A17" s="31" t="s">
        <v>118</v>
      </c>
      <c r="B17" s="38" t="s">
        <v>1</v>
      </c>
      <c r="C17" s="106" t="s">
        <v>1</v>
      </c>
      <c r="D17" s="106" t="s">
        <v>165</v>
      </c>
      <c r="E17" s="106" t="s">
        <v>165</v>
      </c>
      <c r="F17" s="93" t="s">
        <v>1</v>
      </c>
    </row>
    <row r="18" spans="1:6" ht="18.75" customHeight="1">
      <c r="A18" s="31" t="s">
        <v>122</v>
      </c>
      <c r="B18" s="38" t="s">
        <v>1</v>
      </c>
      <c r="C18" s="106" t="s">
        <v>1</v>
      </c>
      <c r="D18" s="106" t="s">
        <v>165</v>
      </c>
      <c r="E18" s="106" t="s">
        <v>165</v>
      </c>
      <c r="F18" s="93" t="s">
        <v>1</v>
      </c>
    </row>
    <row r="19" spans="1:6" ht="18.75" customHeight="1">
      <c r="A19" s="31" t="s">
        <v>119</v>
      </c>
      <c r="B19" s="38">
        <v>139296</v>
      </c>
      <c r="C19" s="106">
        <v>104470</v>
      </c>
      <c r="D19" s="106">
        <v>69644</v>
      </c>
      <c r="E19" s="106">
        <v>34818</v>
      </c>
      <c r="F19" s="93" t="s">
        <v>1</v>
      </c>
    </row>
    <row r="20" spans="1:6" ht="18.75" customHeight="1">
      <c r="A20" s="31" t="s">
        <v>156</v>
      </c>
      <c r="B20" s="38" t="s">
        <v>1</v>
      </c>
      <c r="C20" s="106" t="s">
        <v>1</v>
      </c>
      <c r="D20" s="106" t="s">
        <v>165</v>
      </c>
      <c r="E20" s="106" t="s">
        <v>165</v>
      </c>
      <c r="F20" s="93" t="s">
        <v>1</v>
      </c>
    </row>
    <row r="21" spans="1:6" ht="18.75" customHeight="1">
      <c r="A21" s="31" t="s">
        <v>42</v>
      </c>
      <c r="B21" s="38">
        <v>17749</v>
      </c>
      <c r="C21" s="106">
        <v>8954</v>
      </c>
      <c r="D21" s="106" t="s">
        <v>165</v>
      </c>
      <c r="E21" s="106" t="s">
        <v>165</v>
      </c>
      <c r="F21" s="93" t="s">
        <v>1</v>
      </c>
    </row>
    <row r="22" spans="1:6" ht="18.75" customHeight="1">
      <c r="A22" s="31" t="s">
        <v>121</v>
      </c>
      <c r="B22" s="38" t="s">
        <v>1</v>
      </c>
      <c r="C22" s="106" t="s">
        <v>1</v>
      </c>
      <c r="D22" s="106" t="s">
        <v>165</v>
      </c>
      <c r="E22" s="106" t="s">
        <v>165</v>
      </c>
      <c r="F22" s="93" t="s">
        <v>1</v>
      </c>
    </row>
    <row r="23" spans="1:6" ht="18.75" customHeight="1">
      <c r="A23" s="31" t="s">
        <v>173</v>
      </c>
      <c r="C23" s="109"/>
      <c r="D23" s="109"/>
      <c r="E23" s="109"/>
      <c r="F23" s="122"/>
    </row>
    <row r="24" spans="1:6" ht="18.75" customHeight="1">
      <c r="A24" s="31" t="s">
        <v>172</v>
      </c>
      <c r="B24" s="38" t="s">
        <v>1</v>
      </c>
      <c r="C24" s="106" t="s">
        <v>1</v>
      </c>
      <c r="D24" s="106" t="s">
        <v>165</v>
      </c>
      <c r="E24" s="106" t="s">
        <v>165</v>
      </c>
      <c r="F24" s="93" t="s">
        <v>1</v>
      </c>
    </row>
    <row r="25" spans="1:6" ht="18.75" customHeight="1">
      <c r="A25" s="31" t="s">
        <v>123</v>
      </c>
      <c r="B25" s="38" t="s">
        <v>1</v>
      </c>
      <c r="C25" s="106" t="s">
        <v>1</v>
      </c>
      <c r="D25" s="106" t="s">
        <v>165</v>
      </c>
      <c r="E25" s="106" t="s">
        <v>165</v>
      </c>
      <c r="F25" s="93" t="s">
        <v>1</v>
      </c>
    </row>
    <row r="26" spans="1:6" ht="18.75" customHeight="1">
      <c r="A26" s="31" t="s">
        <v>52</v>
      </c>
      <c r="B26" s="38">
        <v>2180976</v>
      </c>
      <c r="C26" s="106">
        <v>2448447</v>
      </c>
      <c r="D26" s="106">
        <v>2627726</v>
      </c>
      <c r="E26" s="106">
        <v>3217184</v>
      </c>
      <c r="F26" s="93">
        <v>3389343</v>
      </c>
    </row>
    <row r="27" spans="1:6" ht="18.75" customHeight="1">
      <c r="A27" s="31" t="s">
        <v>185</v>
      </c>
      <c r="B27" s="38">
        <v>232100</v>
      </c>
      <c r="C27" s="106">
        <v>908800</v>
      </c>
      <c r="D27" s="106">
        <v>922000</v>
      </c>
      <c r="E27" s="106">
        <v>939599</v>
      </c>
      <c r="F27" s="93">
        <v>932748</v>
      </c>
    </row>
    <row r="28" spans="1:6" ht="18.75" customHeight="1">
      <c r="A28" s="31" t="s">
        <v>58</v>
      </c>
      <c r="B28" s="38" t="s">
        <v>1</v>
      </c>
      <c r="C28" s="106" t="s">
        <v>1</v>
      </c>
      <c r="D28" s="106" t="s">
        <v>165</v>
      </c>
      <c r="E28" s="106" t="s">
        <v>165</v>
      </c>
      <c r="F28" s="93" t="s">
        <v>1</v>
      </c>
    </row>
    <row r="29" spans="1:6" ht="18.75" customHeight="1">
      <c r="A29" s="31" t="s">
        <v>62</v>
      </c>
      <c r="B29" s="38" t="s">
        <v>1</v>
      </c>
      <c r="C29" s="106" t="s">
        <v>1</v>
      </c>
      <c r="D29" s="106" t="s">
        <v>165</v>
      </c>
      <c r="E29" s="106" t="s">
        <v>165</v>
      </c>
      <c r="F29" s="93" t="s">
        <v>1</v>
      </c>
    </row>
    <row r="30" spans="1:6" ht="18.75" customHeight="1">
      <c r="A30" s="31" t="s">
        <v>184</v>
      </c>
      <c r="B30" s="38">
        <v>332622</v>
      </c>
      <c r="C30" s="106">
        <v>246026</v>
      </c>
      <c r="D30" s="106">
        <v>173257</v>
      </c>
      <c r="E30" s="106">
        <v>114204</v>
      </c>
      <c r="F30" s="93">
        <v>67719</v>
      </c>
    </row>
    <row r="31" spans="1:6" ht="18.75" customHeight="1">
      <c r="A31" s="31" t="s">
        <v>186</v>
      </c>
      <c r="B31" s="38" t="s">
        <v>1</v>
      </c>
      <c r="C31" s="106" t="s">
        <v>1</v>
      </c>
      <c r="D31" s="106" t="s">
        <v>165</v>
      </c>
      <c r="E31" s="106" t="s">
        <v>165</v>
      </c>
      <c r="F31" s="93" t="s">
        <v>1</v>
      </c>
    </row>
    <row r="32" spans="1:6" ht="18.75" customHeight="1">
      <c r="A32" s="31" t="s">
        <v>124</v>
      </c>
      <c r="B32" s="38">
        <v>20009310</v>
      </c>
      <c r="C32" s="106">
        <v>20153596</v>
      </c>
      <c r="D32" s="106">
        <v>21168690</v>
      </c>
      <c r="E32" s="106">
        <v>20185041</v>
      </c>
      <c r="F32" s="93">
        <v>18760271</v>
      </c>
    </row>
    <row r="33" spans="1:6" ht="18.75" customHeight="1">
      <c r="A33" s="31" t="s">
        <v>67</v>
      </c>
      <c r="B33" s="38" t="s">
        <v>1</v>
      </c>
      <c r="C33" s="106" t="s">
        <v>1</v>
      </c>
      <c r="D33" s="106" t="s">
        <v>165</v>
      </c>
      <c r="E33" s="106" t="s">
        <v>165</v>
      </c>
      <c r="F33" s="93" t="s">
        <v>1</v>
      </c>
    </row>
    <row r="34" spans="1:6" ht="18.75" customHeight="1">
      <c r="A34" s="31" t="s">
        <v>205</v>
      </c>
      <c r="B34" s="38">
        <v>158000</v>
      </c>
      <c r="C34" s="106">
        <v>288811</v>
      </c>
      <c r="D34" s="106">
        <v>288811</v>
      </c>
      <c r="E34" s="106">
        <v>288811</v>
      </c>
      <c r="F34" s="93">
        <v>279517</v>
      </c>
    </row>
    <row r="35" spans="1:6" ht="18.75" customHeight="1">
      <c r="A35" s="31" t="s">
        <v>125</v>
      </c>
      <c r="B35" s="38">
        <v>9200</v>
      </c>
      <c r="C35" s="106">
        <v>4233</v>
      </c>
      <c r="D35" s="106">
        <v>716</v>
      </c>
      <c r="E35" s="106" t="s">
        <v>165</v>
      </c>
      <c r="F35" s="93" t="s">
        <v>1</v>
      </c>
    </row>
    <row r="36" spans="1:6" ht="18.75" customHeight="1">
      <c r="A36" s="31"/>
      <c r="B36" s="4"/>
      <c r="C36" s="4"/>
      <c r="D36" s="38"/>
      <c r="E36" s="38"/>
      <c r="F36" s="93"/>
    </row>
    <row r="37" spans="1:6" ht="18.75" customHeight="1">
      <c r="A37" s="12"/>
      <c r="B37" s="13"/>
      <c r="C37" s="13"/>
      <c r="D37" s="13"/>
      <c r="E37" s="13"/>
      <c r="F37" s="123"/>
    </row>
    <row r="38" spans="1:6" ht="18.75" customHeight="1">
      <c r="A38" s="17" t="s">
        <v>171</v>
      </c>
      <c r="B38" s="17"/>
      <c r="C38" s="17"/>
      <c r="D38" s="17"/>
      <c r="E38" s="17"/>
      <c r="F38" s="97"/>
    </row>
    <row r="39" spans="1:6">
      <c r="A39" s="17"/>
      <c r="B39" s="17"/>
      <c r="C39" s="17"/>
      <c r="D39" s="17"/>
      <c r="E39" s="17"/>
      <c r="F39" s="97"/>
    </row>
    <row r="40" spans="1:6">
      <c r="A40" s="17"/>
      <c r="B40" s="17"/>
      <c r="C40" s="17"/>
      <c r="D40" s="17"/>
      <c r="E40" s="17"/>
      <c r="F40" s="97"/>
    </row>
    <row r="41" spans="1:6">
      <c r="A41" s="17"/>
      <c r="B41" s="17"/>
      <c r="C41" s="17"/>
      <c r="D41" s="17"/>
      <c r="E41" s="17"/>
      <c r="F41" s="97"/>
    </row>
    <row r="42" spans="1:6">
      <c r="A42" s="17"/>
      <c r="B42" s="17"/>
      <c r="C42" s="17"/>
      <c r="D42" s="17"/>
      <c r="E42" s="17"/>
      <c r="F42" s="97"/>
    </row>
    <row r="43" spans="1:6">
      <c r="A43" s="17"/>
      <c r="B43" s="17"/>
      <c r="C43" s="17"/>
      <c r="D43" s="17"/>
      <c r="E43" s="17"/>
      <c r="F43" s="97"/>
    </row>
    <row r="44" spans="1:6">
      <c r="A44" s="17"/>
      <c r="B44" s="17"/>
      <c r="C44" s="17"/>
      <c r="D44" s="17"/>
      <c r="E44" s="17"/>
      <c r="F44" s="97"/>
    </row>
    <row r="45" spans="1:6">
      <c r="A45" s="17"/>
      <c r="B45" s="17"/>
      <c r="C45" s="17"/>
      <c r="D45" s="17"/>
      <c r="E45" s="17"/>
      <c r="F45" s="97"/>
    </row>
    <row r="46" spans="1:6">
      <c r="A46" s="17"/>
      <c r="B46" s="17"/>
      <c r="C46" s="17"/>
      <c r="D46" s="17"/>
      <c r="E46" s="17"/>
      <c r="F46" s="97"/>
    </row>
    <row r="47" spans="1:6">
      <c r="A47" s="17"/>
      <c r="B47" s="17"/>
      <c r="C47" s="17"/>
      <c r="D47" s="17"/>
      <c r="E47" s="17"/>
      <c r="F47" s="97"/>
    </row>
    <row r="48" spans="1:6">
      <c r="A48" s="17"/>
      <c r="B48" s="17"/>
      <c r="C48" s="17"/>
      <c r="D48" s="17"/>
      <c r="E48" s="17"/>
      <c r="F48" s="97"/>
    </row>
    <row r="49" spans="1:6">
      <c r="A49" s="17"/>
      <c r="B49" s="17"/>
      <c r="C49" s="17"/>
      <c r="D49" s="17"/>
      <c r="E49" s="17"/>
      <c r="F49" s="97"/>
    </row>
    <row r="50" spans="1:6">
      <c r="A50" s="17"/>
      <c r="B50" s="17"/>
      <c r="C50" s="17"/>
      <c r="D50" s="17"/>
      <c r="E50" s="17"/>
      <c r="F50" s="97"/>
    </row>
  </sheetData>
  <mergeCells count="1">
    <mergeCell ref="A2:F2"/>
  </mergeCells>
  <phoneticPr fontId="13"/>
  <pageMargins left="0.39370078740157483" right="0.39370078740157483" top="0.59055118110236215" bottom="0.39370078740157483" header="0.39370078740157483" footer="0.19685039370078741"/>
  <pageSetup paperSize="9" scale="9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4"/>
  <sheetViews>
    <sheetView tabSelected="1" view="pageBreakPreview" topLeftCell="A28" zoomScaleNormal="100" zoomScaleSheetLayoutView="85" workbookViewId="0">
      <selection activeCell="A47" sqref="A47"/>
    </sheetView>
  </sheetViews>
  <sheetFormatPr defaultRowHeight="17.25"/>
  <cols>
    <col min="1" max="1" width="12.09765625" style="17" customWidth="1"/>
    <col min="2" max="2" width="14.8984375" style="17" customWidth="1"/>
    <col min="3" max="3" width="13.09765625" style="17" customWidth="1"/>
    <col min="4" max="4" width="13.59765625" style="17" customWidth="1"/>
    <col min="5" max="5" width="10.09765625" style="17" customWidth="1"/>
    <col min="6" max="6" width="13.5" style="17" bestFit="1" customWidth="1"/>
    <col min="7" max="16384" width="8.796875" style="58"/>
  </cols>
  <sheetData>
    <row r="1" spans="1:6" s="65" customFormat="1" ht="18.75" customHeight="1">
      <c r="A1" s="17"/>
      <c r="B1" s="17"/>
      <c r="C1" s="17"/>
      <c r="D1" s="17"/>
      <c r="E1" s="17"/>
      <c r="F1" s="17"/>
    </row>
    <row r="2" spans="1:6" s="65" customFormat="1" ht="18.75" customHeight="1">
      <c r="A2" s="17"/>
      <c r="B2" s="17"/>
      <c r="C2" s="17"/>
      <c r="D2" s="17"/>
      <c r="E2" s="17"/>
      <c r="F2" s="17"/>
    </row>
    <row r="3" spans="1:6" s="65" customFormat="1" ht="18.75" customHeight="1">
      <c r="A3" s="156" t="s">
        <v>247</v>
      </c>
      <c r="B3" s="156"/>
      <c r="C3" s="156"/>
      <c r="D3" s="156"/>
      <c r="E3" s="156"/>
      <c r="F3" s="156"/>
    </row>
    <row r="4" spans="1:6" s="65" customFormat="1" ht="16.5" customHeight="1">
      <c r="A4" s="17" t="s">
        <v>4</v>
      </c>
      <c r="B4" s="17"/>
      <c r="C4" s="17"/>
      <c r="D4" s="17"/>
      <c r="E4" s="17"/>
      <c r="F4" s="18"/>
    </row>
    <row r="5" spans="1:6" s="65" customFormat="1" ht="16.5" customHeight="1">
      <c r="A5" s="6" t="s">
        <v>0</v>
      </c>
      <c r="B5" s="7" t="s">
        <v>6</v>
      </c>
      <c r="C5" s="7" t="s">
        <v>113</v>
      </c>
      <c r="D5" s="7" t="s">
        <v>7</v>
      </c>
      <c r="E5" s="7" t="s">
        <v>8</v>
      </c>
      <c r="F5" s="8" t="s">
        <v>9</v>
      </c>
    </row>
    <row r="6" spans="1:6" s="65" customFormat="1" ht="16.5" customHeight="1">
      <c r="A6" s="2"/>
      <c r="B6" s="3"/>
      <c r="C6" s="3"/>
      <c r="D6" s="3"/>
      <c r="E6" s="3"/>
      <c r="F6" s="3"/>
    </row>
    <row r="7" spans="1:6" s="65" customFormat="1" ht="16.5" customHeight="1">
      <c r="A7" s="2" t="s">
        <v>195</v>
      </c>
      <c r="B7" s="4">
        <v>17858262000</v>
      </c>
      <c r="C7" s="4">
        <v>18596175527</v>
      </c>
      <c r="D7" s="4">
        <v>18193322867</v>
      </c>
      <c r="E7" s="4">
        <v>34504475</v>
      </c>
      <c r="F7" s="4">
        <v>368348185</v>
      </c>
    </row>
    <row r="8" spans="1:6" s="65" customFormat="1" ht="16.5" customHeight="1">
      <c r="A8" s="110" t="s">
        <v>206</v>
      </c>
      <c r="B8" s="11">
        <v>17376451000</v>
      </c>
      <c r="C8" s="4">
        <v>18080637439</v>
      </c>
      <c r="D8" s="4">
        <v>17539676691</v>
      </c>
      <c r="E8" s="4">
        <v>55456612</v>
      </c>
      <c r="F8" s="4">
        <v>485504136</v>
      </c>
    </row>
    <row r="9" spans="1:6" s="65" customFormat="1" ht="16.5" customHeight="1">
      <c r="A9" s="110" t="s">
        <v>223</v>
      </c>
      <c r="B9" s="11">
        <v>17222497000</v>
      </c>
      <c r="C9" s="4">
        <v>18028498213</v>
      </c>
      <c r="D9" s="4">
        <v>17655066336</v>
      </c>
      <c r="E9" s="4">
        <v>56422478</v>
      </c>
      <c r="F9" s="4">
        <v>317009399</v>
      </c>
    </row>
    <row r="10" spans="1:6" s="65" customFormat="1" ht="16.5" customHeight="1">
      <c r="A10" s="110" t="s">
        <v>228</v>
      </c>
      <c r="B10" s="4">
        <v>18091772000</v>
      </c>
      <c r="C10" s="4">
        <v>19008506536</v>
      </c>
      <c r="D10" s="4">
        <v>18667759233</v>
      </c>
      <c r="E10" s="4">
        <v>39087818</v>
      </c>
      <c r="F10" s="4">
        <v>301659485</v>
      </c>
    </row>
    <row r="11" spans="1:6" s="65" customFormat="1" ht="16.5" customHeight="1">
      <c r="A11" s="59" t="s">
        <v>231</v>
      </c>
      <c r="B11" s="45">
        <v>18386260000</v>
      </c>
      <c r="C11" s="46">
        <v>19539193229</v>
      </c>
      <c r="D11" s="46">
        <v>19202176217</v>
      </c>
      <c r="E11" s="46">
        <v>17857030</v>
      </c>
      <c r="F11" s="46">
        <v>319159982</v>
      </c>
    </row>
    <row r="12" spans="1:6" s="65" customFormat="1" ht="16.5" customHeight="1">
      <c r="A12" s="59"/>
      <c r="B12" s="45"/>
      <c r="C12" s="46"/>
      <c r="D12" s="46"/>
      <c r="E12" s="46"/>
      <c r="F12" s="46"/>
    </row>
    <row r="13" spans="1:6" s="65" customFormat="1" ht="16.5" customHeight="1">
      <c r="A13" s="18" t="s">
        <v>20</v>
      </c>
      <c r="B13" s="47">
        <v>7945512000</v>
      </c>
      <c r="C13" s="48">
        <v>8628985040</v>
      </c>
      <c r="D13" s="48">
        <v>8540331943</v>
      </c>
      <c r="E13" s="48">
        <v>7260451</v>
      </c>
      <c r="F13" s="48">
        <v>81392646</v>
      </c>
    </row>
    <row r="14" spans="1:6" s="65" customFormat="1" ht="16.5" customHeight="1">
      <c r="A14" s="18" t="s">
        <v>23</v>
      </c>
      <c r="B14" s="47">
        <v>7945713000</v>
      </c>
      <c r="C14" s="48">
        <v>8326261246</v>
      </c>
      <c r="D14" s="48">
        <v>8118843792</v>
      </c>
      <c r="E14" s="48">
        <v>8364340</v>
      </c>
      <c r="F14" s="48">
        <v>199053114</v>
      </c>
    </row>
    <row r="15" spans="1:6" s="65" customFormat="1" ht="16.5" customHeight="1">
      <c r="A15" s="18" t="s">
        <v>25</v>
      </c>
      <c r="B15" s="47">
        <v>382752000</v>
      </c>
      <c r="C15" s="48">
        <v>402705963</v>
      </c>
      <c r="D15" s="48">
        <v>395398813</v>
      </c>
      <c r="E15" s="48">
        <v>873574</v>
      </c>
      <c r="F15" s="48">
        <v>6433576</v>
      </c>
    </row>
    <row r="16" spans="1:6" s="65" customFormat="1" ht="16.5" customHeight="1">
      <c r="A16" s="18" t="s">
        <v>28</v>
      </c>
      <c r="B16" s="47">
        <v>821775000</v>
      </c>
      <c r="C16" s="48">
        <v>835396473</v>
      </c>
      <c r="D16" s="48">
        <v>835396473</v>
      </c>
      <c r="E16" s="48" t="s">
        <v>165</v>
      </c>
      <c r="F16" s="48" t="s">
        <v>165</v>
      </c>
    </row>
    <row r="17" spans="1:6" s="65" customFormat="1" ht="16.5" customHeight="1">
      <c r="A17" s="81" t="s">
        <v>175</v>
      </c>
      <c r="B17" s="47" t="s">
        <v>165</v>
      </c>
      <c r="C17" s="48" t="s">
        <v>165</v>
      </c>
      <c r="D17" s="48" t="s">
        <v>165</v>
      </c>
      <c r="E17" s="48" t="s">
        <v>165</v>
      </c>
      <c r="F17" s="48" t="s">
        <v>165</v>
      </c>
    </row>
    <row r="18" spans="1:6" s="65" customFormat="1" ht="16.5" customHeight="1">
      <c r="A18" s="18" t="s">
        <v>176</v>
      </c>
      <c r="B18" s="47">
        <v>6067000</v>
      </c>
      <c r="C18" s="48">
        <v>6307575</v>
      </c>
      <c r="D18" s="48">
        <v>6307575</v>
      </c>
      <c r="E18" s="48" t="s">
        <v>165</v>
      </c>
      <c r="F18" s="48" t="s">
        <v>165</v>
      </c>
    </row>
    <row r="19" spans="1:6" s="65" customFormat="1" ht="16.5" customHeight="1">
      <c r="A19" s="68" t="s">
        <v>31</v>
      </c>
      <c r="B19" s="47">
        <v>1284441000</v>
      </c>
      <c r="C19" s="48">
        <v>1339536932</v>
      </c>
      <c r="D19" s="48">
        <v>1305897621</v>
      </c>
      <c r="E19" s="48">
        <v>1358665</v>
      </c>
      <c r="F19" s="48">
        <v>32280646</v>
      </c>
    </row>
    <row r="20" spans="1:6" s="65" customFormat="1" ht="16.5" customHeight="1">
      <c r="A20" s="66"/>
      <c r="B20" s="49"/>
      <c r="C20" s="50"/>
      <c r="D20" s="50"/>
      <c r="E20" s="50"/>
      <c r="F20" s="50"/>
    </row>
    <row r="21" spans="1:6" s="65" customFormat="1" ht="16.5" customHeight="1">
      <c r="A21" s="18" t="s">
        <v>187</v>
      </c>
      <c r="B21" s="17"/>
      <c r="C21" s="17"/>
      <c r="D21" s="17"/>
      <c r="E21" s="17"/>
      <c r="F21" s="18"/>
    </row>
    <row r="22" spans="1:6" s="65" customFormat="1" ht="16.5" customHeight="1">
      <c r="A22" s="18" t="s">
        <v>207</v>
      </c>
      <c r="B22" s="17"/>
      <c r="C22" s="17"/>
      <c r="D22" s="17"/>
      <c r="E22" s="17"/>
      <c r="F22" s="18"/>
    </row>
    <row r="23" spans="1:6" s="65" customFormat="1" ht="16.5" customHeight="1">
      <c r="A23" s="18" t="s">
        <v>208</v>
      </c>
      <c r="B23" s="17"/>
      <c r="C23" s="17"/>
      <c r="D23" s="17"/>
      <c r="E23" s="17"/>
      <c r="F23" s="18"/>
    </row>
    <row r="24" spans="1:6" s="65" customFormat="1" ht="16.5" customHeight="1">
      <c r="A24" s="18" t="s">
        <v>209</v>
      </c>
      <c r="B24" s="17"/>
      <c r="C24" s="17"/>
      <c r="D24" s="17"/>
      <c r="E24" s="17"/>
      <c r="F24" s="18"/>
    </row>
    <row r="25" spans="1:6" s="65" customFormat="1" ht="16.5" customHeight="1">
      <c r="A25" s="18"/>
      <c r="B25" s="17"/>
      <c r="C25" s="17"/>
      <c r="D25" s="17"/>
      <c r="E25" s="18"/>
      <c r="F25" s="17"/>
    </row>
    <row r="26" spans="1:6" s="65" customFormat="1" ht="16.5" customHeight="1">
      <c r="A26" s="168" t="s">
        <v>248</v>
      </c>
      <c r="B26" s="168"/>
      <c r="C26" s="168"/>
      <c r="D26" s="168"/>
      <c r="E26" s="168"/>
      <c r="F26" s="168"/>
    </row>
    <row r="27" spans="1:6" s="65" customFormat="1" ht="16.5" customHeight="1">
      <c r="A27" s="16"/>
      <c r="B27" s="15"/>
      <c r="C27" s="15"/>
      <c r="D27" s="15"/>
      <c r="E27" s="15"/>
      <c r="F27" s="17"/>
    </row>
    <row r="28" spans="1:6" s="65" customFormat="1" ht="16.5" customHeight="1">
      <c r="A28" s="6" t="s">
        <v>0</v>
      </c>
      <c r="B28" s="19" t="s">
        <v>159</v>
      </c>
      <c r="C28" s="20" t="s">
        <v>161</v>
      </c>
      <c r="D28" s="21"/>
      <c r="E28" s="20" t="s">
        <v>160</v>
      </c>
      <c r="F28" s="21"/>
    </row>
    <row r="29" spans="1:6" s="65" customFormat="1" ht="16.5" customHeight="1">
      <c r="A29" s="2"/>
      <c r="B29" s="3"/>
      <c r="C29" s="16"/>
      <c r="D29" s="16"/>
      <c r="E29" s="16"/>
      <c r="F29" s="16"/>
    </row>
    <row r="30" spans="1:6" s="65" customFormat="1" ht="16.5" customHeight="1">
      <c r="A30" s="124" t="s">
        <v>232</v>
      </c>
      <c r="B30" s="4">
        <v>35754</v>
      </c>
      <c r="D30" s="4">
        <v>424875360839</v>
      </c>
      <c r="E30" s="18"/>
      <c r="F30" s="4">
        <v>1267631900</v>
      </c>
    </row>
    <row r="31" spans="1:6" s="65" customFormat="1" ht="16.5" customHeight="1">
      <c r="A31" s="124" t="s">
        <v>233</v>
      </c>
      <c r="B31" s="4">
        <v>35861</v>
      </c>
      <c r="D31" s="4">
        <v>432201333014</v>
      </c>
      <c r="E31" s="18"/>
      <c r="F31" s="4">
        <v>1289878600</v>
      </c>
    </row>
    <row r="32" spans="1:6" s="65" customFormat="1" ht="16.5" customHeight="1">
      <c r="A32" s="124" t="s">
        <v>234</v>
      </c>
      <c r="B32" s="4">
        <v>35881</v>
      </c>
      <c r="D32" s="4">
        <v>417016346546</v>
      </c>
      <c r="E32" s="18"/>
      <c r="F32" s="4">
        <v>1244425900</v>
      </c>
    </row>
    <row r="33" spans="1:6" s="65" customFormat="1" ht="16.5" customHeight="1">
      <c r="A33" s="124" t="s">
        <v>235</v>
      </c>
      <c r="B33" s="4">
        <v>36016</v>
      </c>
      <c r="D33" s="4">
        <v>430947461142</v>
      </c>
      <c r="E33" s="18"/>
      <c r="F33" s="4">
        <v>1286203300</v>
      </c>
    </row>
    <row r="34" spans="1:6" s="65" customFormat="1" ht="16.5" customHeight="1">
      <c r="A34" s="85" t="s">
        <v>236</v>
      </c>
      <c r="B34" s="10">
        <v>36084</v>
      </c>
      <c r="C34" s="84"/>
      <c r="D34" s="10">
        <v>438124894493</v>
      </c>
      <c r="E34" s="46"/>
      <c r="F34" s="10">
        <v>1307865900</v>
      </c>
    </row>
    <row r="35" spans="1:6" s="65" customFormat="1" ht="16.5" customHeight="1">
      <c r="A35" s="33" t="s">
        <v>78</v>
      </c>
      <c r="B35" s="48">
        <v>30209</v>
      </c>
      <c r="D35" s="48">
        <v>191007941801</v>
      </c>
      <c r="E35" s="169"/>
      <c r="F35" s="172">
        <v>1307865900</v>
      </c>
    </row>
    <row r="36" spans="1:6" s="65" customFormat="1" ht="16.5" customHeight="1">
      <c r="A36" s="33" t="s">
        <v>81</v>
      </c>
      <c r="B36" s="47">
        <v>29940</v>
      </c>
      <c r="C36" s="48"/>
      <c r="D36" s="48">
        <v>247116952692</v>
      </c>
      <c r="E36" s="169"/>
      <c r="F36" s="172"/>
    </row>
    <row r="37" spans="1:6" s="65" customFormat="1" ht="16.5" customHeight="1">
      <c r="A37" s="73"/>
      <c r="B37" s="89"/>
      <c r="C37" s="90"/>
      <c r="D37" s="90"/>
      <c r="E37" s="50"/>
      <c r="F37" s="60"/>
    </row>
    <row r="38" spans="1:6" s="65" customFormat="1" ht="16.5" customHeight="1">
      <c r="A38" s="18" t="s">
        <v>194</v>
      </c>
      <c r="B38" s="17"/>
      <c r="C38" s="17"/>
      <c r="D38" s="17"/>
      <c r="E38" s="17"/>
      <c r="F38" s="17"/>
    </row>
    <row r="39" spans="1:6" s="65" customFormat="1" ht="16.5" customHeight="1">
      <c r="A39" s="17"/>
      <c r="B39" s="17"/>
      <c r="C39" s="17"/>
      <c r="D39" s="17"/>
      <c r="E39" s="17"/>
      <c r="F39" s="17"/>
    </row>
    <row r="40" spans="1:6" s="65" customFormat="1" ht="16.5" customHeight="1">
      <c r="A40" s="168" t="s">
        <v>249</v>
      </c>
      <c r="B40" s="168"/>
      <c r="C40" s="168"/>
      <c r="D40" s="168"/>
      <c r="E40" s="168"/>
      <c r="F40" s="168"/>
    </row>
    <row r="41" spans="1:6" s="65" customFormat="1" ht="16.5" customHeight="1">
      <c r="A41" s="18"/>
      <c r="B41" s="17"/>
      <c r="C41" s="18"/>
      <c r="D41" s="18"/>
      <c r="E41" s="18"/>
      <c r="F41" s="18"/>
    </row>
    <row r="42" spans="1:6" s="65" customFormat="1" ht="16.5" customHeight="1">
      <c r="A42" s="6" t="s">
        <v>0</v>
      </c>
      <c r="B42" s="19" t="s">
        <v>159</v>
      </c>
      <c r="C42" s="20" t="s">
        <v>161</v>
      </c>
      <c r="D42" s="25"/>
      <c r="E42" s="20" t="s">
        <v>160</v>
      </c>
      <c r="F42" s="21"/>
    </row>
    <row r="43" spans="1:6" s="65" customFormat="1" ht="16.5" customHeight="1">
      <c r="A43" s="17"/>
      <c r="B43" s="74"/>
      <c r="C43" s="17"/>
      <c r="D43" s="17"/>
      <c r="E43" s="17"/>
      <c r="F43" s="17"/>
    </row>
    <row r="44" spans="1:6" s="65" customFormat="1" ht="16.5" customHeight="1">
      <c r="A44" s="124" t="s">
        <v>232</v>
      </c>
      <c r="B44" s="18">
        <v>46763</v>
      </c>
      <c r="C44" s="18"/>
      <c r="D44" s="18">
        <v>560451492538</v>
      </c>
      <c r="E44" s="18"/>
      <c r="F44" s="98">
        <v>7672936700</v>
      </c>
    </row>
    <row r="45" spans="1:6" s="65" customFormat="1" ht="16.5" customHeight="1">
      <c r="A45" s="124" t="s">
        <v>233</v>
      </c>
      <c r="B45" s="18">
        <v>46836</v>
      </c>
      <c r="C45" s="18"/>
      <c r="D45" s="18">
        <v>575412879489</v>
      </c>
      <c r="E45" s="18"/>
      <c r="F45" s="98">
        <v>7875610300</v>
      </c>
    </row>
    <row r="46" spans="1:6" s="65" customFormat="1" ht="16.5" customHeight="1">
      <c r="A46" s="124" t="s">
        <v>234</v>
      </c>
      <c r="B46" s="24">
        <v>46783</v>
      </c>
      <c r="C46" s="18"/>
      <c r="D46" s="18">
        <v>554091539953</v>
      </c>
      <c r="E46" s="18"/>
      <c r="F46" s="98">
        <v>7596550100</v>
      </c>
    </row>
    <row r="47" spans="1:6" s="65" customFormat="1" ht="16.5" customHeight="1">
      <c r="A47" s="124" t="s">
        <v>235</v>
      </c>
      <c r="B47" s="24">
        <v>46942</v>
      </c>
      <c r="C47" s="18"/>
      <c r="D47" s="18">
        <v>573124906488</v>
      </c>
      <c r="E47" s="18"/>
      <c r="F47" s="18">
        <v>7857279800</v>
      </c>
    </row>
    <row r="48" spans="1:6" s="65" customFormat="1" ht="16.5" customHeight="1">
      <c r="A48" s="85" t="s">
        <v>236</v>
      </c>
      <c r="B48" s="23">
        <v>47013</v>
      </c>
      <c r="C48" s="22"/>
      <c r="D48" s="22">
        <v>583589350687</v>
      </c>
      <c r="E48" s="22"/>
      <c r="F48" s="22">
        <v>7998725500</v>
      </c>
    </row>
    <row r="49" spans="1:6" s="65" customFormat="1" ht="16.5" customHeight="1">
      <c r="A49" s="4" t="s">
        <v>78</v>
      </c>
      <c r="B49" s="24">
        <v>37712</v>
      </c>
      <c r="C49" s="18"/>
      <c r="D49" s="18">
        <v>172274866646</v>
      </c>
      <c r="E49" s="170"/>
      <c r="F49" s="171">
        <v>7998725500</v>
      </c>
    </row>
    <row r="50" spans="1:6" s="65" customFormat="1" ht="16.5" customHeight="1">
      <c r="A50" s="4" t="s">
        <v>81</v>
      </c>
      <c r="B50" s="24">
        <v>38272</v>
      </c>
      <c r="C50" s="18"/>
      <c r="D50" s="18">
        <v>286541293678</v>
      </c>
      <c r="E50" s="170"/>
      <c r="F50" s="171"/>
    </row>
    <row r="51" spans="1:6" s="65" customFormat="1" ht="16.5" customHeight="1">
      <c r="A51" s="4" t="s">
        <v>104</v>
      </c>
      <c r="B51" s="24">
        <v>1590</v>
      </c>
      <c r="C51" s="18"/>
      <c r="D51" s="18">
        <v>124773190363</v>
      </c>
      <c r="E51" s="170"/>
      <c r="F51" s="171"/>
    </row>
    <row r="52" spans="1:6" s="65" customFormat="1" ht="16.5" customHeight="1">
      <c r="A52" s="33" t="s">
        <v>177</v>
      </c>
      <c r="B52" s="79">
        <v>5</v>
      </c>
      <c r="C52" s="18"/>
      <c r="D52" s="18">
        <v>1610506000</v>
      </c>
      <c r="E52" s="18"/>
      <c r="F52" s="18">
        <v>22546800</v>
      </c>
    </row>
    <row r="53" spans="1:6" s="65" customFormat="1" ht="16.5" customHeight="1">
      <c r="A53" s="73"/>
      <c r="B53" s="54"/>
      <c r="C53" s="55"/>
      <c r="D53" s="55"/>
      <c r="E53" s="55"/>
      <c r="F53" s="55"/>
    </row>
    <row r="54" spans="1:6" s="65" customFormat="1" ht="16.5" customHeight="1">
      <c r="A54" s="17" t="s">
        <v>174</v>
      </c>
      <c r="B54" s="17"/>
      <c r="C54" s="17"/>
      <c r="D54" s="17"/>
      <c r="E54" s="17"/>
      <c r="F54" s="18"/>
    </row>
  </sheetData>
  <mergeCells count="7">
    <mergeCell ref="E35:E36"/>
    <mergeCell ref="A3:F3"/>
    <mergeCell ref="A40:F40"/>
    <mergeCell ref="A26:F26"/>
    <mergeCell ref="E49:E51"/>
    <mergeCell ref="F49:F51"/>
    <mergeCell ref="F35:F36"/>
  </mergeCells>
  <phoneticPr fontId="13"/>
  <pageMargins left="0.39370078740157483" right="0.39370078740157483" top="0.59055118110236215" bottom="0.39370078740157483" header="0.39370078740157483" footer="0.19685039370078741"/>
  <pageSetup paperSize="9" scale="9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19-186</vt:lpstr>
      <vt:lpstr>19-187</vt:lpstr>
      <vt:lpstr>19-188</vt:lpstr>
      <vt:lpstr>19-189</vt:lpstr>
      <vt:lpstr>19-190</vt:lpstr>
      <vt:lpstr>19-191</vt:lpstr>
      <vt:lpstr>19－192</vt:lpstr>
      <vt:lpstr>19-193,194,195</vt:lpstr>
      <vt:lpstr>'19-186'!Print_Area</vt:lpstr>
      <vt:lpstr>'19-187'!Print_Area</vt:lpstr>
      <vt:lpstr>'19-188'!Print_Area</vt:lpstr>
      <vt:lpstr>'19-189'!Print_Area</vt:lpstr>
      <vt:lpstr>'19-190'!Print_Area</vt:lpstr>
      <vt:lpstr>'19-191'!Print_Area</vt:lpstr>
      <vt:lpstr>'19-193,194,195'!Print_Area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山本 紗佑里</cp:lastModifiedBy>
  <cp:lastPrinted>2025-04-18T06:53:50Z</cp:lastPrinted>
  <dcterms:created xsi:type="dcterms:W3CDTF">1997-07-24T18:07:48Z</dcterms:created>
  <dcterms:modified xsi:type="dcterms:W3CDTF">2025-05-16T08:03:32Z</dcterms:modified>
</cp:coreProperties>
</file>