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FDEE17A7-884C-42C6-91EB-FD6604DED1E8}" xr6:coauthVersionLast="47" xr6:coauthVersionMax="47" xr10:uidLastSave="{00000000-0000-0000-0000-000000000000}"/>
  <bookViews>
    <workbookView xWindow="-28920" yWindow="-120" windowWidth="29040" windowHeight="15840" xr2:uid="{B68CCDD7-1549-4C25-9F70-0511179AE186}"/>
  </bookViews>
  <sheets>
    <sheet name="P115" sheetId="1" r:id="rId1"/>
  </sheets>
  <definedNames>
    <definedName name="_xlnm.Print_Area" localSheetId="0">'P115'!$A$1:$AK$36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I34" i="1"/>
  <c r="F34" i="1"/>
  <c r="AA33" i="1"/>
  <c r="AA35" i="1" s="1"/>
  <c r="AJ32" i="1"/>
  <c r="AI32" i="1"/>
  <c r="AH32" i="1"/>
  <c r="AG32" i="1"/>
  <c r="AG33" i="1" s="1"/>
  <c r="AG35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K32" i="1"/>
  <c r="J32" i="1"/>
  <c r="L32" i="1" s="1"/>
  <c r="H32" i="1"/>
  <c r="G32" i="1"/>
  <c r="I32" i="1" s="1"/>
  <c r="E32" i="1"/>
  <c r="D32" i="1"/>
  <c r="I31" i="1"/>
  <c r="L28" i="1"/>
  <c r="I28" i="1"/>
  <c r="F28" i="1"/>
  <c r="F26" i="1"/>
  <c r="L23" i="1"/>
  <c r="I23" i="1"/>
  <c r="F20" i="1"/>
  <c r="L16" i="1"/>
  <c r="AJ14" i="1"/>
  <c r="AJ33" i="1" s="1"/>
  <c r="AJ35" i="1" s="1"/>
  <c r="AI14" i="1"/>
  <c r="AI33" i="1" s="1"/>
  <c r="AI35" i="1" s="1"/>
  <c r="AH14" i="1"/>
  <c r="AH33" i="1" s="1"/>
  <c r="AH35" i="1" s="1"/>
  <c r="AG14" i="1"/>
  <c r="AF14" i="1"/>
  <c r="AE14" i="1"/>
  <c r="AE33" i="1" s="1"/>
  <c r="AE35" i="1" s="1"/>
  <c r="AD14" i="1"/>
  <c r="AD33" i="1" s="1"/>
  <c r="AD35" i="1" s="1"/>
  <c r="AC14" i="1"/>
  <c r="AC33" i="1" s="1"/>
  <c r="AC35" i="1" s="1"/>
  <c r="AB14" i="1"/>
  <c r="AB33" i="1" s="1"/>
  <c r="AB35" i="1" s="1"/>
  <c r="AA14" i="1"/>
  <c r="Z14" i="1"/>
  <c r="Z33" i="1" s="1"/>
  <c r="Z35" i="1" s="1"/>
  <c r="Y14" i="1"/>
  <c r="Y33" i="1" s="1"/>
  <c r="Y35" i="1" s="1"/>
  <c r="X14" i="1"/>
  <c r="W14" i="1"/>
  <c r="W33" i="1" s="1"/>
  <c r="W35" i="1" s="1"/>
  <c r="V14" i="1"/>
  <c r="V33" i="1" s="1"/>
  <c r="V35" i="1" s="1"/>
  <c r="U14" i="1"/>
  <c r="U33" i="1" s="1"/>
  <c r="U35" i="1" s="1"/>
  <c r="T14" i="1"/>
  <c r="T33" i="1" s="1"/>
  <c r="T35" i="1" s="1"/>
  <c r="S14" i="1"/>
  <c r="S33" i="1" s="1"/>
  <c r="S35" i="1" s="1"/>
  <c r="R14" i="1"/>
  <c r="R33" i="1" s="1"/>
  <c r="R35" i="1" s="1"/>
  <c r="Q14" i="1"/>
  <c r="Q33" i="1" s="1"/>
  <c r="Q35" i="1" s="1"/>
  <c r="N14" i="1"/>
  <c r="N33" i="1" s="1"/>
  <c r="N35" i="1" s="1"/>
  <c r="D14" i="1"/>
  <c r="L12" i="1"/>
  <c r="I12" i="1"/>
  <c r="F12" i="1"/>
  <c r="L11" i="1"/>
  <c r="P10" i="1"/>
  <c r="P14" i="1" s="1"/>
  <c r="M10" i="1"/>
  <c r="L10" i="1"/>
  <c r="I10" i="1"/>
  <c r="H10" i="1"/>
  <c r="F10" i="1"/>
  <c r="L9" i="1"/>
  <c r="F9" i="1"/>
  <c r="L8" i="1"/>
  <c r="F8" i="1"/>
  <c r="M7" i="1"/>
  <c r="L7" i="1"/>
  <c r="I7" i="1"/>
  <c r="E7" i="1"/>
  <c r="D7" i="1"/>
  <c r="F7" i="1" s="1"/>
  <c r="O6" i="1"/>
  <c r="O14" i="1" s="1"/>
  <c r="O33" i="1" s="1"/>
  <c r="O35" i="1" s="1"/>
  <c r="K6" i="1"/>
  <c r="J6" i="1"/>
  <c r="H6" i="1"/>
  <c r="G6" i="1"/>
  <c r="I6" i="1" s="1"/>
  <c r="E6" i="1"/>
  <c r="D6" i="1"/>
  <c r="F6" i="1" s="1"/>
  <c r="M5" i="1"/>
  <c r="K5" i="1"/>
  <c r="K14" i="1" s="1"/>
  <c r="K33" i="1" s="1"/>
  <c r="K35" i="1" s="1"/>
  <c r="J5" i="1"/>
  <c r="J14" i="1" s="1"/>
  <c r="H5" i="1"/>
  <c r="I5" i="1" s="1"/>
  <c r="E5" i="1"/>
  <c r="F5" i="1" s="1"/>
  <c r="D5" i="1"/>
  <c r="L6" i="1" l="1"/>
  <c r="P33" i="1"/>
  <c r="P35" i="1" s="1"/>
  <c r="L5" i="1"/>
  <c r="X33" i="1"/>
  <c r="X35" i="1" s="1"/>
  <c r="M14" i="1"/>
  <c r="M33" i="1" s="1"/>
  <c r="M35" i="1" s="1"/>
  <c r="AF33" i="1"/>
  <c r="AF35" i="1" s="1"/>
  <c r="F32" i="1"/>
  <c r="L14" i="1"/>
  <c r="J33" i="1"/>
  <c r="E14" i="1"/>
  <c r="E33" i="1" s="1"/>
  <c r="E35" i="1" s="1"/>
  <c r="G14" i="1"/>
  <c r="D33" i="1"/>
  <c r="H14" i="1"/>
  <c r="H33" i="1" s="1"/>
  <c r="H35" i="1" s="1"/>
  <c r="J35" i="1" l="1"/>
  <c r="L35" i="1" s="1"/>
  <c r="L33" i="1"/>
  <c r="D35" i="1"/>
  <c r="F35" i="1" s="1"/>
  <c r="F33" i="1"/>
  <c r="G33" i="1"/>
  <c r="I14" i="1"/>
  <c r="F14" i="1"/>
  <c r="G35" i="1" l="1"/>
  <c r="I35" i="1" s="1"/>
  <c r="I33" i="1"/>
</calcChain>
</file>

<file path=xl/sharedStrings.xml><?xml version="1.0" encoding="utf-8"?>
<sst xmlns="http://schemas.openxmlformats.org/spreadsheetml/2006/main" count="48" uniqueCount="44">
  <si>
    <t>（単位：戸)　(令和5.3.31日現在）</t>
    <rPh sb="8" eb="10">
      <t>レイワ</t>
    </rPh>
    <phoneticPr fontId="3"/>
  </si>
  <si>
    <t>R元</t>
    <rPh sb="1" eb="2">
      <t>ガン</t>
    </rPh>
    <phoneticPr fontId="2"/>
  </si>
  <si>
    <t>市町村</t>
    <rPh sb="0" eb="3">
      <t>シチョウソン</t>
    </rPh>
    <phoneticPr fontId="3"/>
  </si>
  <si>
    <t>５　県及び市町村別公営住宅建設戸数の推移</t>
    <rPh sb="2" eb="3">
      <t>ケン</t>
    </rPh>
    <rPh sb="3" eb="4">
      <t>オヨ</t>
    </rPh>
    <rPh sb="5" eb="8">
      <t>シチョウソン</t>
    </rPh>
    <rPh sb="8" eb="9">
      <t>ベツ</t>
    </rPh>
    <rPh sb="9" eb="11">
      <t>コウエイ</t>
    </rPh>
    <rPh sb="11" eb="13">
      <t>ジュウタク</t>
    </rPh>
    <rPh sb="13" eb="15">
      <t>ケンセツ</t>
    </rPh>
    <rPh sb="15" eb="17">
      <t>コスウ</t>
    </rPh>
    <rPh sb="18" eb="20">
      <t>スイイ</t>
    </rPh>
    <phoneticPr fontId="3"/>
  </si>
  <si>
    <t>年度</t>
    <rPh sb="0" eb="2">
      <t>ネンド</t>
    </rPh>
    <phoneticPr fontId="3"/>
  </si>
  <si>
    <t>１種</t>
    <rPh sb="1" eb="2">
      <t>シュ</t>
    </rPh>
    <phoneticPr fontId="3"/>
  </si>
  <si>
    <t>２種</t>
    <rPh sb="1" eb="2">
      <t>シュ</t>
    </rPh>
    <phoneticPr fontId="3"/>
  </si>
  <si>
    <t>※着工ベース</t>
    <rPh sb="1" eb="3">
      <t>チャッコウ</t>
    </rPh>
    <phoneticPr fontId="2"/>
  </si>
  <si>
    <t>宮崎市</t>
    <rPh sb="0" eb="3">
      <t>ミヤザキシ</t>
    </rPh>
    <phoneticPr fontId="3"/>
  </si>
  <si>
    <t>都城市</t>
    <rPh sb="0" eb="3">
      <t>ミヤコノジョウシ</t>
    </rPh>
    <phoneticPr fontId="3"/>
  </si>
  <si>
    <t>延岡市</t>
    <rPh sb="0" eb="3">
      <t>ノベオカシ</t>
    </rPh>
    <phoneticPr fontId="3"/>
  </si>
  <si>
    <t>R3 ２４戸はR2着手だが、記載もれのためR3へ計上</t>
    <rPh sb="5" eb="6">
      <t>コ</t>
    </rPh>
    <rPh sb="9" eb="11">
      <t>チャクシュ</t>
    </rPh>
    <rPh sb="14" eb="16">
      <t>キサイ</t>
    </rPh>
    <rPh sb="24" eb="26">
      <t>ケイジョウ</t>
    </rPh>
    <phoneticPr fontId="2"/>
  </si>
  <si>
    <t>日南市</t>
    <rPh sb="0" eb="3">
      <t>ニチナンシ</t>
    </rPh>
    <phoneticPr fontId="3"/>
  </si>
  <si>
    <t>小林市</t>
    <rPh sb="0" eb="3">
      <t>コバヤシシ</t>
    </rPh>
    <phoneticPr fontId="3"/>
  </si>
  <si>
    <t>日向市</t>
    <rPh sb="0" eb="3">
      <t>ヒュウガシ</t>
    </rPh>
    <phoneticPr fontId="3"/>
  </si>
  <si>
    <t>串間市</t>
    <rPh sb="0" eb="3">
      <t>クシマシ</t>
    </rPh>
    <phoneticPr fontId="3"/>
  </si>
  <si>
    <t>西都市</t>
    <rPh sb="0" eb="3">
      <t>サイトシ</t>
    </rPh>
    <phoneticPr fontId="3"/>
  </si>
  <si>
    <t>えびの市</t>
    <rPh sb="3" eb="4">
      <t>シ</t>
    </rPh>
    <phoneticPr fontId="3"/>
  </si>
  <si>
    <t>市計</t>
    <rPh sb="0" eb="1">
      <t>シ</t>
    </rPh>
    <rPh sb="1" eb="2">
      <t>ケイ</t>
    </rPh>
    <phoneticPr fontId="3"/>
  </si>
  <si>
    <t>三股町</t>
    <rPh sb="0" eb="3">
      <t>ミマタチョウ</t>
    </rPh>
    <phoneticPr fontId="3"/>
  </si>
  <si>
    <t>高原町</t>
    <rPh sb="0" eb="3">
      <t>タカ</t>
    </rPh>
    <phoneticPr fontId="3"/>
  </si>
  <si>
    <t>国富町</t>
    <rPh sb="0" eb="3">
      <t>クニトミチョウ</t>
    </rPh>
    <phoneticPr fontId="3"/>
  </si>
  <si>
    <t>綾町</t>
    <rPh sb="0" eb="2">
      <t>アヤチョウ</t>
    </rPh>
    <phoneticPr fontId="3"/>
  </si>
  <si>
    <t>高鍋町</t>
    <rPh sb="0" eb="3">
      <t>タカナベチョウ</t>
    </rPh>
    <phoneticPr fontId="3"/>
  </si>
  <si>
    <t>新富町</t>
    <rPh sb="0" eb="3">
      <t>シントミチョウ</t>
    </rPh>
    <phoneticPr fontId="3"/>
  </si>
  <si>
    <t>西米良村</t>
    <rPh sb="0" eb="4">
      <t>ニシメラソン</t>
    </rPh>
    <phoneticPr fontId="3"/>
  </si>
  <si>
    <t>木城町</t>
    <rPh sb="0" eb="1">
      <t>キ</t>
    </rPh>
    <rPh sb="1" eb="2">
      <t>ジョウ</t>
    </rPh>
    <rPh sb="2" eb="3">
      <t>チョウ</t>
    </rPh>
    <phoneticPr fontId="3"/>
  </si>
  <si>
    <t>川南町</t>
    <rPh sb="0" eb="2">
      <t>カワミナミ</t>
    </rPh>
    <rPh sb="2" eb="3">
      <t>チョウ</t>
    </rPh>
    <phoneticPr fontId="3"/>
  </si>
  <si>
    <t>都農町</t>
    <rPh sb="0" eb="2">
      <t>ツノ</t>
    </rPh>
    <rPh sb="2" eb="3">
      <t>チョウ</t>
    </rPh>
    <phoneticPr fontId="3"/>
  </si>
  <si>
    <t>門川町</t>
    <rPh sb="0" eb="1">
      <t>カド</t>
    </rPh>
    <rPh sb="1" eb="2">
      <t>ガワ</t>
    </rPh>
    <rPh sb="2" eb="3">
      <t>チョウ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</si>
  <si>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</si>
  <si>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</si>
  <si>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美郷町</t>
    <rPh sb="0" eb="2">
      <t>ミサト</t>
    </rPh>
    <rPh sb="2" eb="3">
      <t>チョウ</t>
    </rPh>
    <phoneticPr fontId="3"/>
  </si>
  <si>
    <t>高千穂町</t>
    <rPh sb="0" eb="4">
      <t>タカチホチョウ</t>
    </rPh>
    <phoneticPr fontId="3"/>
  </si>
  <si>
    <t>日之影町</t>
    <rPh sb="0" eb="4">
      <t>ヒノカゲチョウ</t>
    </rPh>
    <phoneticPr fontId="3"/>
  </si>
  <si>
    <t>五ヶ瀬町</t>
    <rPh sb="0" eb="4">
      <t>ゴカセチョウ</t>
    </rPh>
    <phoneticPr fontId="3"/>
  </si>
  <si>
    <t>町村計</t>
    <rPh sb="0" eb="2">
      <t>チョウソン</t>
    </rPh>
    <rPh sb="2" eb="3">
      <t>ケイ</t>
    </rPh>
    <phoneticPr fontId="3"/>
  </si>
  <si>
    <t>市町村営計</t>
    <rPh sb="0" eb="1">
      <t>シ</t>
    </rPh>
    <rPh sb="1" eb="3">
      <t>チョウソン</t>
    </rPh>
    <rPh sb="3" eb="4">
      <t>エイ</t>
    </rPh>
    <rPh sb="4" eb="5">
      <t>ケイ</t>
    </rPh>
    <phoneticPr fontId="3"/>
  </si>
  <si>
    <t>県営</t>
    <rPh sb="0" eb="2">
      <t>ケンエイ</t>
    </rPh>
    <phoneticPr fontId="3"/>
  </si>
  <si>
    <t>県総計</t>
    <rPh sb="0" eb="1">
      <t>ケン</t>
    </rPh>
    <rPh sb="1" eb="2">
      <t>ソウ</t>
    </rPh>
    <rPh sb="2" eb="3">
      <t>ケイ</t>
    </rPh>
    <phoneticPr fontId="3"/>
  </si>
  <si>
    <t>　※令和５年度は現時点での計画戸数。また、種別については法改正に伴い廃止された。</t>
    <rPh sb="2" eb="4">
      <t>レイワ</t>
    </rPh>
    <rPh sb="5" eb="7">
      <t>ネンド</t>
    </rPh>
    <rPh sb="8" eb="11">
      <t>ゲンジテン</t>
    </rPh>
    <rPh sb="13" eb="15">
      <t>ケイカク</t>
    </rPh>
    <rPh sb="15" eb="17">
      <t>コスウ</t>
    </rPh>
    <rPh sb="21" eb="23">
      <t>シュベツ</t>
    </rPh>
    <rPh sb="28" eb="31">
      <t>ホウカイセイ</t>
    </rPh>
    <rPh sb="32" eb="33">
      <t>トモナ</t>
    </rPh>
    <rPh sb="34" eb="36">
      <t>ハイシ</t>
    </rPh>
    <phoneticPr fontId="3"/>
  </si>
  <si>
    <t>Ｈ２５　馬越④２０戸</t>
    <rPh sb="4" eb="6">
      <t>マゴエ</t>
    </rPh>
    <rPh sb="9" eb="10">
      <t>コ</t>
    </rPh>
    <phoneticPr fontId="3"/>
  </si>
  <si>
    <t>H26 平和④４２戸　新田麓①１２戸</t>
    <rPh sb="4" eb="6">
      <t>ヘイワ</t>
    </rPh>
    <rPh sb="9" eb="10">
      <t>コ</t>
    </rPh>
    <rPh sb="11" eb="14">
      <t>ニュウタフモト</t>
    </rPh>
    <rPh sb="17" eb="18">
      <t>コ</t>
    </rPh>
    <phoneticPr fontId="3"/>
  </si>
  <si>
    <t>Ｈ２７　計画無し</t>
    <rPh sb="4" eb="6">
      <t>ケイカク</t>
    </rPh>
    <rPh sb="6" eb="7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</si>
</sst>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0" fontId="5" fillId="2" borderId="0" xfId="1" applyFont="1" applyFill="1">
      <alignment vertical="center"/>
    </xf>
    <xf numFmtId="0" fontId="1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5" fillId="2" borderId="0" xfId="1" applyFont="1" applyFill="1" applyAlignment="1">
      <alignment horizontal="right"/>
    </xf>
    <xf numFmtId="0" fontId="5" fillId="0" borderId="12" xfId="1" applyFont="1" applyBorder="1" applyAlignment="1">
      <alignment vertical="center" wrapText="1"/>
    </xf>
    <xf numFmtId="0" fontId="6" fillId="0" borderId="13" xfId="1" applyFont="1" applyBorder="1" applyAlignment="1">
      <alignment horizontal="right" vertical="center" wrapText="1"/>
    </xf>
    <xf numFmtId="0" fontId="5" fillId="0" borderId="14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6" fillId="0" borderId="16" xfId="1" applyFont="1" applyBorder="1">
      <alignment vertical="center"/>
    </xf>
    <xf numFmtId="0" fontId="5" fillId="0" borderId="17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21" xfId="1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5" fillId="0" borderId="25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4" xfId="1" applyFont="1" applyBorder="1">
      <alignment vertical="center"/>
    </xf>
    <xf numFmtId="0" fontId="6" fillId="0" borderId="24" xfId="1" applyFont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28" xfId="1" applyFont="1" applyBorder="1">
      <alignment vertical="center"/>
    </xf>
    <xf numFmtId="0" fontId="6" fillId="0" borderId="2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5" fillId="0" borderId="30" xfId="1" applyFont="1" applyBorder="1">
      <alignment vertical="center"/>
    </xf>
    <xf numFmtId="0" fontId="5" fillId="0" borderId="31" xfId="1" applyFont="1" applyBorder="1">
      <alignment vertical="center"/>
    </xf>
    <xf numFmtId="0" fontId="5" fillId="0" borderId="32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20" xfId="1" applyFont="1" applyBorder="1">
      <alignment vertical="center"/>
    </xf>
    <xf numFmtId="0" fontId="6" fillId="2" borderId="16" xfId="1" applyFont="1" applyFill="1" applyBorder="1" applyAlignment="1">
      <alignment horizontal="center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6" fillId="0" borderId="3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39" xfId="1" applyFont="1" applyBorder="1">
      <alignment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distributed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0" borderId="5" xfId="1" applyFont="1" applyBorder="1" applyAlignment="1">
      <alignment horizontal="left" vertical="center"/>
    </xf>
    <xf numFmtId="0" fontId="6" fillId="0" borderId="1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8D473F27-76A9-4BF8-831F-C85950951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381D-E107-4A6A-A328-D03CD6EA49CC}">
  <sheetPr>
    <tabColor rgb="FFFFFF00"/>
  </sheetPr>
  <dimension ref="B1:AL43"/>
  <sheetViews>
    <sheetView tabSelected="1" view="pageBreakPreview" zoomScaleNormal="100" zoomScaleSheetLayoutView="100" workbookViewId="0">
      <selection activeCell="AJ35" sqref="AJ35"/>
    </sheetView>
  </sheetViews>
  <sheetFormatPr defaultColWidth="9" defaultRowHeight="14.25" x14ac:dyDescent="0.4"/>
  <cols>
    <col min="1" max="1" width="2.375" style="1" customWidth="1"/>
    <col min="2" max="3" width="5.125" style="1" customWidth="1"/>
    <col min="4" max="4" width="4.625" style="1" hidden="1" customWidth="1"/>
    <col min="5" max="5" width="5.25" style="1" hidden="1" customWidth="1"/>
    <col min="6" max="6" width="6.25" style="1" hidden="1" customWidth="1"/>
    <col min="7" max="8" width="4.625" style="1" hidden="1" customWidth="1"/>
    <col min="9" max="9" width="4.5" style="1" hidden="1" customWidth="1"/>
    <col min="10" max="11" width="4.625" style="1" hidden="1" customWidth="1"/>
    <col min="12" max="15" width="4.5" style="1" hidden="1" customWidth="1"/>
    <col min="16" max="36" width="4.5" style="1" customWidth="1"/>
    <col min="37" max="37" width="1.25" style="1" customWidth="1"/>
    <col min="38" max="16384" width="9" style="1"/>
  </cols>
  <sheetData>
    <row r="1" spans="2:38" ht="19.149999999999999" customHeight="1" x14ac:dyDescent="0.15">
      <c r="B1" s="5" t="s">
        <v>3</v>
      </c>
      <c r="C1" s="6"/>
      <c r="AJ1" s="4"/>
    </row>
    <row r="2" spans="2:38" ht="15" thickBot="1" x14ac:dyDescent="0.2">
      <c r="B2" s="6"/>
      <c r="C2" s="6"/>
      <c r="W2" s="2"/>
      <c r="X2" s="7"/>
      <c r="Y2" s="7"/>
      <c r="Z2" s="7"/>
      <c r="AA2" s="7"/>
      <c r="AF2" s="2"/>
      <c r="AG2" s="2"/>
      <c r="AH2" s="3"/>
      <c r="AI2" s="3"/>
      <c r="AJ2" s="8" t="s">
        <v>0</v>
      </c>
    </row>
    <row r="3" spans="2:38" ht="17.100000000000001" customHeight="1" x14ac:dyDescent="0.4">
      <c r="B3" s="9"/>
      <c r="C3" s="10" t="s">
        <v>4</v>
      </c>
      <c r="D3" s="64">
        <v>5</v>
      </c>
      <c r="E3" s="65"/>
      <c r="F3" s="66">
        <v>5</v>
      </c>
      <c r="G3" s="11">
        <v>6</v>
      </c>
      <c r="H3" s="12"/>
      <c r="I3" s="66">
        <v>6</v>
      </c>
      <c r="J3" s="11">
        <v>7</v>
      </c>
      <c r="K3" s="12"/>
      <c r="L3" s="66">
        <v>7</v>
      </c>
      <c r="M3" s="66">
        <v>8</v>
      </c>
      <c r="N3" s="66">
        <v>9</v>
      </c>
      <c r="O3" s="70">
        <v>14</v>
      </c>
      <c r="P3" s="68">
        <v>15</v>
      </c>
      <c r="Q3" s="68">
        <v>16</v>
      </c>
      <c r="R3" s="68">
        <v>17</v>
      </c>
      <c r="S3" s="68">
        <v>18</v>
      </c>
      <c r="T3" s="68">
        <v>19</v>
      </c>
      <c r="U3" s="68">
        <v>20</v>
      </c>
      <c r="V3" s="68">
        <v>21</v>
      </c>
      <c r="W3" s="68">
        <v>22</v>
      </c>
      <c r="X3" s="68">
        <v>23</v>
      </c>
      <c r="Y3" s="68">
        <v>24</v>
      </c>
      <c r="Z3" s="68">
        <v>25</v>
      </c>
      <c r="AA3" s="68">
        <v>26</v>
      </c>
      <c r="AB3" s="68">
        <v>27</v>
      </c>
      <c r="AC3" s="68">
        <v>28</v>
      </c>
      <c r="AD3" s="68">
        <v>29</v>
      </c>
      <c r="AE3" s="68">
        <v>30</v>
      </c>
      <c r="AF3" s="75" t="s">
        <v>1</v>
      </c>
      <c r="AG3" s="68">
        <v>2</v>
      </c>
      <c r="AH3" s="68">
        <v>3</v>
      </c>
      <c r="AI3" s="68">
        <v>4</v>
      </c>
      <c r="AJ3" s="73">
        <v>5</v>
      </c>
    </row>
    <row r="4" spans="2:38" ht="13.15" customHeight="1" x14ac:dyDescent="0.4">
      <c r="B4" s="13" t="s">
        <v>2</v>
      </c>
      <c r="C4" s="14"/>
      <c r="D4" s="15" t="s">
        <v>5</v>
      </c>
      <c r="E4" s="16" t="s">
        <v>6</v>
      </c>
      <c r="F4" s="67"/>
      <c r="G4" s="15" t="s">
        <v>5</v>
      </c>
      <c r="H4" s="16" t="s">
        <v>6</v>
      </c>
      <c r="I4" s="67"/>
      <c r="J4" s="15" t="s">
        <v>5</v>
      </c>
      <c r="K4" s="16" t="s">
        <v>6</v>
      </c>
      <c r="L4" s="67"/>
      <c r="M4" s="67"/>
      <c r="N4" s="67"/>
      <c r="O4" s="71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76"/>
      <c r="AG4" s="69"/>
      <c r="AH4" s="69"/>
      <c r="AI4" s="69"/>
      <c r="AJ4" s="74"/>
      <c r="AL4" s="1" t="s">
        <v>7</v>
      </c>
    </row>
    <row r="5" spans="2:38" ht="20.45" customHeight="1" x14ac:dyDescent="0.4">
      <c r="B5" s="72" t="s">
        <v>8</v>
      </c>
      <c r="C5" s="72"/>
      <c r="D5" s="18">
        <f>16+3</f>
        <v>19</v>
      </c>
      <c r="E5" s="19">
        <f>90+12</f>
        <v>102</v>
      </c>
      <c r="F5" s="20">
        <f t="shared" ref="F5:F10" si="0">SUM(D5:E5)</f>
        <v>121</v>
      </c>
      <c r="G5" s="18">
        <v>12</v>
      </c>
      <c r="H5" s="19">
        <f>98+24</f>
        <v>122</v>
      </c>
      <c r="I5" s="20">
        <f>SUM(G5:H5)</f>
        <v>134</v>
      </c>
      <c r="J5" s="18">
        <f>12+24+3</f>
        <v>39</v>
      </c>
      <c r="K5" s="19">
        <f>86+12</f>
        <v>98</v>
      </c>
      <c r="L5" s="20">
        <f t="shared" ref="L5:L12" si="1">SUM(J5:K5)</f>
        <v>137</v>
      </c>
      <c r="M5" s="21">
        <f>64+48</f>
        <v>112</v>
      </c>
      <c r="N5" s="21">
        <v>24</v>
      </c>
      <c r="O5" s="21"/>
      <c r="P5" s="22"/>
      <c r="Q5" s="22"/>
      <c r="R5" s="22">
        <v>180</v>
      </c>
      <c r="S5" s="22">
        <v>32</v>
      </c>
      <c r="T5" s="22"/>
      <c r="U5" s="22">
        <v>60</v>
      </c>
      <c r="V5" s="22">
        <v>66</v>
      </c>
      <c r="W5" s="22">
        <v>34</v>
      </c>
      <c r="X5" s="22">
        <v>62</v>
      </c>
      <c r="Y5" s="22">
        <v>53</v>
      </c>
      <c r="Z5" s="22"/>
      <c r="AA5" s="22">
        <v>24</v>
      </c>
      <c r="AB5" s="22">
        <v>36</v>
      </c>
      <c r="AC5" s="22"/>
      <c r="AD5" s="22">
        <v>11</v>
      </c>
      <c r="AE5" s="22"/>
      <c r="AF5" s="23"/>
      <c r="AG5" s="24">
        <v>10</v>
      </c>
      <c r="AH5" s="24"/>
      <c r="AI5" s="24"/>
      <c r="AJ5" s="24">
        <v>70</v>
      </c>
    </row>
    <row r="6" spans="2:38" ht="20.45" customHeight="1" x14ac:dyDescent="0.4">
      <c r="B6" s="72" t="s">
        <v>9</v>
      </c>
      <c r="C6" s="72"/>
      <c r="D6" s="18">
        <f>12+6+3+42</f>
        <v>63</v>
      </c>
      <c r="E6" s="19">
        <f>74+12+5+18</f>
        <v>109</v>
      </c>
      <c r="F6" s="20">
        <f t="shared" si="0"/>
        <v>172</v>
      </c>
      <c r="G6" s="18">
        <f>18+4</f>
        <v>22</v>
      </c>
      <c r="H6" s="19">
        <f>26+2</f>
        <v>28</v>
      </c>
      <c r="I6" s="20">
        <f>SUM(G6:H6)</f>
        <v>50</v>
      </c>
      <c r="J6" s="18">
        <f>4+18</f>
        <v>22</v>
      </c>
      <c r="K6" s="19">
        <f>28+12</f>
        <v>40</v>
      </c>
      <c r="L6" s="20">
        <f t="shared" si="1"/>
        <v>62</v>
      </c>
      <c r="M6" s="21">
        <v>51</v>
      </c>
      <c r="N6" s="21">
        <v>54</v>
      </c>
      <c r="O6" s="21">
        <f>37+8</f>
        <v>45</v>
      </c>
      <c r="P6" s="22">
        <v>39</v>
      </c>
      <c r="Q6" s="22">
        <v>39</v>
      </c>
      <c r="R6" s="22"/>
      <c r="S6" s="22">
        <v>26</v>
      </c>
      <c r="T6" s="22"/>
      <c r="U6" s="22">
        <v>26</v>
      </c>
      <c r="V6" s="22"/>
      <c r="W6" s="22"/>
      <c r="X6" s="22">
        <v>12</v>
      </c>
      <c r="Y6" s="22"/>
      <c r="Z6" s="22"/>
      <c r="AA6" s="22"/>
      <c r="AB6" s="22"/>
      <c r="AC6" s="22"/>
      <c r="AD6" s="22"/>
      <c r="AE6" s="22"/>
      <c r="AF6" s="23">
        <v>40</v>
      </c>
      <c r="AG6" s="24"/>
      <c r="AH6" s="24">
        <v>40</v>
      </c>
      <c r="AI6" s="24"/>
      <c r="AJ6" s="24"/>
    </row>
    <row r="7" spans="2:38" ht="20.45" customHeight="1" x14ac:dyDescent="0.4">
      <c r="B7" s="72" t="s">
        <v>10</v>
      </c>
      <c r="C7" s="72"/>
      <c r="D7" s="18">
        <f>24+16</f>
        <v>40</v>
      </c>
      <c r="E7" s="19">
        <f>70+10</f>
        <v>80</v>
      </c>
      <c r="F7" s="20">
        <f t="shared" si="0"/>
        <v>120</v>
      </c>
      <c r="G7" s="18">
        <v>36</v>
      </c>
      <c r="H7" s="19">
        <v>72</v>
      </c>
      <c r="I7" s="20">
        <f>SUM(G7:H7)</f>
        <v>108</v>
      </c>
      <c r="J7" s="18">
        <v>30</v>
      </c>
      <c r="K7" s="19">
        <v>30</v>
      </c>
      <c r="L7" s="20">
        <f t="shared" si="1"/>
        <v>60</v>
      </c>
      <c r="M7" s="21">
        <f>66+5</f>
        <v>71</v>
      </c>
      <c r="N7" s="21">
        <v>58</v>
      </c>
      <c r="O7" s="21">
        <v>19</v>
      </c>
      <c r="P7" s="22">
        <v>31</v>
      </c>
      <c r="Q7" s="22">
        <v>18</v>
      </c>
      <c r="R7" s="22">
        <v>18</v>
      </c>
      <c r="S7" s="22">
        <v>23</v>
      </c>
      <c r="T7" s="22"/>
      <c r="U7" s="22">
        <v>30</v>
      </c>
      <c r="V7" s="22">
        <v>30</v>
      </c>
      <c r="W7" s="22"/>
      <c r="X7" s="22">
        <v>30</v>
      </c>
      <c r="Y7" s="22"/>
      <c r="Z7" s="22"/>
      <c r="AA7" s="22">
        <v>30</v>
      </c>
      <c r="AB7" s="22"/>
      <c r="AC7" s="22"/>
      <c r="AD7" s="22"/>
      <c r="AE7" s="22">
        <v>40</v>
      </c>
      <c r="AF7" s="23"/>
      <c r="AG7" s="24"/>
      <c r="AH7" s="24">
        <v>24</v>
      </c>
      <c r="AI7" s="24">
        <v>30</v>
      </c>
      <c r="AJ7" s="24"/>
      <c r="AL7" s="1" t="s">
        <v>11</v>
      </c>
    </row>
    <row r="8" spans="2:38" ht="20.45" customHeight="1" x14ac:dyDescent="0.4">
      <c r="B8" s="72" t="s">
        <v>12</v>
      </c>
      <c r="C8" s="72"/>
      <c r="D8" s="18">
        <v>16</v>
      </c>
      <c r="E8" s="19">
        <v>2</v>
      </c>
      <c r="F8" s="20">
        <f t="shared" si="0"/>
        <v>18</v>
      </c>
      <c r="G8" s="18"/>
      <c r="H8" s="19"/>
      <c r="I8" s="20"/>
      <c r="J8" s="18"/>
      <c r="K8" s="19">
        <v>20</v>
      </c>
      <c r="L8" s="20">
        <f t="shared" si="1"/>
        <v>20</v>
      </c>
      <c r="M8" s="21">
        <v>32</v>
      </c>
      <c r="N8" s="21">
        <v>20</v>
      </c>
      <c r="O8" s="21"/>
      <c r="P8" s="22">
        <v>4</v>
      </c>
      <c r="Q8" s="22">
        <v>4</v>
      </c>
      <c r="R8" s="22">
        <v>4</v>
      </c>
      <c r="S8" s="22"/>
      <c r="T8" s="22"/>
      <c r="U8" s="22">
        <v>30</v>
      </c>
      <c r="V8" s="22"/>
      <c r="W8" s="22">
        <v>24</v>
      </c>
      <c r="X8" s="22"/>
      <c r="Y8" s="22"/>
      <c r="Z8" s="22"/>
      <c r="AA8" s="22"/>
      <c r="AB8" s="22"/>
      <c r="AC8" s="22"/>
      <c r="AD8" s="22"/>
      <c r="AE8" s="22"/>
      <c r="AF8" s="23"/>
      <c r="AG8" s="24"/>
      <c r="AH8" s="24"/>
      <c r="AI8" s="24"/>
      <c r="AJ8" s="24"/>
    </row>
    <row r="9" spans="2:38" ht="20.45" customHeight="1" x14ac:dyDescent="0.4">
      <c r="B9" s="72" t="s">
        <v>13</v>
      </c>
      <c r="C9" s="72"/>
      <c r="D9" s="18"/>
      <c r="E9" s="19">
        <v>12</v>
      </c>
      <c r="F9" s="20">
        <f t="shared" si="0"/>
        <v>12</v>
      </c>
      <c r="G9" s="18"/>
      <c r="H9" s="19"/>
      <c r="I9" s="20"/>
      <c r="J9" s="18"/>
      <c r="K9" s="19">
        <v>5</v>
      </c>
      <c r="L9" s="20">
        <f t="shared" si="1"/>
        <v>5</v>
      </c>
      <c r="M9" s="21"/>
      <c r="N9" s="21"/>
      <c r="O9" s="21"/>
      <c r="P9" s="22"/>
      <c r="Q9" s="22"/>
      <c r="R9" s="22"/>
      <c r="S9" s="22"/>
      <c r="T9" s="22">
        <v>10</v>
      </c>
      <c r="U9" s="22"/>
      <c r="V9" s="22"/>
      <c r="W9" s="22"/>
      <c r="X9" s="22"/>
      <c r="Y9" s="22"/>
      <c r="Z9" s="22">
        <v>16</v>
      </c>
      <c r="AA9" s="22"/>
      <c r="AB9" s="22"/>
      <c r="AC9" s="22">
        <v>24</v>
      </c>
      <c r="AD9" s="22">
        <v>24</v>
      </c>
      <c r="AE9" s="22"/>
      <c r="AF9" s="23"/>
      <c r="AG9" s="24"/>
      <c r="AH9" s="24"/>
      <c r="AI9" s="24"/>
      <c r="AJ9" s="24"/>
    </row>
    <row r="10" spans="2:38" ht="20.45" customHeight="1" x14ac:dyDescent="0.4">
      <c r="B10" s="72" t="s">
        <v>14</v>
      </c>
      <c r="C10" s="72"/>
      <c r="D10" s="18"/>
      <c r="E10" s="19">
        <v>16</v>
      </c>
      <c r="F10" s="20">
        <f t="shared" si="0"/>
        <v>16</v>
      </c>
      <c r="G10" s="18">
        <v>2</v>
      </c>
      <c r="H10" s="19">
        <f>10+8</f>
        <v>18</v>
      </c>
      <c r="I10" s="20">
        <f>SUM(G10:H10)</f>
        <v>20</v>
      </c>
      <c r="J10" s="18">
        <v>12</v>
      </c>
      <c r="K10" s="19">
        <v>18</v>
      </c>
      <c r="L10" s="20">
        <f t="shared" si="1"/>
        <v>30</v>
      </c>
      <c r="M10" s="21">
        <f>36+4</f>
        <v>40</v>
      </c>
      <c r="N10" s="21">
        <v>24</v>
      </c>
      <c r="O10" s="21">
        <v>8</v>
      </c>
      <c r="P10" s="22">
        <f>18+2</f>
        <v>20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  <c r="AG10" s="24"/>
      <c r="AH10" s="24"/>
      <c r="AI10" s="24"/>
      <c r="AJ10" s="24"/>
    </row>
    <row r="11" spans="2:38" ht="20.45" customHeight="1" x14ac:dyDescent="0.4">
      <c r="B11" s="72" t="s">
        <v>15</v>
      </c>
      <c r="C11" s="72"/>
      <c r="D11" s="18"/>
      <c r="E11" s="19"/>
      <c r="F11" s="20"/>
      <c r="G11" s="18"/>
      <c r="H11" s="19"/>
      <c r="I11" s="20"/>
      <c r="J11" s="18">
        <v>14</v>
      </c>
      <c r="K11" s="19">
        <v>32</v>
      </c>
      <c r="L11" s="20">
        <f t="shared" si="1"/>
        <v>46</v>
      </c>
      <c r="M11" s="21"/>
      <c r="N11" s="21"/>
      <c r="O11" s="21"/>
      <c r="P11" s="22"/>
      <c r="Q11" s="22"/>
      <c r="R11" s="22"/>
      <c r="S11" s="22"/>
      <c r="T11" s="22"/>
      <c r="U11" s="22"/>
      <c r="V11" s="22"/>
      <c r="W11" s="22"/>
      <c r="X11" s="22">
        <v>24</v>
      </c>
      <c r="Y11" s="22">
        <v>11</v>
      </c>
      <c r="Z11" s="22"/>
      <c r="AA11" s="22">
        <v>10</v>
      </c>
      <c r="AB11" s="22">
        <v>16</v>
      </c>
      <c r="AC11" s="22"/>
      <c r="AD11" s="22"/>
      <c r="AE11" s="22"/>
      <c r="AF11" s="23"/>
      <c r="AG11" s="24"/>
      <c r="AH11" s="24"/>
      <c r="AI11" s="24"/>
      <c r="AJ11" s="24">
        <v>15</v>
      </c>
    </row>
    <row r="12" spans="2:38" ht="20.45" customHeight="1" x14ac:dyDescent="0.4">
      <c r="B12" s="72" t="s">
        <v>16</v>
      </c>
      <c r="C12" s="72"/>
      <c r="D12" s="18"/>
      <c r="E12" s="19">
        <v>5</v>
      </c>
      <c r="F12" s="20">
        <f>SUM(D12:E12)</f>
        <v>5</v>
      </c>
      <c r="G12" s="18"/>
      <c r="H12" s="19">
        <v>14</v>
      </c>
      <c r="I12" s="20">
        <f>SUM(G12:H12)</f>
        <v>14</v>
      </c>
      <c r="J12" s="18">
        <v>12</v>
      </c>
      <c r="K12" s="19">
        <v>12</v>
      </c>
      <c r="L12" s="20">
        <f t="shared" si="1"/>
        <v>24</v>
      </c>
      <c r="M12" s="21">
        <v>12</v>
      </c>
      <c r="N12" s="21"/>
      <c r="O12" s="21">
        <v>10</v>
      </c>
      <c r="P12" s="22">
        <v>9</v>
      </c>
      <c r="Q12" s="22">
        <v>6</v>
      </c>
      <c r="R12" s="22">
        <v>4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  <c r="AG12" s="24"/>
      <c r="AH12" s="24"/>
      <c r="AI12" s="24"/>
      <c r="AJ12" s="24"/>
    </row>
    <row r="13" spans="2:38" ht="20.45" customHeight="1" thickBot="1" x14ac:dyDescent="0.45">
      <c r="B13" s="77" t="s">
        <v>17</v>
      </c>
      <c r="C13" s="77"/>
      <c r="D13" s="25"/>
      <c r="E13" s="26"/>
      <c r="F13" s="27"/>
      <c r="G13" s="25"/>
      <c r="H13" s="26"/>
      <c r="I13" s="27"/>
      <c r="J13" s="25"/>
      <c r="K13" s="26"/>
      <c r="L13" s="27"/>
      <c r="M13" s="28"/>
      <c r="N13" s="28"/>
      <c r="O13" s="28"/>
      <c r="P13" s="29">
        <v>5</v>
      </c>
      <c r="Q13" s="29">
        <v>5</v>
      </c>
      <c r="R13" s="29"/>
      <c r="S13" s="29"/>
      <c r="T13" s="29"/>
      <c r="U13" s="29"/>
      <c r="V13" s="29"/>
      <c r="W13" s="29"/>
      <c r="X13" s="29"/>
      <c r="Y13" s="29"/>
      <c r="Z13" s="29"/>
      <c r="AA13" s="29">
        <v>4</v>
      </c>
      <c r="AB13" s="29"/>
      <c r="AC13" s="29"/>
      <c r="AD13" s="29"/>
      <c r="AE13" s="29"/>
      <c r="AF13" s="30"/>
      <c r="AG13" s="31"/>
      <c r="AH13" s="31"/>
      <c r="AI13" s="31"/>
      <c r="AJ13" s="31"/>
    </row>
    <row r="14" spans="2:38" ht="20.45" customHeight="1" thickBot="1" x14ac:dyDescent="0.45">
      <c r="B14" s="78" t="s">
        <v>18</v>
      </c>
      <c r="C14" s="78"/>
      <c r="D14" s="32">
        <f>SUM(D5:D13)</f>
        <v>138</v>
      </c>
      <c r="E14" s="33">
        <f>SUM(E5:E13)</f>
        <v>326</v>
      </c>
      <c r="F14" s="34">
        <f>SUM(D14:E14)</f>
        <v>464</v>
      </c>
      <c r="G14" s="32">
        <f>SUM(G5:G13)</f>
        <v>72</v>
      </c>
      <c r="H14" s="33">
        <f>SUM(H5:H13)</f>
        <v>254</v>
      </c>
      <c r="I14" s="34">
        <f>SUM(G14:H14)</f>
        <v>326</v>
      </c>
      <c r="J14" s="32">
        <f>SUM(J5:J13)</f>
        <v>129</v>
      </c>
      <c r="K14" s="33">
        <f>SUM(K5:K13)</f>
        <v>255</v>
      </c>
      <c r="L14" s="34">
        <f>SUM(J14:K14)</f>
        <v>384</v>
      </c>
      <c r="M14" s="35">
        <f>SUM(M5:M13)</f>
        <v>318</v>
      </c>
      <c r="N14" s="35">
        <f t="shared" ref="N14:T14" si="2">SUM(N5:N13)</f>
        <v>180</v>
      </c>
      <c r="O14" s="35">
        <f t="shared" si="2"/>
        <v>82</v>
      </c>
      <c r="P14" s="36">
        <f t="shared" si="2"/>
        <v>108</v>
      </c>
      <c r="Q14" s="36">
        <f t="shared" si="2"/>
        <v>72</v>
      </c>
      <c r="R14" s="36">
        <f t="shared" si="2"/>
        <v>206</v>
      </c>
      <c r="S14" s="37">
        <f t="shared" si="2"/>
        <v>81</v>
      </c>
      <c r="T14" s="36">
        <f t="shared" si="2"/>
        <v>10</v>
      </c>
      <c r="U14" s="36">
        <f>SUM(U5:U13)</f>
        <v>146</v>
      </c>
      <c r="V14" s="36">
        <f t="shared" ref="V14:AC14" si="3">SUM(V5:V13)</f>
        <v>96</v>
      </c>
      <c r="W14" s="36">
        <f t="shared" si="3"/>
        <v>58</v>
      </c>
      <c r="X14" s="36">
        <f t="shared" si="3"/>
        <v>128</v>
      </c>
      <c r="Y14" s="36">
        <f t="shared" si="3"/>
        <v>64</v>
      </c>
      <c r="Z14" s="36">
        <f t="shared" si="3"/>
        <v>16</v>
      </c>
      <c r="AA14" s="36">
        <f t="shared" si="3"/>
        <v>68</v>
      </c>
      <c r="AB14" s="36">
        <f t="shared" si="3"/>
        <v>52</v>
      </c>
      <c r="AC14" s="36">
        <f t="shared" si="3"/>
        <v>24</v>
      </c>
      <c r="AD14" s="36">
        <f>SUM(AD5:AD13)</f>
        <v>35</v>
      </c>
      <c r="AE14" s="36">
        <f t="shared" ref="AE14" si="4">SUM(AE5:AE13)</f>
        <v>40</v>
      </c>
      <c r="AF14" s="38">
        <f>SUM(AF5:AF13)</f>
        <v>40</v>
      </c>
      <c r="AG14" s="39">
        <f>SUM(AG5:AG13)</f>
        <v>10</v>
      </c>
      <c r="AH14" s="39">
        <f>SUM(AH5:AH13)</f>
        <v>64</v>
      </c>
      <c r="AI14" s="39">
        <f>SUM(AI5:AI13)</f>
        <v>30</v>
      </c>
      <c r="AJ14" s="39">
        <f>SUM(AJ5:AJ13)</f>
        <v>85</v>
      </c>
    </row>
    <row r="15" spans="2:38" ht="20.45" customHeight="1" x14ac:dyDescent="0.4">
      <c r="B15" s="72" t="s">
        <v>19</v>
      </c>
      <c r="C15" s="72"/>
      <c r="D15" s="18"/>
      <c r="E15" s="19"/>
      <c r="F15" s="20"/>
      <c r="G15" s="18"/>
      <c r="H15" s="19"/>
      <c r="I15" s="20"/>
      <c r="J15" s="18"/>
      <c r="K15" s="19"/>
      <c r="L15" s="20"/>
      <c r="M15" s="21"/>
      <c r="N15" s="21"/>
      <c r="O15" s="21"/>
      <c r="P15" s="22"/>
      <c r="Q15" s="22"/>
      <c r="R15" s="22">
        <v>54</v>
      </c>
      <c r="S15" s="22">
        <v>27</v>
      </c>
      <c r="T15" s="22">
        <v>36</v>
      </c>
      <c r="U15" s="22"/>
      <c r="V15" s="22"/>
      <c r="W15" s="22"/>
      <c r="X15" s="22">
        <v>38</v>
      </c>
      <c r="Y15" s="22">
        <v>41</v>
      </c>
      <c r="Z15" s="22"/>
      <c r="AA15" s="22"/>
      <c r="AB15" s="22"/>
      <c r="AC15" s="22"/>
      <c r="AD15" s="22">
        <v>70</v>
      </c>
      <c r="AE15" s="22"/>
      <c r="AF15" s="23"/>
      <c r="AG15" s="40"/>
      <c r="AH15" s="40"/>
      <c r="AI15" s="40"/>
      <c r="AJ15" s="40"/>
    </row>
    <row r="16" spans="2:38" ht="20.45" customHeight="1" x14ac:dyDescent="0.4">
      <c r="B16" s="72" t="s">
        <v>20</v>
      </c>
      <c r="C16" s="72"/>
      <c r="D16" s="18"/>
      <c r="E16" s="19"/>
      <c r="F16" s="20"/>
      <c r="G16" s="18"/>
      <c r="H16" s="19"/>
      <c r="I16" s="20"/>
      <c r="J16" s="18">
        <v>2</v>
      </c>
      <c r="K16" s="19">
        <v>4</v>
      </c>
      <c r="L16" s="20">
        <f>SUM(J16:K16)</f>
        <v>6</v>
      </c>
      <c r="M16" s="21"/>
      <c r="N16" s="21"/>
      <c r="O16" s="21"/>
      <c r="P16" s="22"/>
      <c r="Q16" s="22"/>
      <c r="R16" s="22">
        <v>32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  <c r="AG16" s="24"/>
      <c r="AH16" s="24"/>
      <c r="AI16" s="24"/>
      <c r="AJ16" s="24"/>
    </row>
    <row r="17" spans="2:36" ht="20.45" customHeight="1" x14ac:dyDescent="0.4">
      <c r="B17" s="72" t="s">
        <v>21</v>
      </c>
      <c r="C17" s="72"/>
      <c r="D17" s="18"/>
      <c r="E17" s="19"/>
      <c r="F17" s="20"/>
      <c r="G17" s="18"/>
      <c r="H17" s="19"/>
      <c r="I17" s="20"/>
      <c r="J17" s="18"/>
      <c r="K17" s="19"/>
      <c r="L17" s="20"/>
      <c r="M17" s="21"/>
      <c r="N17" s="21">
        <v>16</v>
      </c>
      <c r="O17" s="21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  <c r="AG17" s="24"/>
      <c r="AH17" s="24"/>
      <c r="AI17" s="24"/>
      <c r="AJ17" s="24"/>
    </row>
    <row r="18" spans="2:36" ht="20.45" customHeight="1" x14ac:dyDescent="0.4">
      <c r="B18" s="72" t="s">
        <v>22</v>
      </c>
      <c r="C18" s="72"/>
      <c r="D18" s="18"/>
      <c r="E18" s="19"/>
      <c r="F18" s="20"/>
      <c r="G18" s="18"/>
      <c r="H18" s="19"/>
      <c r="I18" s="20"/>
      <c r="J18" s="18"/>
      <c r="K18" s="19"/>
      <c r="L18" s="20"/>
      <c r="M18" s="21"/>
      <c r="N18" s="21"/>
      <c r="O18" s="21"/>
      <c r="P18" s="22"/>
      <c r="Q18" s="22"/>
      <c r="R18" s="22"/>
      <c r="S18" s="22">
        <v>22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  <c r="AG18" s="24"/>
      <c r="AH18" s="24"/>
      <c r="AI18" s="24"/>
      <c r="AJ18" s="24"/>
    </row>
    <row r="19" spans="2:36" ht="20.45" customHeight="1" thickBot="1" x14ac:dyDescent="0.45">
      <c r="B19" s="72" t="s">
        <v>23</v>
      </c>
      <c r="C19" s="72"/>
      <c r="D19" s="41"/>
      <c r="E19" s="42"/>
      <c r="F19" s="20"/>
      <c r="G19" s="18"/>
      <c r="H19" s="19"/>
      <c r="I19" s="20"/>
      <c r="J19" s="18"/>
      <c r="K19" s="19"/>
      <c r="L19" s="20"/>
      <c r="M19" s="21"/>
      <c r="N19" s="21"/>
      <c r="O19" s="21"/>
      <c r="P19" s="22"/>
      <c r="Q19" s="22"/>
      <c r="R19" s="22"/>
      <c r="S19" s="22">
        <v>39</v>
      </c>
      <c r="T19" s="22"/>
      <c r="U19" s="22">
        <v>28</v>
      </c>
      <c r="V19" s="22">
        <v>33</v>
      </c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G19" s="24"/>
      <c r="AH19" s="24"/>
      <c r="AI19" s="24"/>
      <c r="AJ19" s="24"/>
    </row>
    <row r="20" spans="2:36" ht="20.45" customHeight="1" x14ac:dyDescent="0.4">
      <c r="B20" s="72" t="s">
        <v>24</v>
      </c>
      <c r="C20" s="72"/>
      <c r="D20" s="18">
        <v>12</v>
      </c>
      <c r="E20" s="19">
        <v>6</v>
      </c>
      <c r="F20" s="43">
        <f>SUM(D20:E20)</f>
        <v>18</v>
      </c>
      <c r="G20" s="44"/>
      <c r="H20" s="45"/>
      <c r="I20" s="43"/>
      <c r="J20" s="44"/>
      <c r="K20" s="45"/>
      <c r="L20" s="43"/>
      <c r="M20" s="46"/>
      <c r="N20" s="46"/>
      <c r="O20" s="46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47"/>
      <c r="AG20" s="24"/>
      <c r="AH20" s="24"/>
      <c r="AI20" s="24"/>
      <c r="AJ20" s="24"/>
    </row>
    <row r="21" spans="2:36" ht="20.45" customHeight="1" x14ac:dyDescent="0.4">
      <c r="B21" s="72" t="s">
        <v>25</v>
      </c>
      <c r="C21" s="72"/>
      <c r="D21" s="18"/>
      <c r="E21" s="19"/>
      <c r="F21" s="20"/>
      <c r="G21" s="18"/>
      <c r="H21" s="19"/>
      <c r="I21" s="20"/>
      <c r="J21" s="18"/>
      <c r="K21" s="19"/>
      <c r="L21" s="20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  <c r="AG21" s="24"/>
      <c r="AH21" s="24"/>
      <c r="AI21" s="24"/>
      <c r="AJ21" s="24"/>
    </row>
    <row r="22" spans="2:36" ht="20.45" customHeight="1" x14ac:dyDescent="0.4">
      <c r="B22" s="72" t="s">
        <v>26</v>
      </c>
      <c r="C22" s="72"/>
      <c r="D22" s="18"/>
      <c r="E22" s="19"/>
      <c r="F22" s="20"/>
      <c r="G22" s="18"/>
      <c r="H22" s="19"/>
      <c r="I22" s="20"/>
      <c r="J22" s="18"/>
      <c r="K22" s="19"/>
      <c r="L22" s="20"/>
      <c r="M22" s="21"/>
      <c r="N22" s="21"/>
      <c r="O22" s="21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  <c r="AG22" s="24"/>
      <c r="AH22" s="24"/>
      <c r="AI22" s="24"/>
      <c r="AJ22" s="24"/>
    </row>
    <row r="23" spans="2:36" ht="20.45" customHeight="1" x14ac:dyDescent="0.4">
      <c r="B23" s="72" t="s">
        <v>27</v>
      </c>
      <c r="C23" s="72"/>
      <c r="D23" s="18"/>
      <c r="E23" s="19"/>
      <c r="F23" s="20"/>
      <c r="G23" s="18">
        <v>6</v>
      </c>
      <c r="H23" s="19">
        <v>12</v>
      </c>
      <c r="I23" s="20">
        <f>SUM(G23:H23)</f>
        <v>18</v>
      </c>
      <c r="J23" s="18">
        <v>6</v>
      </c>
      <c r="K23" s="19">
        <v>12</v>
      </c>
      <c r="L23" s="20">
        <f>SUM(J23:K23)</f>
        <v>18</v>
      </c>
      <c r="M23" s="21">
        <v>18</v>
      </c>
      <c r="N23" s="21"/>
      <c r="O23" s="21">
        <v>24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>
        <v>24</v>
      </c>
      <c r="AC23" s="22"/>
      <c r="AD23" s="22"/>
      <c r="AE23" s="22"/>
      <c r="AF23" s="23"/>
      <c r="AG23" s="24"/>
      <c r="AH23" s="24"/>
      <c r="AI23" s="24"/>
      <c r="AJ23" s="24"/>
    </row>
    <row r="24" spans="2:36" ht="20.45" customHeight="1" x14ac:dyDescent="0.4">
      <c r="B24" s="72" t="s">
        <v>28</v>
      </c>
      <c r="C24" s="72"/>
      <c r="D24" s="18"/>
      <c r="E24" s="19"/>
      <c r="F24" s="20"/>
      <c r="G24" s="18"/>
      <c r="H24" s="19"/>
      <c r="I24" s="20"/>
      <c r="J24" s="18"/>
      <c r="K24" s="19"/>
      <c r="L24" s="20"/>
      <c r="M24" s="21"/>
      <c r="N24" s="21"/>
      <c r="O24" s="21">
        <v>8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24"/>
      <c r="AH24" s="24"/>
      <c r="AI24" s="24">
        <v>10</v>
      </c>
      <c r="AJ24" s="24">
        <v>12</v>
      </c>
    </row>
    <row r="25" spans="2:36" ht="20.45" customHeight="1" x14ac:dyDescent="0.4">
      <c r="B25" s="72" t="s">
        <v>29</v>
      </c>
      <c r="C25" s="72"/>
      <c r="D25" s="18"/>
      <c r="E25" s="19"/>
      <c r="F25" s="20"/>
      <c r="G25" s="18"/>
      <c r="H25" s="19"/>
      <c r="I25" s="20"/>
      <c r="J25" s="18"/>
      <c r="K25" s="19"/>
      <c r="L25" s="20"/>
      <c r="M25" s="21"/>
      <c r="N25" s="21"/>
      <c r="O25" s="21"/>
      <c r="P25" s="22">
        <v>56</v>
      </c>
      <c r="Q25" s="22"/>
      <c r="R25" s="22"/>
      <c r="S25" s="22"/>
      <c r="T25" s="22"/>
      <c r="U25" s="22"/>
      <c r="V25" s="22">
        <v>20</v>
      </c>
      <c r="W25" s="22"/>
      <c r="X25" s="22"/>
      <c r="Y25" s="22"/>
      <c r="Z25" s="22"/>
      <c r="AA25" s="22"/>
      <c r="AB25" s="22"/>
      <c r="AC25" s="22"/>
      <c r="AD25" s="22">
        <v>20</v>
      </c>
      <c r="AE25" s="22"/>
      <c r="AF25" s="23"/>
      <c r="AG25" s="24"/>
      <c r="AH25" s="24"/>
      <c r="AI25" s="24"/>
      <c r="AJ25" s="24"/>
    </row>
    <row r="26" spans="2:36" ht="20.45" customHeight="1" x14ac:dyDescent="0.4">
      <c r="B26" s="72" t="s">
        <v>30</v>
      </c>
      <c r="C26" s="72"/>
      <c r="D26" s="18">
        <v>3</v>
      </c>
      <c r="E26" s="19">
        <v>5</v>
      </c>
      <c r="F26" s="20">
        <f>SUM(D26:E26)</f>
        <v>8</v>
      </c>
      <c r="G26" s="18"/>
      <c r="H26" s="19"/>
      <c r="I26" s="20"/>
      <c r="J26" s="18"/>
      <c r="K26" s="19"/>
      <c r="L26" s="20"/>
      <c r="M26" s="21">
        <v>4</v>
      </c>
      <c r="N26" s="21">
        <v>5</v>
      </c>
      <c r="O26" s="21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>
        <v>6</v>
      </c>
      <c r="AE26" s="22"/>
      <c r="AF26" s="23"/>
      <c r="AG26" s="24"/>
      <c r="AH26" s="24"/>
      <c r="AI26" s="24"/>
      <c r="AJ26" s="24"/>
    </row>
    <row r="27" spans="2:36" ht="20.45" customHeight="1" x14ac:dyDescent="0.4">
      <c r="B27" s="72" t="s">
        <v>31</v>
      </c>
      <c r="C27" s="72"/>
      <c r="D27" s="18"/>
      <c r="E27" s="19"/>
      <c r="F27" s="20"/>
      <c r="G27" s="18"/>
      <c r="H27" s="19"/>
      <c r="I27" s="20"/>
      <c r="J27" s="18"/>
      <c r="K27" s="19"/>
      <c r="L27" s="20"/>
      <c r="M27" s="21"/>
      <c r="N27" s="21"/>
      <c r="O27" s="21"/>
      <c r="P27" s="22"/>
      <c r="Q27" s="22"/>
      <c r="R27" s="22"/>
      <c r="S27" s="22">
        <v>3</v>
      </c>
      <c r="T27" s="22">
        <v>3</v>
      </c>
      <c r="U27" s="22"/>
      <c r="V27" s="22"/>
      <c r="W27" s="22"/>
      <c r="X27" s="22"/>
      <c r="Y27" s="22"/>
      <c r="Z27" s="22"/>
      <c r="AA27" s="22"/>
      <c r="AB27" s="22"/>
      <c r="AC27" s="22"/>
      <c r="AD27" s="22">
        <v>3</v>
      </c>
      <c r="AE27" s="22"/>
      <c r="AF27" s="23"/>
      <c r="AG27" s="24"/>
      <c r="AH27" s="24"/>
      <c r="AI27" s="24"/>
      <c r="AJ27" s="24">
        <v>8</v>
      </c>
    </row>
    <row r="28" spans="2:36" ht="20.45" customHeight="1" x14ac:dyDescent="0.4">
      <c r="B28" s="72" t="s">
        <v>32</v>
      </c>
      <c r="C28" s="72"/>
      <c r="D28" s="18">
        <v>7</v>
      </c>
      <c r="E28" s="19">
        <v>5</v>
      </c>
      <c r="F28" s="20">
        <f>SUM(D28:E28)</f>
        <v>12</v>
      </c>
      <c r="G28" s="18">
        <v>5</v>
      </c>
      <c r="H28" s="19"/>
      <c r="I28" s="20">
        <f>SUM(G28:H28)</f>
        <v>5</v>
      </c>
      <c r="J28" s="18"/>
      <c r="K28" s="19">
        <v>2</v>
      </c>
      <c r="L28" s="20">
        <f>SUM(J28:K28)</f>
        <v>2</v>
      </c>
      <c r="M28" s="21">
        <v>1</v>
      </c>
      <c r="N28" s="21">
        <v>2</v>
      </c>
      <c r="O28" s="21">
        <v>5</v>
      </c>
      <c r="P28" s="22">
        <v>8</v>
      </c>
      <c r="Q28" s="22">
        <v>1</v>
      </c>
      <c r="R28" s="22">
        <v>1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/>
      <c r="AG28" s="24"/>
      <c r="AH28" s="24"/>
      <c r="AI28" s="24"/>
      <c r="AJ28" s="24"/>
    </row>
    <row r="29" spans="2:36" ht="20.45" customHeight="1" x14ac:dyDescent="0.4">
      <c r="B29" s="72" t="s">
        <v>33</v>
      </c>
      <c r="C29" s="72"/>
      <c r="D29" s="18"/>
      <c r="E29" s="19"/>
      <c r="F29" s="20"/>
      <c r="G29" s="18"/>
      <c r="H29" s="19"/>
      <c r="I29" s="20"/>
      <c r="J29" s="18"/>
      <c r="K29" s="19"/>
      <c r="L29" s="20"/>
      <c r="M29" s="21"/>
      <c r="N29" s="21"/>
      <c r="O29" s="21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>
        <v>4</v>
      </c>
      <c r="AB29" s="22">
        <v>10</v>
      </c>
      <c r="AC29" s="22"/>
      <c r="AD29" s="22"/>
      <c r="AE29" s="22">
        <v>8</v>
      </c>
      <c r="AF29" s="23">
        <v>8</v>
      </c>
      <c r="AG29" s="24">
        <v>8</v>
      </c>
      <c r="AH29" s="24"/>
      <c r="AI29" s="24"/>
      <c r="AJ29" s="24"/>
    </row>
    <row r="30" spans="2:36" ht="20.45" customHeight="1" x14ac:dyDescent="0.4">
      <c r="B30" s="72" t="s">
        <v>34</v>
      </c>
      <c r="C30" s="72"/>
      <c r="D30" s="18"/>
      <c r="E30" s="19"/>
      <c r="F30" s="20"/>
      <c r="G30" s="18"/>
      <c r="H30" s="19"/>
      <c r="I30" s="20"/>
      <c r="J30" s="18"/>
      <c r="K30" s="19"/>
      <c r="L30" s="20"/>
      <c r="M30" s="21"/>
      <c r="N30" s="21"/>
      <c r="O30" s="21"/>
      <c r="P30" s="22"/>
      <c r="Q30" s="22"/>
      <c r="R30" s="22"/>
      <c r="S30" s="22">
        <v>4</v>
      </c>
      <c r="T30" s="22">
        <v>4</v>
      </c>
      <c r="U30" s="22">
        <v>4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  <c r="AG30" s="24"/>
      <c r="AH30" s="24"/>
      <c r="AI30" s="24"/>
      <c r="AJ30" s="24"/>
    </row>
    <row r="31" spans="2:36" ht="20.45" customHeight="1" thickBot="1" x14ac:dyDescent="0.45">
      <c r="B31" s="77" t="s">
        <v>35</v>
      </c>
      <c r="C31" s="77"/>
      <c r="D31" s="25"/>
      <c r="E31" s="26"/>
      <c r="F31" s="27"/>
      <c r="G31" s="25"/>
      <c r="H31" s="26">
        <v>6</v>
      </c>
      <c r="I31" s="27">
        <f>SUM(G31:H31)</f>
        <v>6</v>
      </c>
      <c r="J31" s="25"/>
      <c r="K31" s="26"/>
      <c r="L31" s="27"/>
      <c r="M31" s="28">
        <v>6</v>
      </c>
      <c r="N31" s="28"/>
      <c r="O31" s="28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31"/>
      <c r="AH31" s="31"/>
      <c r="AI31" s="31"/>
      <c r="AJ31" s="31"/>
    </row>
    <row r="32" spans="2:36" ht="20.45" customHeight="1" thickBot="1" x14ac:dyDescent="0.45">
      <c r="B32" s="78" t="s">
        <v>36</v>
      </c>
      <c r="C32" s="78"/>
      <c r="D32" s="32">
        <f>SUM(D15:D31)</f>
        <v>22</v>
      </c>
      <c r="E32" s="33">
        <f>SUM(E15:E31)</f>
        <v>16</v>
      </c>
      <c r="F32" s="34">
        <f>SUM(D32:E32)</f>
        <v>38</v>
      </c>
      <c r="G32" s="32">
        <f>SUM(G15:G31)</f>
        <v>11</v>
      </c>
      <c r="H32" s="33">
        <f>SUM(H15:H31)</f>
        <v>18</v>
      </c>
      <c r="I32" s="34">
        <f>SUM(G32:H32)</f>
        <v>29</v>
      </c>
      <c r="J32" s="32">
        <f>SUM(J15:J31)</f>
        <v>8</v>
      </c>
      <c r="K32" s="33">
        <f>SUM(K15:K31)</f>
        <v>18</v>
      </c>
      <c r="L32" s="34">
        <f>SUM(J32:K32)</f>
        <v>26</v>
      </c>
      <c r="M32" s="35">
        <f t="shared" ref="M32:AJ32" si="5">SUM(M15:M31)</f>
        <v>29</v>
      </c>
      <c r="N32" s="35">
        <f t="shared" si="5"/>
        <v>23</v>
      </c>
      <c r="O32" s="35">
        <f t="shared" si="5"/>
        <v>37</v>
      </c>
      <c r="P32" s="36">
        <f t="shared" si="5"/>
        <v>64</v>
      </c>
      <c r="Q32" s="36">
        <f t="shared" si="5"/>
        <v>1</v>
      </c>
      <c r="R32" s="36">
        <f t="shared" si="5"/>
        <v>87</v>
      </c>
      <c r="S32" s="37">
        <f t="shared" si="5"/>
        <v>95</v>
      </c>
      <c r="T32" s="36">
        <f t="shared" si="5"/>
        <v>43</v>
      </c>
      <c r="U32" s="36">
        <f t="shared" si="5"/>
        <v>32</v>
      </c>
      <c r="V32" s="36">
        <f t="shared" si="5"/>
        <v>53</v>
      </c>
      <c r="W32" s="36">
        <f t="shared" si="5"/>
        <v>0</v>
      </c>
      <c r="X32" s="36">
        <f t="shared" si="5"/>
        <v>38</v>
      </c>
      <c r="Y32" s="36">
        <f t="shared" si="5"/>
        <v>41</v>
      </c>
      <c r="Z32" s="36">
        <f t="shared" si="5"/>
        <v>0</v>
      </c>
      <c r="AA32" s="36">
        <f t="shared" si="5"/>
        <v>4</v>
      </c>
      <c r="AB32" s="36">
        <f t="shared" si="5"/>
        <v>34</v>
      </c>
      <c r="AC32" s="36">
        <f t="shared" si="5"/>
        <v>0</v>
      </c>
      <c r="AD32" s="36">
        <f t="shared" si="5"/>
        <v>99</v>
      </c>
      <c r="AE32" s="36">
        <f t="shared" si="5"/>
        <v>8</v>
      </c>
      <c r="AF32" s="38">
        <f t="shared" si="5"/>
        <v>8</v>
      </c>
      <c r="AG32" s="39">
        <f t="shared" si="5"/>
        <v>8</v>
      </c>
      <c r="AH32" s="39">
        <f t="shared" si="5"/>
        <v>0</v>
      </c>
      <c r="AI32" s="39">
        <f t="shared" si="5"/>
        <v>10</v>
      </c>
      <c r="AJ32" s="39">
        <f t="shared" si="5"/>
        <v>20</v>
      </c>
    </row>
    <row r="33" spans="2:37" ht="20.45" customHeight="1" x14ac:dyDescent="0.4">
      <c r="B33" s="80" t="s">
        <v>37</v>
      </c>
      <c r="C33" s="81"/>
      <c r="D33" s="48">
        <f>+D14+D32</f>
        <v>160</v>
      </c>
      <c r="E33" s="49">
        <f>+E14+E32</f>
        <v>342</v>
      </c>
      <c r="F33" s="50">
        <f>SUM(D33:E33)</f>
        <v>502</v>
      </c>
      <c r="G33" s="48">
        <f>+G14+G32</f>
        <v>83</v>
      </c>
      <c r="H33" s="49">
        <f>+H14+H32</f>
        <v>272</v>
      </c>
      <c r="I33" s="50">
        <f>SUM(G33:H33)</f>
        <v>355</v>
      </c>
      <c r="J33" s="48">
        <f>+J14+J32</f>
        <v>137</v>
      </c>
      <c r="K33" s="49">
        <f>+K14+K32</f>
        <v>273</v>
      </c>
      <c r="L33" s="50">
        <f>SUM(J33:K33)</f>
        <v>410</v>
      </c>
      <c r="M33" s="51">
        <f t="shared" ref="M33:U33" si="6">+M14+M32</f>
        <v>347</v>
      </c>
      <c r="N33" s="51">
        <f t="shared" si="6"/>
        <v>203</v>
      </c>
      <c r="O33" s="51">
        <f t="shared" si="6"/>
        <v>119</v>
      </c>
      <c r="P33" s="52">
        <f t="shared" si="6"/>
        <v>172</v>
      </c>
      <c r="Q33" s="52">
        <f t="shared" si="6"/>
        <v>73</v>
      </c>
      <c r="R33" s="52">
        <f t="shared" si="6"/>
        <v>293</v>
      </c>
      <c r="S33" s="53">
        <f t="shared" si="6"/>
        <v>176</v>
      </c>
      <c r="T33" s="52">
        <f t="shared" si="6"/>
        <v>53</v>
      </c>
      <c r="U33" s="52">
        <f t="shared" si="6"/>
        <v>178</v>
      </c>
      <c r="V33" s="52">
        <f>+V14+V32</f>
        <v>149</v>
      </c>
      <c r="W33" s="52">
        <f t="shared" ref="W33:AE33" si="7">+W14+W32</f>
        <v>58</v>
      </c>
      <c r="X33" s="52">
        <f t="shared" si="7"/>
        <v>166</v>
      </c>
      <c r="Y33" s="52">
        <f t="shared" si="7"/>
        <v>105</v>
      </c>
      <c r="Z33" s="52">
        <f t="shared" si="7"/>
        <v>16</v>
      </c>
      <c r="AA33" s="52">
        <f t="shared" si="7"/>
        <v>72</v>
      </c>
      <c r="AB33" s="52">
        <f t="shared" si="7"/>
        <v>86</v>
      </c>
      <c r="AC33" s="52">
        <f t="shared" si="7"/>
        <v>24</v>
      </c>
      <c r="AD33" s="52">
        <f t="shared" si="7"/>
        <v>134</v>
      </c>
      <c r="AE33" s="52">
        <f t="shared" si="7"/>
        <v>48</v>
      </c>
      <c r="AF33" s="54">
        <f>+AF14+AF32</f>
        <v>48</v>
      </c>
      <c r="AG33" s="55">
        <f>+AG14+AG32</f>
        <v>18</v>
      </c>
      <c r="AH33" s="55">
        <f>+AH14+AH32</f>
        <v>64</v>
      </c>
      <c r="AI33" s="55">
        <f>+AI14+AI32</f>
        <v>40</v>
      </c>
      <c r="AJ33" s="55">
        <f>+AJ14+AJ32</f>
        <v>105</v>
      </c>
    </row>
    <row r="34" spans="2:37" ht="20.45" customHeight="1" thickBot="1" x14ac:dyDescent="0.45">
      <c r="B34" s="77" t="s">
        <v>38</v>
      </c>
      <c r="C34" s="77"/>
      <c r="D34" s="41">
        <v>74</v>
      </c>
      <c r="E34" s="42">
        <v>150</v>
      </c>
      <c r="F34" s="56">
        <f>SUM(D34:E34)</f>
        <v>224</v>
      </c>
      <c r="G34" s="41">
        <v>59</v>
      </c>
      <c r="H34" s="42">
        <v>142</v>
      </c>
      <c r="I34" s="56">
        <f>SUM(G34:H34)</f>
        <v>201</v>
      </c>
      <c r="J34" s="41">
        <v>77</v>
      </c>
      <c r="K34" s="42">
        <v>138</v>
      </c>
      <c r="L34" s="56">
        <f>SUM(J34:K34)</f>
        <v>215</v>
      </c>
      <c r="M34" s="57">
        <v>222</v>
      </c>
      <c r="N34" s="57">
        <v>192</v>
      </c>
      <c r="O34" s="57">
        <v>145</v>
      </c>
      <c r="P34" s="58">
        <v>103</v>
      </c>
      <c r="Q34" s="58">
        <v>142</v>
      </c>
      <c r="R34" s="58">
        <v>156</v>
      </c>
      <c r="S34" s="59">
        <v>121</v>
      </c>
      <c r="T34" s="58">
        <v>0</v>
      </c>
      <c r="U34" s="58">
        <v>20</v>
      </c>
      <c r="V34" s="58">
        <v>65</v>
      </c>
      <c r="W34" s="58">
        <v>24</v>
      </c>
      <c r="X34" s="58">
        <v>40</v>
      </c>
      <c r="Y34" s="58">
        <v>62</v>
      </c>
      <c r="Z34" s="58">
        <v>20</v>
      </c>
      <c r="AA34" s="58">
        <v>54</v>
      </c>
      <c r="AB34" s="58">
        <v>0</v>
      </c>
      <c r="AC34" s="58">
        <v>12</v>
      </c>
      <c r="AD34" s="58">
        <v>8</v>
      </c>
      <c r="AE34" s="58">
        <v>19</v>
      </c>
      <c r="AF34" s="60">
        <v>5</v>
      </c>
      <c r="AG34" s="58">
        <v>4</v>
      </c>
      <c r="AH34" s="58">
        <v>3</v>
      </c>
      <c r="AI34" s="58">
        <v>30</v>
      </c>
      <c r="AJ34" s="61">
        <v>0</v>
      </c>
    </row>
    <row r="35" spans="2:37" ht="20.45" customHeight="1" thickBot="1" x14ac:dyDescent="0.45">
      <c r="B35" s="78" t="s">
        <v>39</v>
      </c>
      <c r="C35" s="78"/>
      <c r="D35" s="32">
        <f>+D33+D34</f>
        <v>234</v>
      </c>
      <c r="E35" s="33">
        <f>+E33+E34</f>
        <v>492</v>
      </c>
      <c r="F35" s="34">
        <f>SUM(D35:E35)</f>
        <v>726</v>
      </c>
      <c r="G35" s="32">
        <f>+G33+G34</f>
        <v>142</v>
      </c>
      <c r="H35" s="33">
        <f>+H33+H34</f>
        <v>414</v>
      </c>
      <c r="I35" s="34">
        <f>SUM(G35:H35)</f>
        <v>556</v>
      </c>
      <c r="J35" s="32">
        <f>+J33+J34</f>
        <v>214</v>
      </c>
      <c r="K35" s="33">
        <f>+K33+K34</f>
        <v>411</v>
      </c>
      <c r="L35" s="34">
        <f>SUM(J35:K35)</f>
        <v>625</v>
      </c>
      <c r="M35" s="35">
        <f>+M33+M34</f>
        <v>569</v>
      </c>
      <c r="N35" s="35">
        <f t="shared" ref="N35:U35" si="8">+N33+N34</f>
        <v>395</v>
      </c>
      <c r="O35" s="35">
        <f t="shared" si="8"/>
        <v>264</v>
      </c>
      <c r="P35" s="36">
        <f t="shared" si="8"/>
        <v>275</v>
      </c>
      <c r="Q35" s="36">
        <f t="shared" si="8"/>
        <v>215</v>
      </c>
      <c r="R35" s="36">
        <f t="shared" si="8"/>
        <v>449</v>
      </c>
      <c r="S35" s="37">
        <f t="shared" si="8"/>
        <v>297</v>
      </c>
      <c r="T35" s="36">
        <f t="shared" si="8"/>
        <v>53</v>
      </c>
      <c r="U35" s="36">
        <f t="shared" si="8"/>
        <v>198</v>
      </c>
      <c r="V35" s="36">
        <f>+V33+V34</f>
        <v>214</v>
      </c>
      <c r="W35" s="36">
        <f t="shared" ref="W35:AJ35" si="9">+W33+W34</f>
        <v>82</v>
      </c>
      <c r="X35" s="36">
        <f t="shared" si="9"/>
        <v>206</v>
      </c>
      <c r="Y35" s="36">
        <f t="shared" si="9"/>
        <v>167</v>
      </c>
      <c r="Z35" s="36">
        <f t="shared" si="9"/>
        <v>36</v>
      </c>
      <c r="AA35" s="36">
        <f t="shared" si="9"/>
        <v>126</v>
      </c>
      <c r="AB35" s="36">
        <f t="shared" si="9"/>
        <v>86</v>
      </c>
      <c r="AC35" s="36">
        <f t="shared" si="9"/>
        <v>36</v>
      </c>
      <c r="AD35" s="36">
        <f t="shared" si="9"/>
        <v>142</v>
      </c>
      <c r="AE35" s="36">
        <f t="shared" si="9"/>
        <v>67</v>
      </c>
      <c r="AF35" s="62">
        <f t="shared" si="9"/>
        <v>53</v>
      </c>
      <c r="AG35" s="62">
        <f t="shared" si="9"/>
        <v>22</v>
      </c>
      <c r="AH35" s="62">
        <f t="shared" si="9"/>
        <v>67</v>
      </c>
      <c r="AI35" s="62">
        <f t="shared" si="9"/>
        <v>70</v>
      </c>
      <c r="AJ35" s="38">
        <f t="shared" si="9"/>
        <v>105</v>
      </c>
      <c r="AK35" s="63"/>
    </row>
    <row r="36" spans="2:37" ht="20.45" customHeight="1" x14ac:dyDescent="0.4">
      <c r="B36" s="79" t="s">
        <v>40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6"/>
      <c r="AJ36" s="6"/>
    </row>
    <row r="41" spans="2:37" x14ac:dyDescent="0.4">
      <c r="AD41" s="1" t="s">
        <v>41</v>
      </c>
    </row>
    <row r="42" spans="2:37" x14ac:dyDescent="0.4">
      <c r="AE42" s="1" t="s">
        <v>42</v>
      </c>
    </row>
    <row r="43" spans="2:37" x14ac:dyDescent="0.4">
      <c r="AH43" s="1" t="s">
        <v>43</v>
      </c>
    </row>
  </sheetData>
  <mergeCells count="60">
    <mergeCell ref="B36:AH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7:C7"/>
    <mergeCell ref="B8:C8"/>
    <mergeCell ref="B9:C9"/>
    <mergeCell ref="B10:C10"/>
    <mergeCell ref="B11:C11"/>
    <mergeCell ref="B12:C12"/>
    <mergeCell ref="AG3:AG4"/>
    <mergeCell ref="AH3:AH4"/>
    <mergeCell ref="AI3:AI4"/>
    <mergeCell ref="AJ3:AJ4"/>
    <mergeCell ref="B5:C5"/>
    <mergeCell ref="B6:C6"/>
    <mergeCell ref="AA3:AA4"/>
    <mergeCell ref="AB3:AB4"/>
    <mergeCell ref="AC3:AC4"/>
    <mergeCell ref="AD3:AD4"/>
    <mergeCell ref="AE3:AE4"/>
    <mergeCell ref="AF3:AF4"/>
    <mergeCell ref="U3:U4"/>
    <mergeCell ref="V3:V4"/>
    <mergeCell ref="W3:W4"/>
    <mergeCell ref="N3:N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D3:E3"/>
    <mergeCell ref="F3:F4"/>
    <mergeCell ref="I3:I4"/>
    <mergeCell ref="L3:L4"/>
    <mergeCell ref="M3:M4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72" firstPageNumber="118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P115</vt:lpstr>
      <vt:lpstr>'P115'!Print_Area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2024-03-19T04:40:20Z</dcterms:created>
  <dcterms:modified xsi:type="dcterms:W3CDTF">2024-03-19T04:40:23Z</dcterms:modified>
</cp:coreProperties>
</file>