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I159\Desktop\最終報告書\"/>
    </mc:Choice>
  </mc:AlternateContent>
  <xr:revisionPtr revIDLastSave="0" documentId="13_ncr:1_{3C5D1111-67EA-4648-BB7A-DAB3855CCAD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データ (三重県＋)" sheetId="8" r:id="rId1"/>
    <sheet name="転出（地図）" sheetId="5" r:id="rId2"/>
    <sheet name="転出超過（地図）" sheetId="1" r:id="rId3"/>
  </sheets>
  <definedNames>
    <definedName name="_xlnm.Print_Area" localSheetId="0">'データ (三重県＋)'!$B$10:$W$64</definedName>
    <definedName name="_xlnm.Print_Area" localSheetId="1">'転出（地図）'!$A$1:$P$91</definedName>
  </definedNames>
  <calcPr calcId="181029"/>
</workbook>
</file>

<file path=xl/calcChain.xml><?xml version="1.0" encoding="utf-8"?>
<calcChain xmlns="http://schemas.openxmlformats.org/spreadsheetml/2006/main">
  <c r="M35" i="8" l="1"/>
  <c r="N35" i="8"/>
  <c r="O35" i="8"/>
  <c r="P35" i="8"/>
  <c r="Q35" i="8"/>
  <c r="R35" i="8"/>
  <c r="S35" i="8"/>
  <c r="T35" i="8"/>
  <c r="U35" i="8"/>
  <c r="V35" i="8"/>
  <c r="V51" i="8" l="1"/>
  <c r="U51" i="8"/>
  <c r="T51" i="8"/>
  <c r="S51" i="8"/>
  <c r="R51" i="8"/>
  <c r="Q51" i="8"/>
  <c r="P51" i="8"/>
  <c r="O51" i="8"/>
  <c r="N51" i="8"/>
  <c r="M51" i="8"/>
  <c r="F62" i="8"/>
  <c r="E62" i="8"/>
  <c r="F61" i="8"/>
  <c r="E61" i="8"/>
  <c r="F60" i="8"/>
  <c r="E60" i="8"/>
  <c r="F59" i="8"/>
  <c r="E59" i="8"/>
  <c r="F58" i="8"/>
  <c r="E58" i="8"/>
  <c r="V50" i="8"/>
  <c r="U50" i="8"/>
  <c r="T50" i="8"/>
  <c r="S50" i="8"/>
  <c r="R50" i="8"/>
  <c r="Q50" i="8"/>
  <c r="P50" i="8"/>
  <c r="O50" i="8"/>
  <c r="N50" i="8"/>
  <c r="M50" i="8"/>
  <c r="L50" i="8"/>
  <c r="J50" i="8"/>
  <c r="I50" i="8"/>
  <c r="H50" i="8"/>
  <c r="G50" i="8"/>
  <c r="E50" i="8"/>
  <c r="V49" i="8"/>
  <c r="U49" i="8"/>
  <c r="T49" i="8"/>
  <c r="S49" i="8"/>
  <c r="R49" i="8"/>
  <c r="Q49" i="8"/>
  <c r="P49" i="8"/>
  <c r="O49" i="8"/>
  <c r="N49" i="8"/>
  <c r="M49" i="8"/>
  <c r="L49" i="8"/>
  <c r="K49" i="8"/>
  <c r="I49" i="8"/>
  <c r="H49" i="8"/>
  <c r="G49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H48" i="8"/>
  <c r="G48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G47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F46" i="8"/>
  <c r="E46" i="8"/>
  <c r="F45" i="8"/>
  <c r="F50" i="8" s="1"/>
  <c r="E45" i="8"/>
  <c r="F44" i="8"/>
  <c r="F49" i="8" s="1"/>
  <c r="E44" i="8"/>
  <c r="E49" i="8" s="1"/>
  <c r="F43" i="8"/>
  <c r="F48" i="8" s="1"/>
  <c r="E43" i="8"/>
  <c r="E48" i="8" s="1"/>
  <c r="F42" i="8"/>
  <c r="F47" i="8" s="1"/>
  <c r="E42" i="8"/>
  <c r="E47" i="8" s="1"/>
  <c r="F41" i="8"/>
  <c r="E41" i="8"/>
  <c r="V34" i="8"/>
  <c r="U34" i="8"/>
  <c r="T34" i="8"/>
  <c r="S34" i="8"/>
  <c r="R34" i="8"/>
  <c r="Q34" i="8"/>
  <c r="P34" i="8"/>
  <c r="O34" i="8"/>
  <c r="N34" i="8"/>
  <c r="M34" i="8"/>
  <c r="L34" i="8"/>
  <c r="J34" i="8"/>
  <c r="I34" i="8"/>
  <c r="H34" i="8"/>
  <c r="G34" i="8"/>
  <c r="V33" i="8"/>
  <c r="U33" i="8"/>
  <c r="T33" i="8"/>
  <c r="S33" i="8"/>
  <c r="R33" i="8"/>
  <c r="Q33" i="8"/>
  <c r="P33" i="8"/>
  <c r="O33" i="8"/>
  <c r="N33" i="8"/>
  <c r="M33" i="8"/>
  <c r="L33" i="8"/>
  <c r="K33" i="8"/>
  <c r="I33" i="8"/>
  <c r="H33" i="8"/>
  <c r="G33" i="8"/>
  <c r="E33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H32" i="8"/>
  <c r="G32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G31" i="8"/>
  <c r="E31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F29" i="8"/>
  <c r="F34" i="8" s="1"/>
  <c r="E29" i="8"/>
  <c r="E34" i="8" s="1"/>
  <c r="F28" i="8"/>
  <c r="F33" i="8" s="1"/>
  <c r="E28" i="8"/>
  <c r="F27" i="8"/>
  <c r="F32" i="8" s="1"/>
  <c r="E27" i="8"/>
  <c r="E32" i="8" s="1"/>
  <c r="F26" i="8"/>
  <c r="F31" i="8" s="1"/>
  <c r="E26" i="8"/>
  <c r="F25" i="8"/>
  <c r="F30" i="8" s="1"/>
  <c r="E25" i="8"/>
  <c r="E30" i="8" s="1"/>
  <c r="Z11" i="1" l="1"/>
  <c r="Y11" i="1"/>
  <c r="X9" i="1"/>
  <c r="AB18" i="5" l="1"/>
  <c r="AA18" i="5"/>
  <c r="Y18" i="5"/>
  <c r="AB17" i="5"/>
  <c r="AA17" i="5" s="1"/>
  <c r="Y17" i="5"/>
  <c r="AB16" i="5"/>
  <c r="AA16" i="5"/>
  <c r="Y16" i="5"/>
  <c r="AB15" i="5"/>
  <c r="AA15" i="5"/>
  <c r="Y15" i="5"/>
  <c r="AB14" i="5"/>
  <c r="AA14" i="5"/>
  <c r="Y14" i="5"/>
  <c r="X12" i="1" l="1"/>
  <c r="W12" i="1" s="1"/>
  <c r="Z9" i="1"/>
  <c r="Y9" i="1" s="1"/>
  <c r="X8" i="1"/>
  <c r="W8" i="1" s="1"/>
  <c r="X7" i="1"/>
  <c r="Z7" i="1" s="1"/>
  <c r="Y7" i="1" s="1"/>
  <c r="Z12" i="1"/>
  <c r="Y12" i="1" s="1"/>
  <c r="W9" i="1"/>
  <c r="Z8" i="1" l="1"/>
  <c r="Y8" i="1" s="1"/>
  <c r="W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HRI159</author>
  </authors>
  <commentList>
    <comment ref="H32" authorId="0" shapeId="0" xr:uid="{89DBBE9D-7BA1-4630-B670-B66517F37A1D}">
      <text>
        <r>
          <rPr>
            <b/>
            <sz val="9"/>
            <color indexed="81"/>
            <rFont val="MS P ゴシック"/>
            <family val="3"/>
            <charset val="128"/>
          </rPr>
          <t>値にすると19.96で四捨五入で20.0
数式による条件付き書式では20％未満（緑）に分類されてしまうため、ここので手動で網掛けする。</t>
        </r>
      </text>
    </comment>
  </commentList>
</comments>
</file>

<file path=xl/sharedStrings.xml><?xml version="1.0" encoding="utf-8"?>
<sst xmlns="http://schemas.openxmlformats.org/spreadsheetml/2006/main" count="258" uniqueCount="103">
  <si>
    <t>（表示内容）</t>
    <rPh sb="1" eb="3">
      <t>ヒョウジ</t>
    </rPh>
    <rPh sb="3" eb="5">
      <t>ナイヨウ</t>
    </rPh>
    <phoneticPr fontId="4"/>
  </si>
  <si>
    <t>％</t>
    <phoneticPr fontId="4"/>
  </si>
  <si>
    <t>幅</t>
    <rPh sb="0" eb="1">
      <t>ハバ</t>
    </rPh>
    <phoneticPr fontId="4"/>
  </si>
  <si>
    <t>倍率</t>
    <rPh sb="0" eb="2">
      <t>バイリツ</t>
    </rPh>
    <phoneticPr fontId="4"/>
  </si>
  <si>
    <t>幅×1.3</t>
    <rPh sb="0" eb="1">
      <t>ハバ</t>
    </rPh>
    <phoneticPr fontId="4"/>
  </si>
  <si>
    <t>倍率×1.3</t>
    <rPh sb="0" eb="2">
      <t>バイリツ</t>
    </rPh>
    <phoneticPr fontId="4"/>
  </si>
  <si>
    <t>×1.3</t>
    <phoneticPr fontId="4"/>
  </si>
  <si>
    <t>300～499人</t>
    <rPh sb="7" eb="8">
      <t>ニン</t>
    </rPh>
    <phoneticPr fontId="4"/>
  </si>
  <si>
    <t>500～999人</t>
    <rPh sb="7" eb="8">
      <t>ニン</t>
    </rPh>
    <phoneticPr fontId="4"/>
  </si>
  <si>
    <t>1,000人以上</t>
    <rPh sb="5" eb="6">
      <t>ニン</t>
    </rPh>
    <rPh sb="6" eb="8">
      <t>イジョウ</t>
    </rPh>
    <phoneticPr fontId="4"/>
  </si>
  <si>
    <t>300～399</t>
    <phoneticPr fontId="4"/>
  </si>
  <si>
    <t>400～499</t>
    <phoneticPr fontId="4"/>
  </si>
  <si>
    <t>1000人以上</t>
    <rPh sb="4" eb="5">
      <t>ニン</t>
    </rPh>
    <rPh sb="5" eb="7">
      <t>イジョウ</t>
    </rPh>
    <phoneticPr fontId="4"/>
  </si>
  <si>
    <t>四日市市の‐1,444人のみにつきこの数値の倍率で計算</t>
    <rPh sb="0" eb="4">
      <t>ヨッカイチシ</t>
    </rPh>
    <rPh sb="11" eb="12">
      <t>ニン</t>
    </rPh>
    <rPh sb="19" eb="21">
      <t>スウチ</t>
    </rPh>
    <rPh sb="22" eb="24">
      <t>バイリツ</t>
    </rPh>
    <rPh sb="25" eb="27">
      <t>ケイサン</t>
    </rPh>
    <phoneticPr fontId="4"/>
  </si>
  <si>
    <t>　↓こちらの太さを採用</t>
    <rPh sb="6" eb="7">
      <t>フト</t>
    </rPh>
    <rPh sb="9" eb="11">
      <t>サイヨウ</t>
    </rPh>
    <phoneticPr fontId="4"/>
  </si>
  <si>
    <t>転入者数</t>
    <rPh sb="0" eb="3">
      <t>テンニュウシャ</t>
    </rPh>
    <rPh sb="3" eb="4">
      <t>スウ</t>
    </rPh>
    <phoneticPr fontId="14"/>
  </si>
  <si>
    <t>地域</t>
    <rPh sb="0" eb="2">
      <t>チイキ</t>
    </rPh>
    <phoneticPr fontId="14"/>
  </si>
  <si>
    <t>転出先（県内）</t>
    <rPh sb="0" eb="2">
      <t>テンシュツ</t>
    </rPh>
    <rPh sb="2" eb="3">
      <t>サキ</t>
    </rPh>
    <rPh sb="4" eb="6">
      <t>ケンナイ</t>
    </rPh>
    <phoneticPr fontId="14"/>
  </si>
  <si>
    <t>転出先（県外）</t>
    <rPh sb="0" eb="2">
      <t>テンシュツ</t>
    </rPh>
    <rPh sb="2" eb="3">
      <t>サキ</t>
    </rPh>
    <rPh sb="4" eb="6">
      <t>ケンガイ</t>
    </rPh>
    <phoneticPr fontId="14"/>
  </si>
  <si>
    <t>北勢地域</t>
    <rPh sb="0" eb="2">
      <t>ホクセイ</t>
    </rPh>
    <rPh sb="2" eb="4">
      <t>チイキ</t>
    </rPh>
    <phoneticPr fontId="14"/>
  </si>
  <si>
    <t>中勢地域</t>
    <rPh sb="0" eb="2">
      <t>チュウセイ</t>
    </rPh>
    <rPh sb="2" eb="4">
      <t>チイキ</t>
    </rPh>
    <phoneticPr fontId="14"/>
  </si>
  <si>
    <t>南勢地域</t>
    <rPh sb="0" eb="2">
      <t>ナンセイ</t>
    </rPh>
    <rPh sb="2" eb="4">
      <t>チイキ</t>
    </rPh>
    <phoneticPr fontId="14"/>
  </si>
  <si>
    <t>伊賀地域</t>
    <rPh sb="0" eb="2">
      <t>イガ</t>
    </rPh>
    <rPh sb="2" eb="4">
      <t>チイキ</t>
    </rPh>
    <phoneticPr fontId="15"/>
  </si>
  <si>
    <t>東紀州地域</t>
    <rPh sb="0" eb="3">
      <t>ヒガシキシュウ</t>
    </rPh>
    <rPh sb="3" eb="5">
      <t>チイキ</t>
    </rPh>
    <phoneticPr fontId="15"/>
  </si>
  <si>
    <t>県内
（地域不明）</t>
    <rPh sb="0" eb="2">
      <t>ケンナイ</t>
    </rPh>
    <rPh sb="4" eb="6">
      <t>チイキ</t>
    </rPh>
    <rPh sb="6" eb="8">
      <t>フメイ</t>
    </rPh>
    <phoneticPr fontId="17"/>
  </si>
  <si>
    <t>北海道</t>
    <rPh sb="0" eb="3">
      <t>ホッカイドウ</t>
    </rPh>
    <phoneticPr fontId="15"/>
  </si>
  <si>
    <t>東北</t>
    <rPh sb="0" eb="2">
      <t>トウホク</t>
    </rPh>
    <phoneticPr fontId="15"/>
  </si>
  <si>
    <t>北関東</t>
    <rPh sb="0" eb="1">
      <t>キタ</t>
    </rPh>
    <rPh sb="1" eb="3">
      <t>カントウ</t>
    </rPh>
    <phoneticPr fontId="15"/>
  </si>
  <si>
    <t>東京圏</t>
    <rPh sb="0" eb="2">
      <t>トウキョウ</t>
    </rPh>
    <rPh sb="2" eb="3">
      <t>ケン</t>
    </rPh>
    <phoneticPr fontId="15"/>
  </si>
  <si>
    <t>中部</t>
    <rPh sb="0" eb="2">
      <t>チュウブ</t>
    </rPh>
    <phoneticPr fontId="15"/>
  </si>
  <si>
    <t>関西</t>
    <rPh sb="0" eb="2">
      <t>カンサイ</t>
    </rPh>
    <phoneticPr fontId="15"/>
  </si>
  <si>
    <t>中国</t>
    <rPh sb="0" eb="2">
      <t>チュウゴク</t>
    </rPh>
    <phoneticPr fontId="15"/>
  </si>
  <si>
    <t>四国</t>
    <rPh sb="0" eb="2">
      <t>シコク</t>
    </rPh>
    <phoneticPr fontId="15"/>
  </si>
  <si>
    <t>九州</t>
    <rPh sb="0" eb="2">
      <t>キュウシュウ</t>
    </rPh>
    <phoneticPr fontId="15"/>
  </si>
  <si>
    <t>他県
（県不明）</t>
    <rPh sb="0" eb="1">
      <t>タ</t>
    </rPh>
    <rPh sb="4" eb="5">
      <t>ケン</t>
    </rPh>
    <rPh sb="5" eb="7">
      <t>フメイ</t>
    </rPh>
    <phoneticPr fontId="17"/>
  </si>
  <si>
    <t>-</t>
  </si>
  <si>
    <t>伊賀地域</t>
    <rPh sb="0" eb="2">
      <t>イガ</t>
    </rPh>
    <rPh sb="2" eb="4">
      <t>チイキ</t>
    </rPh>
    <phoneticPr fontId="14"/>
  </si>
  <si>
    <t>東紀州地域</t>
    <rPh sb="0" eb="1">
      <t>ヒガシ</t>
    </rPh>
    <rPh sb="1" eb="3">
      <t>キシュウ</t>
    </rPh>
    <rPh sb="3" eb="5">
      <t>チイキ</t>
    </rPh>
    <phoneticPr fontId="14"/>
  </si>
  <si>
    <t>転出者数</t>
    <rPh sb="0" eb="3">
      <t>テンシュツシャ</t>
    </rPh>
    <rPh sb="3" eb="4">
      <t>スウ</t>
    </rPh>
    <phoneticPr fontId="14"/>
  </si>
  <si>
    <t>（人、％）</t>
    <rPh sb="1" eb="2">
      <t>ヒト</t>
    </rPh>
    <phoneticPr fontId="14"/>
  </si>
  <si>
    <t>転入総数</t>
    <rPh sb="0" eb="2">
      <t>テンニュウ</t>
    </rPh>
    <rPh sb="2" eb="3">
      <t>ソウ</t>
    </rPh>
    <rPh sb="3" eb="4">
      <t>カズ</t>
    </rPh>
    <phoneticPr fontId="14"/>
  </si>
  <si>
    <t>転入元（県内）</t>
    <rPh sb="0" eb="2">
      <t>テンニュウ</t>
    </rPh>
    <rPh sb="2" eb="3">
      <t>モト</t>
    </rPh>
    <rPh sb="4" eb="6">
      <t>ケンナイ</t>
    </rPh>
    <phoneticPr fontId="14"/>
  </si>
  <si>
    <t>転入元（県外）</t>
    <rPh sb="0" eb="2">
      <t>テンニュウ</t>
    </rPh>
    <rPh sb="2" eb="3">
      <t>モト</t>
    </rPh>
    <rPh sb="4" eb="6">
      <t>ケンガイ</t>
    </rPh>
    <phoneticPr fontId="14"/>
  </si>
  <si>
    <t>県内
転入数</t>
    <rPh sb="0" eb="2">
      <t>ケンナイ</t>
    </rPh>
    <rPh sb="3" eb="5">
      <t>テンニュウ</t>
    </rPh>
    <rPh sb="5" eb="6">
      <t>スウ</t>
    </rPh>
    <phoneticPr fontId="14"/>
  </si>
  <si>
    <t>県外
転入数</t>
    <rPh sb="0" eb="2">
      <t>ケンガイ</t>
    </rPh>
    <rPh sb="3" eb="5">
      <t>テンニュウ</t>
    </rPh>
    <rPh sb="5" eb="6">
      <t>スウ</t>
    </rPh>
    <phoneticPr fontId="14"/>
  </si>
  <si>
    <t>県内
(地域不明)</t>
    <rPh sb="0" eb="2">
      <t>ケンナイ</t>
    </rPh>
    <rPh sb="4" eb="6">
      <t>チイキ</t>
    </rPh>
    <rPh sb="6" eb="8">
      <t>フメイ</t>
    </rPh>
    <phoneticPr fontId="17"/>
  </si>
  <si>
    <t>他県
(県不明)</t>
    <rPh sb="0" eb="1">
      <t>タ</t>
    </rPh>
    <rPh sb="4" eb="5">
      <t>ケン</t>
    </rPh>
    <rPh sb="5" eb="7">
      <t>フメイ</t>
    </rPh>
    <phoneticPr fontId="17"/>
  </si>
  <si>
    <t>転入者数</t>
    <rPh sb="0" eb="2">
      <t>テンニュウ</t>
    </rPh>
    <rPh sb="2" eb="3">
      <t>モノ</t>
    </rPh>
    <rPh sb="3" eb="4">
      <t>スウ</t>
    </rPh>
    <phoneticPr fontId="14"/>
  </si>
  <si>
    <t>◆転出者の割合　</t>
    <rPh sb="1" eb="4">
      <t>テンシュツシャ</t>
    </rPh>
    <rPh sb="5" eb="7">
      <t>ワリアイ</t>
    </rPh>
    <phoneticPr fontId="14"/>
  </si>
  <si>
    <t>10％以上20％未満</t>
    <rPh sb="3" eb="5">
      <t>イジョウ</t>
    </rPh>
    <rPh sb="8" eb="10">
      <t>ミマン</t>
    </rPh>
    <phoneticPr fontId="14"/>
  </si>
  <si>
    <t>20％以上30％未満</t>
    <rPh sb="3" eb="5">
      <t>イジョウ</t>
    </rPh>
    <rPh sb="8" eb="10">
      <t>ミマン</t>
    </rPh>
    <phoneticPr fontId="14"/>
  </si>
  <si>
    <t>30％以上</t>
    <rPh sb="3" eb="5">
      <t>イジョウ</t>
    </rPh>
    <phoneticPr fontId="14"/>
  </si>
  <si>
    <t>転出総数</t>
    <rPh sb="0" eb="2">
      <t>テンシュツ</t>
    </rPh>
    <rPh sb="2" eb="4">
      <t>ソウスウ</t>
    </rPh>
    <phoneticPr fontId="14"/>
  </si>
  <si>
    <t>県内
転出数</t>
    <rPh sb="0" eb="2">
      <t>ケンナイ</t>
    </rPh>
    <rPh sb="3" eb="5">
      <t>テンシュツ</t>
    </rPh>
    <rPh sb="5" eb="6">
      <t>スウ</t>
    </rPh>
    <phoneticPr fontId="14"/>
  </si>
  <si>
    <t>県外
転出数</t>
    <rPh sb="0" eb="2">
      <t>ケンガイ</t>
    </rPh>
    <rPh sb="3" eb="5">
      <t>テンシュツ</t>
    </rPh>
    <rPh sb="5" eb="6">
      <t>スウ</t>
    </rPh>
    <phoneticPr fontId="14"/>
  </si>
  <si>
    <t>転出者数</t>
    <rPh sb="0" eb="2">
      <t>テンシュツ</t>
    </rPh>
    <rPh sb="2" eb="3">
      <t>モノ</t>
    </rPh>
    <rPh sb="3" eb="4">
      <t>スウ</t>
    </rPh>
    <phoneticPr fontId="14"/>
  </si>
  <si>
    <t>◆転出超過数　　　　　　</t>
    <phoneticPr fontId="14"/>
  </si>
  <si>
    <t>100～299人</t>
    <rPh sb="7" eb="8">
      <t>ニン</t>
    </rPh>
    <phoneticPr fontId="14"/>
  </si>
  <si>
    <t>300～499人</t>
    <rPh sb="7" eb="8">
      <t>ニン</t>
    </rPh>
    <phoneticPr fontId="14"/>
  </si>
  <si>
    <t>◆転入超過数（県外のみ）</t>
    <rPh sb="1" eb="3">
      <t>テンニュウ</t>
    </rPh>
    <rPh sb="3" eb="5">
      <t>チョウカ</t>
    </rPh>
    <rPh sb="5" eb="6">
      <t>スウ</t>
    </rPh>
    <rPh sb="7" eb="9">
      <t>ケンガイ</t>
    </rPh>
    <phoneticPr fontId="14"/>
  </si>
  <si>
    <t>300人以上</t>
    <rPh sb="3" eb="4">
      <t>ニン</t>
    </rPh>
    <rPh sb="4" eb="6">
      <t>イジョウ</t>
    </rPh>
    <phoneticPr fontId="14"/>
  </si>
  <si>
    <t>（人）</t>
    <rPh sb="1" eb="2">
      <t>ヒト</t>
    </rPh>
    <phoneticPr fontId="14"/>
  </si>
  <si>
    <t>転出入
超過数
合計</t>
    <rPh sb="0" eb="1">
      <t>テン</t>
    </rPh>
    <rPh sb="1" eb="3">
      <t>シュツニュウ</t>
    </rPh>
    <rPh sb="4" eb="6">
      <t>チョウカ</t>
    </rPh>
    <rPh sb="6" eb="7">
      <t>スウ</t>
    </rPh>
    <rPh sb="8" eb="10">
      <t>ゴウケイ</t>
    </rPh>
    <phoneticPr fontId="14"/>
  </si>
  <si>
    <t>県内</t>
    <rPh sb="0" eb="2">
      <t>ケンナイ</t>
    </rPh>
    <phoneticPr fontId="14"/>
  </si>
  <si>
    <t>県外</t>
    <rPh sb="0" eb="2">
      <t>ケンガイ</t>
    </rPh>
    <phoneticPr fontId="14"/>
  </si>
  <si>
    <t>県内
転出入
超過数</t>
    <rPh sb="0" eb="2">
      <t>ケンナイ</t>
    </rPh>
    <rPh sb="3" eb="4">
      <t>テン</t>
    </rPh>
    <rPh sb="4" eb="6">
      <t>シュツニュウ</t>
    </rPh>
    <rPh sb="7" eb="9">
      <t>チョウカ</t>
    </rPh>
    <rPh sb="9" eb="10">
      <t>スウ</t>
    </rPh>
    <phoneticPr fontId="14"/>
  </si>
  <si>
    <t>県外
転出入
超過数</t>
    <rPh sb="0" eb="2">
      <t>ケンガイ</t>
    </rPh>
    <rPh sb="3" eb="4">
      <t>テン</t>
    </rPh>
    <rPh sb="4" eb="6">
      <t>シュツニュウ</t>
    </rPh>
    <rPh sb="7" eb="9">
      <t>チョウカ</t>
    </rPh>
    <rPh sb="9" eb="10">
      <t>スウ</t>
    </rPh>
    <phoneticPr fontId="14"/>
  </si>
  <si>
    <t>他県
(県不明)</t>
    <phoneticPr fontId="14"/>
  </si>
  <si>
    <t>10～19％</t>
    <phoneticPr fontId="4"/>
  </si>
  <si>
    <t>10～14</t>
    <phoneticPr fontId="4"/>
  </si>
  <si>
    <t>20～29％</t>
    <phoneticPr fontId="4"/>
  </si>
  <si>
    <t>15～19</t>
    <phoneticPr fontId="4"/>
  </si>
  <si>
    <t>30％以上</t>
    <rPh sb="3" eb="5">
      <t>イジョウ</t>
    </rPh>
    <phoneticPr fontId="4"/>
  </si>
  <si>
    <t>20～24</t>
    <phoneticPr fontId="4"/>
  </si>
  <si>
    <t>25～29</t>
    <phoneticPr fontId="4"/>
  </si>
  <si>
    <t>30～49</t>
    <phoneticPr fontId="4"/>
  </si>
  <si>
    <t>50～</t>
    <phoneticPr fontId="4"/>
  </si>
  <si>
    <t>↑こちらを採用</t>
    <rPh sb="5" eb="7">
      <t>サイヨウ</t>
    </rPh>
    <phoneticPr fontId="4"/>
  </si>
  <si>
    <t>100～299人</t>
    <rPh sb="7" eb="8">
      <t>ニン</t>
    </rPh>
    <phoneticPr fontId="4"/>
  </si>
  <si>
    <t>100～199</t>
  </si>
  <si>
    <t>100～199</t>
    <phoneticPr fontId="4"/>
  </si>
  <si>
    <t>200～299</t>
  </si>
  <si>
    <t>200～299</t>
    <phoneticPr fontId="4"/>
  </si>
  <si>
    <t>500人以上</t>
    <rPh sb="3" eb="4">
      <t>ニン</t>
    </rPh>
    <rPh sb="4" eb="6">
      <t>イジョウ</t>
    </rPh>
    <phoneticPr fontId="4"/>
  </si>
  <si>
    <t>↓転入超過用</t>
    <rPh sb="1" eb="3">
      <t>テンニュウ</t>
    </rPh>
    <rPh sb="3" eb="5">
      <t>チョウカ</t>
    </rPh>
    <rPh sb="5" eb="6">
      <t>ヨウ</t>
    </rPh>
    <phoneticPr fontId="4"/>
  </si>
  <si>
    <t>300～399</t>
  </si>
  <si>
    <t>400～499</t>
  </si>
  <si>
    <t>当該市町の転出者総数に占める転出者数の割合が10％以上（県外については20％以上）のものを図示</t>
    <rPh sb="0" eb="2">
      <t>トウガイ</t>
    </rPh>
    <rPh sb="2" eb="4">
      <t>シチョウ</t>
    </rPh>
    <rPh sb="5" eb="8">
      <t>テンシュツシャ</t>
    </rPh>
    <rPh sb="8" eb="10">
      <t>ソウスウ</t>
    </rPh>
    <rPh sb="11" eb="12">
      <t>シ</t>
    </rPh>
    <rPh sb="14" eb="17">
      <t>テンシュツシャ</t>
    </rPh>
    <rPh sb="17" eb="18">
      <t>スウ</t>
    </rPh>
    <rPh sb="19" eb="21">
      <t>ワリアイ</t>
    </rPh>
    <rPh sb="25" eb="27">
      <t>イジョウ</t>
    </rPh>
    <rPh sb="28" eb="29">
      <t>ケン</t>
    </rPh>
    <rPh sb="29" eb="30">
      <t>ガイ</t>
    </rPh>
    <rPh sb="38" eb="40">
      <t>イジョウ</t>
    </rPh>
    <rPh sb="45" eb="46">
      <t>ズ</t>
    </rPh>
    <rPh sb="46" eb="47">
      <t>ジ</t>
    </rPh>
    <phoneticPr fontId="4"/>
  </si>
  <si>
    <t>関西の転入の矢印は、色合いが背景と同化して醜いため、枠線のサイズや矢印の幅を変更している。</t>
    <rPh sb="0" eb="2">
      <t>カンサイ</t>
    </rPh>
    <rPh sb="3" eb="5">
      <t>テンニュウ</t>
    </rPh>
    <rPh sb="6" eb="8">
      <t>ヤジルシ</t>
    </rPh>
    <rPh sb="10" eb="12">
      <t>イロア</t>
    </rPh>
    <rPh sb="14" eb="16">
      <t>ハイケイ</t>
    </rPh>
    <rPh sb="17" eb="19">
      <t>ドウカ</t>
    </rPh>
    <rPh sb="21" eb="22">
      <t>ミニク</t>
    </rPh>
    <rPh sb="26" eb="28">
      <t>ワクセン</t>
    </rPh>
    <rPh sb="33" eb="35">
      <t>ヤジルシ</t>
    </rPh>
    <rPh sb="36" eb="37">
      <t>ハバ</t>
    </rPh>
    <rPh sb="38" eb="40">
      <t>ヘンコウ</t>
    </rPh>
    <phoneticPr fontId="4"/>
  </si>
  <si>
    <t>500人以上</t>
    <rPh sb="3" eb="4">
      <t>ヒト</t>
    </rPh>
    <rPh sb="4" eb="6">
      <t>イジョウ</t>
    </rPh>
    <phoneticPr fontId="14"/>
  </si>
  <si>
    <t>◆転入者の割合　</t>
    <rPh sb="1" eb="4">
      <t>テンニュウシャ</t>
    </rPh>
    <rPh sb="5" eb="7">
      <t>ワリアイ</t>
    </rPh>
    <phoneticPr fontId="14"/>
  </si>
  <si>
    <t>①転入者数（2016年：移動地域別）</t>
    <rPh sb="1" eb="4">
      <t>テンニュウシャ</t>
    </rPh>
    <rPh sb="4" eb="5">
      <t>スウ</t>
    </rPh>
    <rPh sb="10" eb="11">
      <t>ネン</t>
    </rPh>
    <rPh sb="12" eb="14">
      <t>イドウ</t>
    </rPh>
    <rPh sb="14" eb="16">
      <t>チイキ</t>
    </rPh>
    <rPh sb="16" eb="17">
      <t>ベツ</t>
    </rPh>
    <phoneticPr fontId="14"/>
  </si>
  <si>
    <t>②転出者数（2016年：移動地域別）</t>
    <rPh sb="1" eb="4">
      <t>テンシュツシャ</t>
    </rPh>
    <rPh sb="4" eb="5">
      <t>スウ</t>
    </rPh>
    <rPh sb="10" eb="11">
      <t>ネン</t>
    </rPh>
    <rPh sb="12" eb="14">
      <t>イドウ</t>
    </rPh>
    <rPh sb="14" eb="16">
      <t>チイキ</t>
    </rPh>
    <rPh sb="16" eb="17">
      <t>ベツ</t>
    </rPh>
    <phoneticPr fontId="14"/>
  </si>
  <si>
    <t>③転出入超過数（2016年：移動地域別）</t>
    <rPh sb="1" eb="2">
      <t>テン</t>
    </rPh>
    <rPh sb="2" eb="4">
      <t>シュツニュウ</t>
    </rPh>
    <rPh sb="4" eb="6">
      <t>チョウカ</t>
    </rPh>
    <rPh sb="6" eb="7">
      <t>スウ</t>
    </rPh>
    <rPh sb="12" eb="13">
      <t>ネン</t>
    </rPh>
    <rPh sb="14" eb="16">
      <t>イドウ</t>
    </rPh>
    <rPh sb="16" eb="18">
      <t>チイキ</t>
    </rPh>
    <rPh sb="18" eb="19">
      <t>ベツ</t>
    </rPh>
    <phoneticPr fontId="14"/>
  </si>
  <si>
    <t>三重県</t>
    <rPh sb="0" eb="3">
      <t>ミエケン</t>
    </rPh>
    <phoneticPr fontId="4"/>
  </si>
  <si>
    <t>-</t>
    <phoneticPr fontId="4"/>
  </si>
  <si>
    <t>三重県</t>
    <rPh sb="0" eb="3">
      <t>ミエケン</t>
    </rPh>
    <phoneticPr fontId="14"/>
  </si>
  <si>
    <t>※各地域の転入（転出）総数および県内転入（転出）数には同地域内（市町間）の移動人数は含んでいない。</t>
    <rPh sb="1" eb="4">
      <t>カクチイキ</t>
    </rPh>
    <rPh sb="5" eb="7">
      <t>テンニュウ</t>
    </rPh>
    <rPh sb="8" eb="10">
      <t>テンシュツ</t>
    </rPh>
    <rPh sb="11" eb="13">
      <t>ソウスウ</t>
    </rPh>
    <rPh sb="16" eb="18">
      <t>ケンナイ</t>
    </rPh>
    <rPh sb="18" eb="20">
      <t>テンニュウ</t>
    </rPh>
    <rPh sb="21" eb="23">
      <t>テンシュツ</t>
    </rPh>
    <rPh sb="24" eb="25">
      <t>スウ</t>
    </rPh>
    <rPh sb="27" eb="30">
      <t>ドウチイキ</t>
    </rPh>
    <rPh sb="30" eb="31">
      <t>ナイ</t>
    </rPh>
    <rPh sb="32" eb="34">
      <t>シチョウ</t>
    </rPh>
    <rPh sb="34" eb="35">
      <t>カン</t>
    </rPh>
    <rPh sb="37" eb="39">
      <t>イドウ</t>
    </rPh>
    <rPh sb="39" eb="41">
      <t>ニンズウ</t>
    </rPh>
    <rPh sb="42" eb="43">
      <t>フク</t>
    </rPh>
    <phoneticPr fontId="14"/>
  </si>
  <si>
    <t>構成比</t>
    <rPh sb="0" eb="3">
      <t>コウセイヒ</t>
    </rPh>
    <phoneticPr fontId="14"/>
  </si>
  <si>
    <t>　※「10％以上20％未満」、「20％以上30％未満」、「30％以上」の３段階で、矢印の色が濃く、太いほど転出者数の割合が高い。</t>
    <rPh sb="6" eb="8">
      <t>イジョウ</t>
    </rPh>
    <rPh sb="11" eb="13">
      <t>ミマン</t>
    </rPh>
    <rPh sb="19" eb="21">
      <t>イジョウ</t>
    </rPh>
    <rPh sb="24" eb="26">
      <t>ミマン</t>
    </rPh>
    <rPh sb="41" eb="43">
      <t>ヤジルシ</t>
    </rPh>
    <rPh sb="44" eb="45">
      <t>イロ</t>
    </rPh>
    <rPh sb="46" eb="47">
      <t>コ</t>
    </rPh>
    <rPh sb="49" eb="50">
      <t>フト</t>
    </rPh>
    <rPh sb="53" eb="56">
      <t>テンシュツシャ</t>
    </rPh>
    <rPh sb="56" eb="57">
      <t>スウ</t>
    </rPh>
    <rPh sb="58" eb="60">
      <t>ワリアイ</t>
    </rPh>
    <rPh sb="61" eb="62">
      <t>タカ</t>
    </rPh>
    <phoneticPr fontId="4"/>
  </si>
  <si>
    <t>　※転出超過数は「100人～299人」、「300人～499人」、「500人以上」の３段階、転入超過数は「100人～299人」、「300人以上」の２段階で、</t>
    <rPh sb="2" eb="4">
      <t>テンシュツ</t>
    </rPh>
    <rPh sb="4" eb="6">
      <t>チョウカ</t>
    </rPh>
    <rPh sb="6" eb="7">
      <t>スウ</t>
    </rPh>
    <rPh sb="24" eb="25">
      <t>ニン</t>
    </rPh>
    <rPh sb="29" eb="30">
      <t>ニン</t>
    </rPh>
    <rPh sb="36" eb="37">
      <t>ニン</t>
    </rPh>
    <rPh sb="37" eb="39">
      <t>イジョウ</t>
    </rPh>
    <rPh sb="45" eb="47">
      <t>テンニュウ</t>
    </rPh>
    <rPh sb="47" eb="49">
      <t>チョウカ</t>
    </rPh>
    <rPh sb="49" eb="50">
      <t>スウ</t>
    </rPh>
    <rPh sb="68" eb="70">
      <t>イジョウ</t>
    </rPh>
    <rPh sb="73" eb="75">
      <t>ダンカイ</t>
    </rPh>
    <phoneticPr fontId="4"/>
  </si>
  <si>
    <t>　　 矢印の色が濃く、太いほど転出入超過数が多い。</t>
    <rPh sb="11" eb="12">
      <t>フト</t>
    </rPh>
    <rPh sb="17" eb="18">
      <t>ニュウ</t>
    </rPh>
    <phoneticPr fontId="4"/>
  </si>
  <si>
    <t>転出超過数が100人以上のものを図示　（県外については100人以上の転入超過数も図示）</t>
    <rPh sb="0" eb="2">
      <t>テンシュツ</t>
    </rPh>
    <rPh sb="2" eb="4">
      <t>チョウカ</t>
    </rPh>
    <rPh sb="4" eb="5">
      <t>スウ</t>
    </rPh>
    <rPh sb="9" eb="10">
      <t>ニン</t>
    </rPh>
    <rPh sb="10" eb="12">
      <t>イジョウ</t>
    </rPh>
    <rPh sb="16" eb="17">
      <t>ズ</t>
    </rPh>
    <rPh sb="17" eb="18">
      <t>ジ</t>
    </rPh>
    <rPh sb="20" eb="22">
      <t>ケンガイ</t>
    </rPh>
    <rPh sb="30" eb="31">
      <t>ニン</t>
    </rPh>
    <rPh sb="31" eb="33">
      <t>イジョウ</t>
    </rPh>
    <rPh sb="34" eb="36">
      <t>テンニュウ</t>
    </rPh>
    <rPh sb="36" eb="38">
      <t>チョウカ</t>
    </rPh>
    <rPh sb="38" eb="39">
      <t>スウ</t>
    </rPh>
    <rPh sb="40" eb="42">
      <t>ズシ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</si>
</sst>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;[Red]\-#,##0.000"/>
    <numFmt numFmtId="177" formatCode="#,##0_ "/>
    <numFmt numFmtId="178" formatCode="0.0_ "/>
    <numFmt numFmtId="179" formatCode="0.0_);[Red]\(0.0\)"/>
  </numFmts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b/>
      <sz val="12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1"/>
      <color rgb="FF9C000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b/>
      <sz val="15"/>
      <color theme="3"/>
      <name val="ＭＳ ゴシック"/>
      <family val="2"/>
      <charset val="128"/>
    </font>
    <font>
      <u/>
      <sz val="11"/>
      <color theme="1"/>
      <name val="ＭＳ ゴシック"/>
      <family val="2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trike/>
      <sz val="11"/>
      <color rgb="FFFF0000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ＭＳ ゴシック"/>
      <family val="2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1" tint="0.49998474074526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0" fontId="7" fillId="0" borderId="0"/>
    <xf numFmtId="0" fontId="8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4" applyNumberFormat="1" applyFont="1">
      <alignment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0" borderId="0" xfId="0" applyFont="1">
      <alignment vertical="center"/>
    </xf>
    <xf numFmtId="0" fontId="26" fillId="0" borderId="0" xfId="0" applyFont="1">
      <alignment vertical="center"/>
    </xf>
    <xf numFmtId="0" fontId="0" fillId="11" borderId="0" xfId="0" applyFill="1">
      <alignment vertical="center"/>
    </xf>
    <xf numFmtId="0" fontId="0" fillId="12" borderId="0" xfId="0" applyFill="1">
      <alignment vertical="center"/>
    </xf>
    <xf numFmtId="0" fontId="0" fillId="13" borderId="0" xfId="0" applyFill="1" applyAlignment="1">
      <alignment horizontal="center" vertical="center"/>
    </xf>
    <xf numFmtId="0" fontId="0" fillId="14" borderId="7" xfId="0" applyFill="1" applyBorder="1" applyAlignment="1">
      <alignment horizontal="center" vertical="center"/>
    </xf>
    <xf numFmtId="0" fontId="0" fillId="14" borderId="8" xfId="0" applyFill="1" applyBorder="1">
      <alignment vertical="center"/>
    </xf>
    <xf numFmtId="176" fontId="0" fillId="14" borderId="8" xfId="4" applyNumberFormat="1" applyFont="1" applyFill="1" applyBorder="1">
      <alignment vertical="center"/>
    </xf>
    <xf numFmtId="176" fontId="0" fillId="14" borderId="9" xfId="4" applyNumberFormat="1" applyFont="1" applyFill="1" applyBorder="1">
      <alignment vertical="center"/>
    </xf>
    <xf numFmtId="0" fontId="0" fillId="14" borderId="0" xfId="0" applyFill="1" applyAlignment="1">
      <alignment horizontal="center" vertical="center"/>
    </xf>
    <xf numFmtId="0" fontId="0" fillId="14" borderId="0" xfId="0" applyFill="1">
      <alignment vertical="center"/>
    </xf>
    <xf numFmtId="0" fontId="13" fillId="0" borderId="0" xfId="10" applyFont="1">
      <alignment vertical="center"/>
    </xf>
    <xf numFmtId="0" fontId="1" fillId="0" borderId="0" xfId="10">
      <alignment vertical="center"/>
    </xf>
    <xf numFmtId="0" fontId="1" fillId="0" borderId="10" xfId="10" applyBorder="1" applyAlignment="1">
      <alignment horizontal="center" vertical="center"/>
    </xf>
    <xf numFmtId="0" fontId="1" fillId="0" borderId="11" xfId="10" applyBorder="1" applyAlignment="1">
      <alignment horizontal="center" vertical="center"/>
    </xf>
    <xf numFmtId="0" fontId="1" fillId="0" borderId="17" xfId="10" applyBorder="1" applyAlignment="1">
      <alignment horizontal="center" vertical="center"/>
    </xf>
    <xf numFmtId="0" fontId="1" fillId="0" borderId="14" xfId="10" applyBorder="1" applyAlignment="1">
      <alignment horizontal="center" vertical="center"/>
    </xf>
    <xf numFmtId="0" fontId="1" fillId="0" borderId="16" xfId="10" applyBorder="1" applyAlignment="1">
      <alignment horizontal="center" vertical="center"/>
    </xf>
    <xf numFmtId="0" fontId="16" fillId="0" borderId="27" xfId="10" applyFont="1" applyBorder="1" applyAlignment="1">
      <alignment horizontal="center" vertical="center" wrapText="1"/>
    </xf>
    <xf numFmtId="0" fontId="1" fillId="0" borderId="0" xfId="10" applyAlignment="1">
      <alignment horizontal="center" vertical="center"/>
    </xf>
    <xf numFmtId="0" fontId="1" fillId="0" borderId="14" xfId="10" applyBorder="1">
      <alignment vertical="center"/>
    </xf>
    <xf numFmtId="0" fontId="1" fillId="0" borderId="16" xfId="10" applyBorder="1">
      <alignment vertical="center"/>
    </xf>
    <xf numFmtId="0" fontId="1" fillId="0" borderId="27" xfId="10" applyBorder="1">
      <alignment vertical="center"/>
    </xf>
    <xf numFmtId="0" fontId="1" fillId="0" borderId="17" xfId="10" applyBorder="1">
      <alignment vertical="center"/>
    </xf>
    <xf numFmtId="0" fontId="1" fillId="0" borderId="15" xfId="10" applyBorder="1" applyAlignment="1">
      <alignment horizontal="center" vertical="center"/>
    </xf>
    <xf numFmtId="0" fontId="1" fillId="0" borderId="21" xfId="10" applyBorder="1">
      <alignment vertical="center"/>
    </xf>
    <xf numFmtId="0" fontId="1" fillId="0" borderId="22" xfId="10" applyBorder="1">
      <alignment vertical="center"/>
    </xf>
    <xf numFmtId="0" fontId="1" fillId="0" borderId="28" xfId="10" applyBorder="1">
      <alignment vertical="center"/>
    </xf>
    <xf numFmtId="0" fontId="1" fillId="0" borderId="28" xfId="10" applyBorder="1" applyAlignment="1">
      <alignment horizontal="center" vertical="center"/>
    </xf>
    <xf numFmtId="0" fontId="1" fillId="0" borderId="29" xfId="10" applyBorder="1">
      <alignment vertical="center"/>
    </xf>
    <xf numFmtId="0" fontId="18" fillId="0" borderId="0" xfId="10" applyFont="1">
      <alignment vertical="center"/>
    </xf>
    <xf numFmtId="0" fontId="19" fillId="0" borderId="0" xfId="10" applyFont="1">
      <alignment vertical="center"/>
    </xf>
    <xf numFmtId="0" fontId="20" fillId="0" borderId="0" xfId="10" applyFont="1" applyAlignment="1">
      <alignment horizontal="right" vertical="center"/>
    </xf>
    <xf numFmtId="0" fontId="21" fillId="0" borderId="34" xfId="10" applyFont="1" applyBorder="1" applyAlignment="1">
      <alignment horizontal="center" vertical="center" wrapText="1"/>
    </xf>
    <xf numFmtId="0" fontId="21" fillId="0" borderId="1" xfId="10" applyFont="1" applyBorder="1" applyAlignment="1">
      <alignment horizontal="center" vertical="center" wrapText="1"/>
    </xf>
    <xf numFmtId="0" fontId="16" fillId="0" borderId="35" xfId="10" applyFont="1" applyBorder="1" applyAlignment="1">
      <alignment horizontal="center" vertical="center"/>
    </xf>
    <xf numFmtId="0" fontId="21" fillId="0" borderId="36" xfId="10" applyFont="1" applyBorder="1" applyAlignment="1">
      <alignment horizontal="center" vertical="center"/>
    </xf>
    <xf numFmtId="0" fontId="22" fillId="0" borderId="36" xfId="10" applyFont="1" applyBorder="1" applyAlignment="1">
      <alignment horizontal="center" vertical="center"/>
    </xf>
    <xf numFmtId="0" fontId="23" fillId="0" borderId="37" xfId="10" applyFont="1" applyBorder="1" applyAlignment="1">
      <alignment horizontal="center" vertical="center" wrapText="1"/>
    </xf>
    <xf numFmtId="0" fontId="21" fillId="0" borderId="35" xfId="10" applyFont="1" applyBorder="1" applyAlignment="1">
      <alignment horizontal="center" vertical="center"/>
    </xf>
    <xf numFmtId="0" fontId="21" fillId="0" borderId="16" xfId="10" applyFont="1" applyBorder="1" applyAlignment="1">
      <alignment horizontal="center" vertical="center"/>
    </xf>
    <xf numFmtId="177" fontId="24" fillId="0" borderId="14" xfId="11" applyNumberFormat="1" applyFont="1" applyBorder="1" applyAlignment="1">
      <alignment horizontal="right" vertical="center"/>
    </xf>
    <xf numFmtId="177" fontId="24" fillId="0" borderId="16" xfId="11" applyNumberFormat="1" applyFont="1" applyBorder="1" applyAlignment="1">
      <alignment horizontal="right" vertical="center"/>
    </xf>
    <xf numFmtId="177" fontId="24" fillId="0" borderId="13" xfId="11" applyNumberFormat="1" applyFont="1" applyBorder="1" applyAlignment="1">
      <alignment horizontal="right" vertical="center"/>
    </xf>
    <xf numFmtId="177" fontId="24" fillId="8" borderId="31" xfId="11" applyNumberFormat="1" applyFont="1" applyFill="1" applyBorder="1" applyAlignment="1">
      <alignment horizontal="right" vertical="center"/>
    </xf>
    <xf numFmtId="177" fontId="24" fillId="0" borderId="32" xfId="11" applyNumberFormat="1" applyFont="1" applyBorder="1" applyAlignment="1">
      <alignment horizontal="right" vertical="center"/>
    </xf>
    <xf numFmtId="177" fontId="24" fillId="0" borderId="33" xfId="11" applyNumberFormat="1" applyFont="1" applyBorder="1" applyAlignment="1">
      <alignment horizontal="right" vertical="center"/>
    </xf>
    <xf numFmtId="177" fontId="24" fillId="0" borderId="31" xfId="11" applyNumberFormat="1" applyFont="1" applyBorder="1" applyAlignment="1">
      <alignment horizontal="right" vertical="center"/>
    </xf>
    <xf numFmtId="177" fontId="24" fillId="8" borderId="32" xfId="11" applyNumberFormat="1" applyFont="1" applyFill="1" applyBorder="1" applyAlignment="1">
      <alignment horizontal="right" vertical="center"/>
    </xf>
    <xf numFmtId="0" fontId="21" fillId="0" borderId="18" xfId="10" applyFont="1" applyBorder="1" applyAlignment="1">
      <alignment horizontal="center" vertical="center"/>
    </xf>
    <xf numFmtId="177" fontId="24" fillId="0" borderId="19" xfId="11" applyNumberFormat="1" applyFont="1" applyBorder="1" applyAlignment="1">
      <alignment horizontal="right" vertical="center"/>
    </xf>
    <xf numFmtId="177" fontId="24" fillId="0" borderId="18" xfId="11" applyNumberFormat="1" applyFont="1" applyBorder="1" applyAlignment="1">
      <alignment horizontal="right" vertical="center"/>
    </xf>
    <xf numFmtId="177" fontId="24" fillId="0" borderId="20" xfId="11" applyNumberFormat="1" applyFont="1" applyBorder="1" applyAlignment="1">
      <alignment horizontal="right" vertical="center"/>
    </xf>
    <xf numFmtId="177" fontId="24" fillId="0" borderId="40" xfId="11" applyNumberFormat="1" applyFont="1" applyBorder="1" applyAlignment="1">
      <alignment horizontal="right" vertical="center"/>
    </xf>
    <xf numFmtId="177" fontId="24" fillId="0" borderId="41" xfId="11" applyNumberFormat="1" applyFont="1" applyBorder="1" applyAlignment="1">
      <alignment horizontal="right" vertical="center"/>
    </xf>
    <xf numFmtId="177" fontId="24" fillId="8" borderId="41" xfId="11" applyNumberFormat="1" applyFont="1" applyFill="1" applyBorder="1" applyAlignment="1">
      <alignment horizontal="right" vertical="center"/>
    </xf>
    <xf numFmtId="177" fontId="24" fillId="0" borderId="42" xfId="11" applyNumberFormat="1" applyFont="1" applyBorder="1" applyAlignment="1">
      <alignment horizontal="right" vertical="center"/>
    </xf>
    <xf numFmtId="0" fontId="21" fillId="0" borderId="44" xfId="10" applyFont="1" applyBorder="1" applyAlignment="1">
      <alignment horizontal="center" vertical="center"/>
    </xf>
    <xf numFmtId="178" fontId="24" fillId="0" borderId="44" xfId="10" applyNumberFormat="1" applyFont="1" applyBorder="1" applyAlignment="1">
      <alignment horizontal="right" vertical="center"/>
    </xf>
    <xf numFmtId="179" fontId="24" fillId="0" borderId="46" xfId="10" applyNumberFormat="1" applyFont="1" applyBorder="1">
      <alignment vertical="center"/>
    </xf>
    <xf numFmtId="179" fontId="24" fillId="0" borderId="47" xfId="10" applyNumberFormat="1" applyFont="1" applyBorder="1">
      <alignment vertical="center"/>
    </xf>
    <xf numFmtId="179" fontId="24" fillId="0" borderId="45" xfId="10" applyNumberFormat="1" applyFont="1" applyBorder="1">
      <alignment vertical="center"/>
    </xf>
    <xf numFmtId="178" fontId="24" fillId="0" borderId="48" xfId="10" applyNumberFormat="1" applyFont="1" applyBorder="1" applyAlignment="1">
      <alignment horizontal="right" vertical="center"/>
    </xf>
    <xf numFmtId="178" fontId="24" fillId="0" borderId="16" xfId="10" applyNumberFormat="1" applyFont="1" applyBorder="1" applyAlignment="1">
      <alignment horizontal="right" vertical="center"/>
    </xf>
    <xf numFmtId="179" fontId="24" fillId="0" borderId="31" xfId="10" applyNumberFormat="1" applyFont="1" applyBorder="1">
      <alignment vertical="center"/>
    </xf>
    <xf numFmtId="179" fontId="24" fillId="0" borderId="32" xfId="10" applyNumberFormat="1" applyFont="1" applyBorder="1">
      <alignment vertical="center"/>
    </xf>
    <xf numFmtId="179" fontId="24" fillId="0" borderId="33" xfId="10" applyNumberFormat="1" applyFont="1" applyBorder="1">
      <alignment vertical="center"/>
    </xf>
    <xf numFmtId="0" fontId="21" fillId="0" borderId="0" xfId="10" applyFont="1" applyAlignment="1">
      <alignment horizontal="center" vertical="center" textRotation="255"/>
    </xf>
    <xf numFmtId="0" fontId="21" fillId="0" borderId="0" xfId="10" applyFont="1" applyAlignment="1">
      <alignment horizontal="center" vertical="center"/>
    </xf>
    <xf numFmtId="0" fontId="24" fillId="0" borderId="0" xfId="10" applyFont="1" applyAlignment="1">
      <alignment horizontal="center" vertical="center"/>
    </xf>
    <xf numFmtId="179" fontId="24" fillId="0" borderId="0" xfId="10" applyNumberFormat="1" applyFont="1">
      <alignment vertical="center"/>
    </xf>
    <xf numFmtId="0" fontId="21" fillId="0" borderId="0" xfId="10" applyFont="1" applyAlignment="1">
      <alignment horizontal="right" vertical="center"/>
    </xf>
    <xf numFmtId="0" fontId="21" fillId="9" borderId="0" xfId="10" applyFont="1" applyFill="1">
      <alignment vertical="center"/>
    </xf>
    <xf numFmtId="0" fontId="21" fillId="0" borderId="0" xfId="10" applyFont="1">
      <alignment vertical="center"/>
    </xf>
    <xf numFmtId="179" fontId="21" fillId="0" borderId="0" xfId="10" applyNumberFormat="1" applyFont="1">
      <alignment vertical="center"/>
    </xf>
    <xf numFmtId="0" fontId="21" fillId="4" borderId="0" xfId="10" applyFont="1" applyFill="1">
      <alignment vertical="center"/>
    </xf>
    <xf numFmtId="0" fontId="21" fillId="10" borderId="0" xfId="10" applyFont="1" applyFill="1">
      <alignment vertical="center"/>
    </xf>
    <xf numFmtId="0" fontId="16" fillId="0" borderId="0" xfId="10" applyFont="1" applyAlignment="1">
      <alignment horizontal="right" vertical="center"/>
    </xf>
    <xf numFmtId="0" fontId="21" fillId="11" borderId="0" xfId="10" applyFont="1" applyFill="1">
      <alignment vertical="center"/>
    </xf>
    <xf numFmtId="0" fontId="21" fillId="12" borderId="0" xfId="10" applyFont="1" applyFill="1">
      <alignment vertical="center"/>
    </xf>
    <xf numFmtId="0" fontId="16" fillId="0" borderId="1" xfId="10" applyFont="1" applyBorder="1" applyAlignment="1">
      <alignment horizontal="center" vertical="center" wrapText="1"/>
    </xf>
    <xf numFmtId="0" fontId="16" fillId="0" borderId="34" xfId="10" applyFont="1" applyBorder="1" applyAlignment="1">
      <alignment horizontal="center" vertical="center" wrapText="1"/>
    </xf>
    <xf numFmtId="177" fontId="1" fillId="0" borderId="16" xfId="11" applyNumberFormat="1" applyBorder="1" applyAlignment="1">
      <alignment horizontal="right" vertical="center"/>
    </xf>
    <xf numFmtId="177" fontId="1" fillId="0" borderId="13" xfId="11" applyNumberFormat="1" applyBorder="1" applyAlignment="1">
      <alignment horizontal="right" vertical="center"/>
    </xf>
    <xf numFmtId="177" fontId="1" fillId="0" borderId="31" xfId="10" applyNumberFormat="1" applyBorder="1" applyAlignment="1">
      <alignment horizontal="right" vertical="center"/>
    </xf>
    <xf numFmtId="177" fontId="1" fillId="0" borderId="32" xfId="10" applyNumberFormat="1" applyBorder="1" applyAlignment="1">
      <alignment horizontal="right" vertical="center"/>
    </xf>
    <xf numFmtId="177" fontId="1" fillId="0" borderId="33" xfId="10" applyNumberFormat="1" applyBorder="1" applyAlignment="1">
      <alignment horizontal="right" vertical="center"/>
    </xf>
    <xf numFmtId="179" fontId="25" fillId="0" borderId="0" xfId="10" applyNumberFormat="1" applyFont="1">
      <alignment vertical="center"/>
    </xf>
    <xf numFmtId="0" fontId="27" fillId="0" borderId="0" xfId="0" applyFont="1">
      <alignment vertical="center"/>
    </xf>
    <xf numFmtId="179" fontId="24" fillId="0" borderId="45" xfId="10" applyNumberFormat="1" applyFont="1" applyBorder="1" applyAlignment="1">
      <alignment horizontal="center" vertical="center"/>
    </xf>
    <xf numFmtId="179" fontId="24" fillId="0" borderId="32" xfId="10" applyNumberFormat="1" applyFont="1" applyBorder="1" applyAlignment="1">
      <alignment horizontal="center" vertical="center"/>
    </xf>
    <xf numFmtId="179" fontId="24" fillId="0" borderId="45" xfId="10" applyNumberFormat="1" applyFont="1" applyBorder="1" applyAlignment="1">
      <alignment horizontal="right" vertical="center"/>
    </xf>
    <xf numFmtId="179" fontId="24" fillId="0" borderId="31" xfId="10" applyNumberFormat="1" applyFont="1" applyBorder="1" applyAlignment="1">
      <alignment horizontal="right" vertical="center"/>
    </xf>
    <xf numFmtId="179" fontId="24" fillId="0" borderId="46" xfId="10" applyNumberFormat="1" applyFont="1" applyBorder="1" applyAlignment="1">
      <alignment horizontal="right" vertical="center"/>
    </xf>
    <xf numFmtId="179" fontId="24" fillId="0" borderId="32" xfId="10" applyNumberFormat="1" applyFont="1" applyBorder="1" applyAlignment="1">
      <alignment horizontal="right" vertical="center"/>
    </xf>
    <xf numFmtId="179" fontId="24" fillId="0" borderId="47" xfId="10" applyNumberFormat="1" applyFont="1" applyBorder="1" applyAlignment="1">
      <alignment horizontal="right" vertical="center"/>
    </xf>
    <xf numFmtId="179" fontId="24" fillId="0" borderId="33" xfId="10" applyNumberFormat="1" applyFont="1" applyBorder="1" applyAlignment="1">
      <alignment horizontal="right" vertical="center"/>
    </xf>
    <xf numFmtId="179" fontId="24" fillId="4" borderId="32" xfId="10" applyNumberFormat="1" applyFont="1" applyFill="1" applyBorder="1" applyAlignment="1">
      <alignment horizontal="right" vertical="center"/>
    </xf>
    <xf numFmtId="179" fontId="24" fillId="0" borderId="31" xfId="10" applyNumberFormat="1" applyFont="1" applyBorder="1" applyAlignment="1">
      <alignment horizontal="center" vertical="center"/>
    </xf>
    <xf numFmtId="0" fontId="21" fillId="0" borderId="34" xfId="10" applyFont="1" applyBorder="1" applyAlignment="1">
      <alignment horizontal="center" vertical="center"/>
    </xf>
    <xf numFmtId="178" fontId="24" fillId="0" borderId="34" xfId="10" applyNumberFormat="1" applyFont="1" applyBorder="1" applyAlignment="1">
      <alignment horizontal="right" vertical="center"/>
    </xf>
    <xf numFmtId="179" fontId="24" fillId="0" borderId="35" xfId="10" applyNumberFormat="1" applyFont="1" applyBorder="1" applyAlignment="1">
      <alignment horizontal="right" vertical="center"/>
    </xf>
    <xf numFmtId="179" fontId="24" fillId="0" borderId="36" xfId="10" applyNumberFormat="1" applyFont="1" applyBorder="1" applyAlignment="1">
      <alignment horizontal="right" vertical="center"/>
    </xf>
    <xf numFmtId="179" fontId="24" fillId="0" borderId="36" xfId="10" applyNumberFormat="1" applyFont="1" applyBorder="1" applyAlignment="1">
      <alignment horizontal="center" vertical="center"/>
    </xf>
    <xf numFmtId="179" fontId="24" fillId="0" borderId="37" xfId="10" applyNumberFormat="1" applyFont="1" applyBorder="1" applyAlignment="1">
      <alignment horizontal="right" vertical="center"/>
    </xf>
    <xf numFmtId="0" fontId="21" fillId="0" borderId="25" xfId="10" applyFont="1" applyBorder="1" applyAlignment="1">
      <alignment horizontal="center" vertical="center"/>
    </xf>
    <xf numFmtId="178" fontId="24" fillId="0" borderId="25" xfId="10" applyNumberFormat="1" applyFont="1" applyBorder="1" applyAlignment="1">
      <alignment horizontal="right" vertical="center"/>
    </xf>
    <xf numFmtId="178" fontId="24" fillId="0" borderId="25" xfId="10" applyNumberFormat="1" applyFont="1" applyBorder="1" applyAlignment="1">
      <alignment horizontal="center" vertical="center"/>
    </xf>
    <xf numFmtId="179" fontId="24" fillId="0" borderId="49" xfId="10" applyNumberFormat="1" applyFont="1" applyBorder="1" applyAlignment="1">
      <alignment horizontal="center" vertical="center"/>
    </xf>
    <xf numFmtId="179" fontId="24" fillId="0" borderId="50" xfId="10" applyNumberFormat="1" applyFont="1" applyBorder="1" applyAlignment="1">
      <alignment horizontal="center" vertical="center"/>
    </xf>
    <xf numFmtId="179" fontId="24" fillId="0" borderId="51" xfId="10" applyNumberFormat="1" applyFont="1" applyBorder="1" applyAlignment="1">
      <alignment horizontal="center" vertical="center"/>
    </xf>
    <xf numFmtId="179" fontId="24" fillId="0" borderId="49" xfId="10" applyNumberFormat="1" applyFont="1" applyBorder="1" applyAlignment="1">
      <alignment horizontal="right" vertical="center"/>
    </xf>
    <xf numFmtId="179" fontId="24" fillId="0" borderId="50" xfId="10" applyNumberFormat="1" applyFont="1" applyBorder="1" applyAlignment="1">
      <alignment horizontal="right" vertical="center"/>
    </xf>
    <xf numFmtId="179" fontId="24" fillId="0" borderId="51" xfId="10" applyNumberFormat="1" applyFont="1" applyBorder="1" applyAlignment="1">
      <alignment horizontal="right" vertical="center"/>
    </xf>
    <xf numFmtId="177" fontId="1" fillId="0" borderId="48" xfId="11" applyNumberFormat="1" applyBorder="1" applyAlignment="1">
      <alignment horizontal="right" vertical="center"/>
    </xf>
    <xf numFmtId="178" fontId="24" fillId="0" borderId="48" xfId="10" applyNumberFormat="1" applyFont="1" applyBorder="1" applyAlignment="1">
      <alignment horizontal="center" vertical="center"/>
    </xf>
    <xf numFmtId="177" fontId="1" fillId="0" borderId="5" xfId="11" applyNumberFormat="1" applyBorder="1" applyAlignment="1">
      <alignment horizontal="right" vertical="center"/>
    </xf>
    <xf numFmtId="177" fontId="1" fillId="0" borderId="28" xfId="11" applyNumberFormat="1" applyBorder="1" applyAlignment="1">
      <alignment horizontal="right" vertical="center"/>
    </xf>
    <xf numFmtId="177" fontId="1" fillId="0" borderId="55" xfId="11" applyNumberFormat="1" applyBorder="1" applyAlignment="1">
      <alignment horizontal="right" vertical="center"/>
    </xf>
    <xf numFmtId="177" fontId="1" fillId="0" borderId="57" xfId="10" applyNumberFormat="1" applyBorder="1" applyAlignment="1">
      <alignment horizontal="right" vertical="center"/>
    </xf>
    <xf numFmtId="177" fontId="1" fillId="0" borderId="58" xfId="10" applyNumberFormat="1" applyBorder="1" applyAlignment="1">
      <alignment horizontal="right" vertical="center"/>
    </xf>
    <xf numFmtId="177" fontId="1" fillId="0" borderId="59" xfId="10" applyNumberFormat="1" applyBorder="1" applyAlignment="1">
      <alignment horizontal="right" vertical="center"/>
    </xf>
    <xf numFmtId="0" fontId="29" fillId="0" borderId="0" xfId="10" applyFont="1">
      <alignment vertical="center"/>
    </xf>
    <xf numFmtId="177" fontId="1" fillId="0" borderId="52" xfId="10" applyNumberFormat="1" applyFill="1" applyBorder="1" applyAlignment="1">
      <alignment horizontal="right" vertical="center"/>
    </xf>
    <xf numFmtId="177" fontId="1" fillId="0" borderId="53" xfId="10" applyNumberFormat="1" applyFill="1" applyBorder="1" applyAlignment="1">
      <alignment horizontal="right" vertical="center"/>
    </xf>
    <xf numFmtId="177" fontId="1" fillId="0" borderId="54" xfId="10" applyNumberFormat="1" applyFill="1" applyBorder="1" applyAlignment="1">
      <alignment horizontal="right" vertical="center"/>
    </xf>
    <xf numFmtId="0" fontId="0" fillId="0" borderId="0" xfId="0" applyAlignment="1">
      <alignment vertical="top"/>
    </xf>
    <xf numFmtId="0" fontId="1" fillId="0" borderId="10" xfId="10" applyBorder="1" applyAlignment="1">
      <alignment horizontal="center" vertical="center"/>
    </xf>
    <xf numFmtId="0" fontId="1" fillId="0" borderId="11" xfId="10" applyBorder="1" applyAlignment="1">
      <alignment horizontal="center" vertical="center"/>
    </xf>
    <xf numFmtId="0" fontId="1" fillId="6" borderId="23" xfId="10" applyFill="1" applyBorder="1" applyAlignment="1">
      <alignment horizontal="center" vertical="center"/>
    </xf>
    <xf numFmtId="0" fontId="1" fillId="6" borderId="24" xfId="10" applyFill="1" applyBorder="1" applyAlignment="1">
      <alignment horizontal="center" vertical="center"/>
    </xf>
    <xf numFmtId="0" fontId="1" fillId="6" borderId="25" xfId="10" applyFill="1" applyBorder="1" applyAlignment="1">
      <alignment horizontal="center" vertical="center"/>
    </xf>
    <xf numFmtId="0" fontId="1" fillId="6" borderId="26" xfId="10" applyFill="1" applyBorder="1" applyAlignment="1">
      <alignment horizontal="center" vertical="center"/>
    </xf>
    <xf numFmtId="0" fontId="1" fillId="7" borderId="24" xfId="10" applyFill="1" applyBorder="1" applyAlignment="1">
      <alignment horizontal="center" vertical="center"/>
    </xf>
    <xf numFmtId="0" fontId="1" fillId="7" borderId="25" xfId="10" applyFill="1" applyBorder="1" applyAlignment="1">
      <alignment horizontal="center" vertical="center"/>
    </xf>
    <xf numFmtId="0" fontId="1" fillId="7" borderId="26" xfId="10" applyFill="1" applyBorder="1" applyAlignment="1">
      <alignment horizontal="center" vertical="center"/>
    </xf>
    <xf numFmtId="0" fontId="1" fillId="7" borderId="12" xfId="10" applyFill="1" applyBorder="1" applyAlignment="1">
      <alignment horizontal="center" vertical="center"/>
    </xf>
    <xf numFmtId="0" fontId="1" fillId="7" borderId="14" xfId="10" applyFill="1" applyBorder="1" applyAlignment="1">
      <alignment horizontal="center" vertical="center"/>
    </xf>
    <xf numFmtId="0" fontId="16" fillId="0" borderId="1" xfId="10" applyFont="1" applyBorder="1" applyAlignment="1">
      <alignment horizontal="center" vertical="center"/>
    </xf>
    <xf numFmtId="0" fontId="16" fillId="0" borderId="30" xfId="10" applyFont="1" applyBorder="1" applyAlignment="1">
      <alignment horizontal="center" vertical="center"/>
    </xf>
    <xf numFmtId="0" fontId="16" fillId="0" borderId="3" xfId="10" applyFont="1" applyBorder="1" applyAlignment="1">
      <alignment horizontal="center" vertical="center"/>
    </xf>
    <xf numFmtId="0" fontId="16" fillId="0" borderId="0" xfId="10" applyFont="1" applyAlignment="1">
      <alignment horizontal="center" vertical="center"/>
    </xf>
    <xf numFmtId="0" fontId="16" fillId="0" borderId="12" xfId="10" applyFont="1" applyBorder="1" applyAlignment="1">
      <alignment horizontal="center" vertical="center"/>
    </xf>
    <xf numFmtId="0" fontId="1" fillId="6" borderId="31" xfId="10" applyFill="1" applyBorder="1" applyAlignment="1">
      <alignment horizontal="center" vertical="center"/>
    </xf>
    <xf numFmtId="0" fontId="1" fillId="6" borderId="32" xfId="10" applyFill="1" applyBorder="1" applyAlignment="1">
      <alignment horizontal="center" vertical="center"/>
    </xf>
    <xf numFmtId="0" fontId="1" fillId="6" borderId="33" xfId="10" applyFill="1" applyBorder="1" applyAlignment="1">
      <alignment horizontal="center" vertical="center"/>
    </xf>
    <xf numFmtId="0" fontId="21" fillId="0" borderId="34" xfId="10" applyFont="1" applyBorder="1" applyAlignment="1">
      <alignment horizontal="center" vertical="center" textRotation="255"/>
    </xf>
    <xf numFmtId="0" fontId="21" fillId="0" borderId="38" xfId="10" applyFont="1" applyBorder="1" applyAlignment="1">
      <alignment horizontal="center" vertical="center" textRotation="255"/>
    </xf>
    <xf numFmtId="0" fontId="21" fillId="0" borderId="39" xfId="10" applyFont="1" applyBorder="1" applyAlignment="1">
      <alignment horizontal="center" vertical="center" textRotation="255"/>
    </xf>
    <xf numFmtId="0" fontId="21" fillId="0" borderId="43" xfId="10" applyFont="1" applyBorder="1" applyAlignment="1">
      <alignment horizontal="center" vertical="center" textRotation="255"/>
    </xf>
    <xf numFmtId="0" fontId="21" fillId="0" borderId="48" xfId="10" applyFont="1" applyBorder="1" applyAlignment="1">
      <alignment horizontal="center" vertical="center" textRotation="255"/>
    </xf>
    <xf numFmtId="0" fontId="1" fillId="6" borderId="13" xfId="10" applyFill="1" applyBorder="1" applyAlignment="1">
      <alignment horizontal="center" vertical="center"/>
    </xf>
    <xf numFmtId="0" fontId="1" fillId="6" borderId="12" xfId="10" applyFill="1" applyBorder="1" applyAlignment="1">
      <alignment horizontal="center" vertical="center"/>
    </xf>
    <xf numFmtId="0" fontId="1" fillId="6" borderId="14" xfId="10" applyFill="1" applyBorder="1" applyAlignment="1">
      <alignment horizontal="center" vertical="center"/>
    </xf>
    <xf numFmtId="0" fontId="21" fillId="0" borderId="13" xfId="10" applyFont="1" applyBorder="1" applyAlignment="1">
      <alignment horizontal="center" vertical="center"/>
    </xf>
    <xf numFmtId="0" fontId="21" fillId="0" borderId="12" xfId="10" applyFont="1" applyBorder="1" applyAlignment="1">
      <alignment horizontal="center" vertical="center"/>
    </xf>
    <xf numFmtId="0" fontId="1" fillId="0" borderId="1" xfId="10" applyBorder="1" applyAlignment="1">
      <alignment horizontal="center" vertical="center"/>
    </xf>
    <xf numFmtId="0" fontId="1" fillId="0" borderId="30" xfId="10" applyBorder="1" applyAlignment="1">
      <alignment horizontal="center" vertical="center"/>
    </xf>
    <xf numFmtId="0" fontId="1" fillId="0" borderId="3" xfId="10" applyBorder="1" applyAlignment="1">
      <alignment horizontal="center" vertical="center"/>
    </xf>
    <xf numFmtId="0" fontId="1" fillId="0" borderId="0" xfId="10" applyAlignment="1">
      <alignment horizontal="center" vertical="center"/>
    </xf>
    <xf numFmtId="0" fontId="16" fillId="0" borderId="1" xfId="10" applyFont="1" applyBorder="1" applyAlignment="1">
      <alignment horizontal="center" vertical="center" wrapText="1"/>
    </xf>
    <xf numFmtId="0" fontId="21" fillId="0" borderId="38" xfId="10" applyFont="1" applyBorder="1" applyAlignment="1">
      <alignment horizontal="center" vertical="center"/>
    </xf>
    <xf numFmtId="0" fontId="1" fillId="7" borderId="16" xfId="10" applyFill="1" applyBorder="1" applyAlignment="1">
      <alignment horizontal="center" vertical="center"/>
    </xf>
    <xf numFmtId="0" fontId="16" fillId="0" borderId="13" xfId="10" applyFont="1" applyBorder="1" applyAlignment="1">
      <alignment horizontal="center" vertical="center"/>
    </xf>
    <xf numFmtId="0" fontId="1" fillId="0" borderId="12" xfId="10" applyBorder="1" applyAlignment="1">
      <alignment horizontal="center" vertical="center"/>
    </xf>
    <xf numFmtId="0" fontId="1" fillId="6" borderId="16" xfId="10" applyFill="1" applyBorder="1" applyAlignment="1">
      <alignment horizontal="center" vertical="center"/>
    </xf>
    <xf numFmtId="0" fontId="21" fillId="0" borderId="5" xfId="10" applyFont="1" applyBorder="1" applyAlignment="1">
      <alignment horizontal="center" vertical="center"/>
    </xf>
    <xf numFmtId="0" fontId="21" fillId="0" borderId="6" xfId="10" applyFont="1" applyBorder="1" applyAlignment="1">
      <alignment horizontal="center" vertical="center"/>
    </xf>
    <xf numFmtId="0" fontId="21" fillId="0" borderId="55" xfId="10" applyFont="1" applyBorder="1" applyAlignment="1">
      <alignment horizontal="center" vertical="center"/>
    </xf>
    <xf numFmtId="0" fontId="21" fillId="0" borderId="56" xfId="1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</cellXfs>
  <cellStyles count="12">
    <cellStyle name="桁区切り" xfId="4" builtinId="6"/>
    <cellStyle name="桁区切り 2" xfId="9" xr:uid="{6A64CCD9-63C4-474C-A88F-4D7E4C32EDFB}"/>
    <cellStyle name="桁区切り 3" xfId="11" xr:uid="{3BB2C3EA-7059-4E54-BEC3-D9528C3B5B0C}"/>
    <cellStyle name="標準" xfId="0" builtinId="0"/>
    <cellStyle name="標準 2" xfId="1" xr:uid="{00000000-0005-0000-0000-000002000000}"/>
    <cellStyle name="標準 2 2" xfId="5" xr:uid="{00000000-0005-0000-0000-000003000000}"/>
    <cellStyle name="標準 3" xfId="2" xr:uid="{00000000-0005-0000-0000-000004000000}"/>
    <cellStyle name="標準 3 2" xfId="7" xr:uid="{00000000-0005-0000-0000-000005000000}"/>
    <cellStyle name="標準 4" xfId="3" xr:uid="{00000000-0005-0000-0000-000006000000}"/>
    <cellStyle name="標準 5" xfId="8" xr:uid="{18816D4F-9B4F-4C8E-A7FD-67E58CF26AC3}"/>
    <cellStyle name="標準 6" xfId="10" xr:uid="{C41C5C55-0F9E-4849-948A-87FED09DE7CD}"/>
    <cellStyle name="標準 9" xfId="6" xr:uid="{00000000-0005-0000-0000-000007000000}"/>
  </cellStyles>
  <dxfs count="21">
    <dxf>
      <fill>
        <patternFill>
          <bgColor rgb="FF66FFFF"/>
        </patternFill>
      </fill>
    </dxf>
    <dxf>
      <fill>
        <patternFill>
          <bgColor rgb="FFCCCCFF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CCCCFF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CCCCFF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CCCCFF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66FFFF"/>
        </patternFill>
      </fill>
    </dxf>
    <dxf>
      <fill>
        <patternFill>
          <bgColor rgb="FFCCCCFF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CCCCFF"/>
        </patternFill>
      </fill>
    </dxf>
    <dxf>
      <fill>
        <patternFill>
          <bgColor rgb="FF66FFFF"/>
        </patternFill>
      </fill>
    </dxf>
    <dxf>
      <fill>
        <patternFill>
          <bgColor rgb="FFCCCCFF"/>
        </patternFill>
      </fill>
    </dxf>
  </dxfs>
  <tableStyles count="0" defaultTableStyle="TableStyleMedium2" defaultPivotStyle="PivotStyleLight16"/>
  <colors>
    <mruColors>
      <color rgb="FF66FFFF"/>
      <color rgb="FFCCCCFF"/>
      <color rgb="FF99FF99"/>
      <color rgb="FFFFFF99"/>
      <color rgb="FFFF9966"/>
      <color rgb="FF95B3D7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81641</xdr:colOff>
      <xdr:row>7</xdr:row>
      <xdr:rowOff>27215</xdr:rowOff>
    </xdr:from>
    <xdr:to>
      <xdr:col>15</xdr:col>
      <xdr:colOff>395441</xdr:colOff>
      <xdr:row>90</xdr:row>
      <xdr:rowOff>83508</xdr:rowOff>
    </xdr:to>
    <xdr:pic>
      <xdr:nvPicPr>
        <xdr:cNvPr id="43" name="図 42" descr="C:\Users\yasuoka\Desktop\mie@4x-100.jpg">
          <a:extLst>
            <a:ext uri="{FF2B5EF4-FFF2-40B4-BE49-F238E27FC236}">
              <a16:creationId xmlns:a16="http://schemas.microsoft.com/office/drawing/2014/main" id="{01F5C3BA-32FB-4DDA-8968-4435AA86E4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8" y="1537608"/>
          <a:ext cx="9838800" cy="14738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123825</xdr:colOff>
      <xdr:row>84</xdr:row>
      <xdr:rowOff>85725</xdr:rowOff>
    </xdr:from>
    <xdr:to>
      <xdr:col>15</xdr:col>
      <xdr:colOff>476250</xdr:colOff>
      <xdr:row>89</xdr:row>
      <xdr:rowOff>133350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9FDA4467-54B1-4B82-979A-C81AC477902B}"/>
            </a:ext>
          </a:extLst>
        </xdr:cNvPr>
        <xdr:cNvSpPr/>
      </xdr:nvSpPr>
      <xdr:spPr>
        <a:xfrm>
          <a:off x="8353425" y="14792325"/>
          <a:ext cx="2409825" cy="904875"/>
        </a:xfrm>
        <a:prstGeom prst="roundRect">
          <a:avLst/>
        </a:prstGeom>
        <a:solidFill>
          <a:schemeClr val="bg1"/>
        </a:solidFill>
        <a:ln w="45466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12</xdr:col>
      <xdr:colOff>447675</xdr:colOff>
      <xdr:row>59</xdr:row>
      <xdr:rowOff>161925</xdr:rowOff>
    </xdr:from>
    <xdr:to>
      <xdr:col>13</xdr:col>
      <xdr:colOff>333375</xdr:colOff>
      <xdr:row>60</xdr:row>
      <xdr:rowOff>161925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773107E-D8C9-4D0E-80D2-1F1EE94BC428}"/>
            </a:ext>
          </a:extLst>
        </xdr:cNvPr>
        <xdr:cNvSpPr txBox="1"/>
      </xdr:nvSpPr>
      <xdr:spPr>
        <a:xfrm>
          <a:off x="8677275" y="10582275"/>
          <a:ext cx="571500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13</xdr:col>
      <xdr:colOff>466725</xdr:colOff>
      <xdr:row>43</xdr:row>
      <xdr:rowOff>152400</xdr:rowOff>
    </xdr:from>
    <xdr:to>
      <xdr:col>14</xdr:col>
      <xdr:colOff>104775</xdr:colOff>
      <xdr:row>44</xdr:row>
      <xdr:rowOff>104775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5483894-68C4-4263-9F62-D1389C12F020}"/>
            </a:ext>
          </a:extLst>
        </xdr:cNvPr>
        <xdr:cNvSpPr txBox="1"/>
      </xdr:nvSpPr>
      <xdr:spPr>
        <a:xfrm>
          <a:off x="9382125" y="7829550"/>
          <a:ext cx="323850" cy="123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15</xdr:col>
      <xdr:colOff>247650</xdr:colOff>
      <xdr:row>44</xdr:row>
      <xdr:rowOff>47625</xdr:rowOff>
    </xdr:from>
    <xdr:to>
      <xdr:col>15</xdr:col>
      <xdr:colOff>438150</xdr:colOff>
      <xdr:row>44</xdr:row>
      <xdr:rowOff>133350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8DAB1B8-7B78-4FBF-A63F-F574D90F86C9}"/>
            </a:ext>
          </a:extLst>
        </xdr:cNvPr>
        <xdr:cNvSpPr txBox="1"/>
      </xdr:nvSpPr>
      <xdr:spPr>
        <a:xfrm>
          <a:off x="10534650" y="7896225"/>
          <a:ext cx="190500" cy="85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14</xdr:col>
      <xdr:colOff>200025</xdr:colOff>
      <xdr:row>47</xdr:row>
      <xdr:rowOff>38100</xdr:rowOff>
    </xdr:from>
    <xdr:to>
      <xdr:col>14</xdr:col>
      <xdr:colOff>409575</xdr:colOff>
      <xdr:row>47</xdr:row>
      <xdr:rowOff>133350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C2918FB-28FE-4BF5-B2E9-20D9B3C613C6}"/>
            </a:ext>
          </a:extLst>
        </xdr:cNvPr>
        <xdr:cNvSpPr txBox="1"/>
      </xdr:nvSpPr>
      <xdr:spPr>
        <a:xfrm>
          <a:off x="9801225" y="8401050"/>
          <a:ext cx="209550" cy="95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13</xdr:col>
      <xdr:colOff>438150</xdr:colOff>
      <xdr:row>46</xdr:row>
      <xdr:rowOff>47625</xdr:rowOff>
    </xdr:from>
    <xdr:to>
      <xdr:col>13</xdr:col>
      <xdr:colOff>657225</xdr:colOff>
      <xdr:row>46</xdr:row>
      <xdr:rowOff>152400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4A3EB83-A7BA-4B86-A6A0-07A3A3CFB0C4}"/>
            </a:ext>
          </a:extLst>
        </xdr:cNvPr>
        <xdr:cNvSpPr txBox="1"/>
      </xdr:nvSpPr>
      <xdr:spPr>
        <a:xfrm>
          <a:off x="9353550" y="8239125"/>
          <a:ext cx="219075" cy="104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18</xdr:col>
      <xdr:colOff>276226</xdr:colOff>
      <xdr:row>93</xdr:row>
      <xdr:rowOff>142876</xdr:rowOff>
    </xdr:from>
    <xdr:to>
      <xdr:col>18</xdr:col>
      <xdr:colOff>828675</xdr:colOff>
      <xdr:row>93</xdr:row>
      <xdr:rowOff>304800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ACC2969B-7E10-4AC4-BF35-1F5099378BC2}"/>
            </a:ext>
          </a:extLst>
        </xdr:cNvPr>
        <xdr:cNvSpPr/>
      </xdr:nvSpPr>
      <xdr:spPr>
        <a:xfrm>
          <a:off x="12601576" y="16392526"/>
          <a:ext cx="0" cy="161924"/>
        </a:xfrm>
        <a:prstGeom prst="rightArrow">
          <a:avLst/>
        </a:prstGeom>
        <a:solidFill>
          <a:srgbClr val="92D050"/>
        </a:solidFill>
        <a:ln w="45466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18</xdr:col>
      <xdr:colOff>276225</xdr:colOff>
      <xdr:row>94</xdr:row>
      <xdr:rowOff>104775</xdr:rowOff>
    </xdr:from>
    <xdr:to>
      <xdr:col>18</xdr:col>
      <xdr:colOff>828674</xdr:colOff>
      <xdr:row>94</xdr:row>
      <xdr:rowOff>266699</xdr:rowOff>
    </xdr:to>
    <xdr:sp macro="" textlink="">
      <xdr:nvSpPr>
        <xdr:cNvPr id="14" name="右矢印 13">
          <a:extLst>
            <a:ext uri="{FF2B5EF4-FFF2-40B4-BE49-F238E27FC236}">
              <a16:creationId xmlns:a16="http://schemas.microsoft.com/office/drawing/2014/main" id="{0ED4E78D-1A0A-4ADC-883B-427E7B431055}"/>
            </a:ext>
          </a:extLst>
        </xdr:cNvPr>
        <xdr:cNvSpPr/>
      </xdr:nvSpPr>
      <xdr:spPr>
        <a:xfrm>
          <a:off x="12601575" y="16725900"/>
          <a:ext cx="0" cy="161924"/>
        </a:xfrm>
        <a:prstGeom prst="rightArrow">
          <a:avLst/>
        </a:prstGeom>
        <a:solidFill>
          <a:srgbClr val="0070C0"/>
        </a:solidFill>
        <a:ln w="45466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18</xdr:col>
      <xdr:colOff>285750</xdr:colOff>
      <xdr:row>95</xdr:row>
      <xdr:rowOff>95250</xdr:rowOff>
    </xdr:from>
    <xdr:to>
      <xdr:col>18</xdr:col>
      <xdr:colOff>838199</xdr:colOff>
      <xdr:row>95</xdr:row>
      <xdr:rowOff>257174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15494601-0BDC-42C1-9557-C75CA3E76809}"/>
            </a:ext>
          </a:extLst>
        </xdr:cNvPr>
        <xdr:cNvSpPr/>
      </xdr:nvSpPr>
      <xdr:spPr>
        <a:xfrm>
          <a:off x="12601575" y="17087850"/>
          <a:ext cx="0" cy="161924"/>
        </a:xfrm>
        <a:prstGeom prst="rightArrow">
          <a:avLst/>
        </a:prstGeom>
        <a:solidFill>
          <a:schemeClr val="tx2">
            <a:lumMod val="50000"/>
          </a:schemeClr>
        </a:solidFill>
        <a:ln w="45466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171449</xdr:colOff>
      <xdr:row>68</xdr:row>
      <xdr:rowOff>19050</xdr:rowOff>
    </xdr:from>
    <xdr:to>
      <xdr:col>15</xdr:col>
      <xdr:colOff>217714</xdr:colOff>
      <xdr:row>75</xdr:row>
      <xdr:rowOff>114300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E8241A05-C461-47DE-9032-F27D2E13E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75020" y="12319907"/>
          <a:ext cx="3448051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504823</xdr:colOff>
      <xdr:row>69</xdr:row>
      <xdr:rowOff>104775</xdr:rowOff>
    </xdr:from>
    <xdr:to>
      <xdr:col>15</xdr:col>
      <xdr:colOff>35718</xdr:colOff>
      <xdr:row>71</xdr:row>
      <xdr:rowOff>85725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4E3ABB-5C2E-4BCA-93F6-EDE9DB166101}"/>
            </a:ext>
          </a:extLst>
        </xdr:cNvPr>
        <xdr:cNvSpPr txBox="1"/>
      </xdr:nvSpPr>
      <xdr:spPr>
        <a:xfrm>
          <a:off x="8048623" y="12239625"/>
          <a:ext cx="2274095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転出者の割合　</a:t>
          </a:r>
          <a:r>
            <a:rPr kumimoji="1" lang="en-US" altLang="ja-JP" sz="1100"/>
            <a:t>10</a:t>
          </a:r>
          <a:r>
            <a:rPr kumimoji="1" lang="ja-JP" altLang="en-US" sz="1100"/>
            <a:t>％以上</a:t>
          </a:r>
          <a:r>
            <a:rPr kumimoji="1" lang="en-US" altLang="ja-JP" sz="1100"/>
            <a:t>20</a:t>
          </a:r>
          <a:r>
            <a:rPr kumimoji="1" lang="ja-JP" altLang="en-US" sz="1100"/>
            <a:t>％未満</a:t>
          </a:r>
        </a:p>
      </xdr:txBody>
    </xdr:sp>
    <xdr:clientData/>
  </xdr:twoCellAnchor>
  <xdr:twoCellAnchor>
    <xdr:from>
      <xdr:col>11</xdr:col>
      <xdr:colOff>504824</xdr:colOff>
      <xdr:row>71</xdr:row>
      <xdr:rowOff>85725</xdr:rowOff>
    </xdr:from>
    <xdr:to>
      <xdr:col>15</xdr:col>
      <xdr:colOff>47625</xdr:colOff>
      <xdr:row>73</xdr:row>
      <xdr:rowOff>66675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9A76DE1-3ADD-4DF0-9CE3-65498A5B2353}"/>
            </a:ext>
          </a:extLst>
        </xdr:cNvPr>
        <xdr:cNvSpPr txBox="1"/>
      </xdr:nvSpPr>
      <xdr:spPr>
        <a:xfrm>
          <a:off x="8048624" y="12563475"/>
          <a:ext cx="2286001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転出者の割合　</a:t>
          </a:r>
          <a:r>
            <a:rPr kumimoji="1" lang="en-US" altLang="ja-JP" sz="1100"/>
            <a:t>20</a:t>
          </a:r>
          <a:r>
            <a:rPr kumimoji="1" lang="ja-JP" altLang="en-US" sz="1100"/>
            <a:t>％以上</a:t>
          </a:r>
          <a:r>
            <a:rPr kumimoji="1" lang="en-US" altLang="ja-JP" sz="1100"/>
            <a:t>30</a:t>
          </a:r>
          <a:r>
            <a:rPr kumimoji="1" lang="ja-JP" altLang="en-US" sz="1100"/>
            <a:t>％未満</a:t>
          </a:r>
        </a:p>
      </xdr:txBody>
    </xdr:sp>
    <xdr:clientData/>
  </xdr:twoCellAnchor>
  <xdr:twoCellAnchor>
    <xdr:from>
      <xdr:col>11</xdr:col>
      <xdr:colOff>495300</xdr:colOff>
      <xdr:row>73</xdr:row>
      <xdr:rowOff>85725</xdr:rowOff>
    </xdr:from>
    <xdr:to>
      <xdr:col>14</xdr:col>
      <xdr:colOff>295275</xdr:colOff>
      <xdr:row>75</xdr:row>
      <xdr:rowOff>66675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5B4F60D-C487-4D9F-B48A-3EE61D35BC9D}"/>
            </a:ext>
          </a:extLst>
        </xdr:cNvPr>
        <xdr:cNvSpPr txBox="1"/>
      </xdr:nvSpPr>
      <xdr:spPr>
        <a:xfrm>
          <a:off x="8039100" y="12906375"/>
          <a:ext cx="1857375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転出者の割合　</a:t>
          </a:r>
          <a:r>
            <a:rPr kumimoji="1" lang="en-US" altLang="ja-JP" sz="1100"/>
            <a:t>30</a:t>
          </a:r>
          <a:r>
            <a:rPr kumimoji="1" lang="ja-JP" altLang="en-US" sz="1100"/>
            <a:t>％以上</a:t>
          </a:r>
        </a:p>
      </xdr:txBody>
    </xdr:sp>
    <xdr:clientData/>
  </xdr:twoCellAnchor>
  <xdr:twoCellAnchor editAs="oneCell">
    <xdr:from>
      <xdr:col>10</xdr:col>
      <xdr:colOff>171449</xdr:colOff>
      <xdr:row>68</xdr:row>
      <xdr:rowOff>19050</xdr:rowOff>
    </xdr:from>
    <xdr:to>
      <xdr:col>15</xdr:col>
      <xdr:colOff>11905</xdr:colOff>
      <xdr:row>75</xdr:row>
      <xdr:rowOff>114300</xdr:rowOff>
    </xdr:to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C65FFB5C-EB06-4192-9BBD-6FF753F5C345}"/>
            </a:ext>
          </a:extLst>
        </xdr:cNvPr>
        <xdr:cNvSpPr>
          <a:spLocks noChangeAspect="1" noChangeArrowheads="1"/>
        </xdr:cNvSpPr>
      </xdr:nvSpPr>
      <xdr:spPr bwMode="auto">
        <a:xfrm>
          <a:off x="7029449" y="11982450"/>
          <a:ext cx="3269456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348815</xdr:colOff>
      <xdr:row>21</xdr:row>
      <xdr:rowOff>141770</xdr:rowOff>
    </xdr:from>
    <xdr:to>
      <xdr:col>25</xdr:col>
      <xdr:colOff>622666</xdr:colOff>
      <xdr:row>22</xdr:row>
      <xdr:rowOff>165883</xdr:rowOff>
    </xdr:to>
    <xdr:sp macro="" textlink="">
      <xdr:nvSpPr>
        <xdr:cNvPr id="24" name="下矢印 5">
          <a:extLst>
            <a:ext uri="{FF2B5EF4-FFF2-40B4-BE49-F238E27FC236}">
              <a16:creationId xmlns:a16="http://schemas.microsoft.com/office/drawing/2014/main" id="{FB76316F-EFEE-4992-AA00-2F4FA5E2ACBA}"/>
            </a:ext>
          </a:extLst>
        </xdr:cNvPr>
        <xdr:cNvSpPr/>
      </xdr:nvSpPr>
      <xdr:spPr>
        <a:xfrm rot="6301280">
          <a:off x="15418409" y="3664976"/>
          <a:ext cx="195563" cy="959651"/>
        </a:xfrm>
        <a:prstGeom prst="downArrow">
          <a:avLst/>
        </a:prstGeom>
        <a:solidFill>
          <a:srgbClr val="92D050"/>
        </a:solidFill>
        <a:ln w="45466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24</xdr:col>
      <xdr:colOff>436750</xdr:colOff>
      <xdr:row>24</xdr:row>
      <xdr:rowOff>59759</xdr:rowOff>
    </xdr:from>
    <xdr:to>
      <xdr:col>25</xdr:col>
      <xdr:colOff>388208</xdr:colOff>
      <xdr:row>25</xdr:row>
      <xdr:rowOff>145071</xdr:rowOff>
    </xdr:to>
    <xdr:sp macro="" textlink="">
      <xdr:nvSpPr>
        <xdr:cNvPr id="25" name="下矢印 13">
          <a:extLst>
            <a:ext uri="{FF2B5EF4-FFF2-40B4-BE49-F238E27FC236}">
              <a16:creationId xmlns:a16="http://schemas.microsoft.com/office/drawing/2014/main" id="{CBBE8C3F-995E-4C0C-87D9-E8855794CA36}"/>
            </a:ext>
          </a:extLst>
        </xdr:cNvPr>
        <xdr:cNvSpPr/>
      </xdr:nvSpPr>
      <xdr:spPr>
        <a:xfrm rot="4990161">
          <a:off x="15314548" y="4289111"/>
          <a:ext cx="256762" cy="637258"/>
        </a:xfrm>
        <a:prstGeom prst="downArrow">
          <a:avLst/>
        </a:prstGeom>
        <a:solidFill>
          <a:srgbClr val="0070C0"/>
        </a:solidFill>
        <a:ln w="45466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24</xdr:col>
      <xdr:colOff>492010</xdr:colOff>
      <xdr:row>26</xdr:row>
      <xdr:rowOff>95022</xdr:rowOff>
    </xdr:from>
    <xdr:to>
      <xdr:col>25</xdr:col>
      <xdr:colOff>443466</xdr:colOff>
      <xdr:row>28</xdr:row>
      <xdr:rowOff>78447</xdr:rowOff>
    </xdr:to>
    <xdr:sp macro="" textlink="">
      <xdr:nvSpPr>
        <xdr:cNvPr id="26" name="下矢印 13">
          <a:extLst>
            <a:ext uri="{FF2B5EF4-FFF2-40B4-BE49-F238E27FC236}">
              <a16:creationId xmlns:a16="http://schemas.microsoft.com/office/drawing/2014/main" id="{935AABA1-209D-434F-B821-F96A926A2A15}"/>
            </a:ext>
          </a:extLst>
        </xdr:cNvPr>
        <xdr:cNvSpPr/>
      </xdr:nvSpPr>
      <xdr:spPr>
        <a:xfrm rot="4990161">
          <a:off x="15335025" y="4702057"/>
          <a:ext cx="326325" cy="637256"/>
        </a:xfrm>
        <a:prstGeom prst="downArrow">
          <a:avLst/>
        </a:prstGeom>
        <a:solidFill>
          <a:srgbClr val="0070C0"/>
        </a:solidFill>
        <a:ln w="45466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24</xdr:col>
      <xdr:colOff>618534</xdr:colOff>
      <xdr:row>30</xdr:row>
      <xdr:rowOff>25894</xdr:rowOff>
    </xdr:from>
    <xdr:to>
      <xdr:col>25</xdr:col>
      <xdr:colOff>453513</xdr:colOff>
      <xdr:row>32</xdr:row>
      <xdr:rowOff>70519</xdr:rowOff>
    </xdr:to>
    <xdr:sp macro="" textlink="">
      <xdr:nvSpPr>
        <xdr:cNvPr id="27" name="下矢印 71">
          <a:extLst>
            <a:ext uri="{FF2B5EF4-FFF2-40B4-BE49-F238E27FC236}">
              <a16:creationId xmlns:a16="http://schemas.microsoft.com/office/drawing/2014/main" id="{4C608A9B-26E4-4D39-82A2-8B870AE3F4EE}"/>
            </a:ext>
          </a:extLst>
        </xdr:cNvPr>
        <xdr:cNvSpPr/>
      </xdr:nvSpPr>
      <xdr:spPr>
        <a:xfrm rot="6650229">
          <a:off x="15372711" y="5407567"/>
          <a:ext cx="387525" cy="520779"/>
        </a:xfrm>
        <a:prstGeom prst="downArrow">
          <a:avLst>
            <a:gd name="adj1" fmla="val 50000"/>
            <a:gd name="adj2" fmla="val 44507"/>
          </a:avLst>
        </a:prstGeom>
        <a:solidFill>
          <a:schemeClr val="tx2">
            <a:lumMod val="50000"/>
          </a:schemeClr>
        </a:solidFill>
        <a:ln w="45466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24</xdr:col>
      <xdr:colOff>610024</xdr:colOff>
      <xdr:row>33</xdr:row>
      <xdr:rowOff>39382</xdr:rowOff>
    </xdr:from>
    <xdr:to>
      <xdr:col>25</xdr:col>
      <xdr:colOff>445003</xdr:colOff>
      <xdr:row>37</xdr:row>
      <xdr:rowOff>2632</xdr:rowOff>
    </xdr:to>
    <xdr:sp macro="" textlink="">
      <xdr:nvSpPr>
        <xdr:cNvPr id="28" name="下矢印 72">
          <a:extLst>
            <a:ext uri="{FF2B5EF4-FFF2-40B4-BE49-F238E27FC236}">
              <a16:creationId xmlns:a16="http://schemas.microsoft.com/office/drawing/2014/main" id="{4CA3FECC-FD12-4E60-A381-1E3216B237C8}"/>
            </a:ext>
          </a:extLst>
        </xdr:cNvPr>
        <xdr:cNvSpPr/>
      </xdr:nvSpPr>
      <xdr:spPr>
        <a:xfrm rot="6650229">
          <a:off x="15233439" y="6066167"/>
          <a:ext cx="649050" cy="520779"/>
        </a:xfrm>
        <a:prstGeom prst="downArrow">
          <a:avLst>
            <a:gd name="adj1" fmla="val 50000"/>
            <a:gd name="adj2" fmla="val 44507"/>
          </a:avLst>
        </a:prstGeom>
        <a:solidFill>
          <a:schemeClr val="tx2">
            <a:lumMod val="50000"/>
          </a:schemeClr>
        </a:solidFill>
        <a:ln w="45466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26</xdr:col>
      <xdr:colOff>302564</xdr:colOff>
      <xdr:row>22</xdr:row>
      <xdr:rowOff>70516</xdr:rowOff>
    </xdr:from>
    <xdr:to>
      <xdr:col>27</xdr:col>
      <xdr:colOff>564509</xdr:colOff>
      <xdr:row>23</xdr:row>
      <xdr:rowOff>148628</xdr:rowOff>
    </xdr:to>
    <xdr:sp macro="" textlink="">
      <xdr:nvSpPr>
        <xdr:cNvPr id="29" name="下矢印 5">
          <a:extLst>
            <a:ext uri="{FF2B5EF4-FFF2-40B4-BE49-F238E27FC236}">
              <a16:creationId xmlns:a16="http://schemas.microsoft.com/office/drawing/2014/main" id="{D8AD93A4-D7BD-4D3B-A3EF-19D9489C1B2E}"/>
            </a:ext>
          </a:extLst>
        </xdr:cNvPr>
        <xdr:cNvSpPr/>
      </xdr:nvSpPr>
      <xdr:spPr>
        <a:xfrm rot="6301280">
          <a:off x="16720331" y="3788599"/>
          <a:ext cx="249562" cy="966795"/>
        </a:xfrm>
        <a:prstGeom prst="downArrow">
          <a:avLst/>
        </a:prstGeom>
        <a:solidFill>
          <a:srgbClr val="92D050"/>
        </a:solidFill>
        <a:ln w="45466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26</xdr:col>
      <xdr:colOff>540278</xdr:colOff>
      <xdr:row>25</xdr:row>
      <xdr:rowOff>47358</xdr:rowOff>
    </xdr:from>
    <xdr:to>
      <xdr:col>27</xdr:col>
      <xdr:colOff>479830</xdr:colOff>
      <xdr:row>27</xdr:row>
      <xdr:rowOff>41583</xdr:rowOff>
    </xdr:to>
    <xdr:sp macro="" textlink="">
      <xdr:nvSpPr>
        <xdr:cNvPr id="30" name="下矢印 13">
          <a:extLst>
            <a:ext uri="{FF2B5EF4-FFF2-40B4-BE49-F238E27FC236}">
              <a16:creationId xmlns:a16="http://schemas.microsoft.com/office/drawing/2014/main" id="{A09B32F8-C08A-45EE-A61E-C5B4B3DBF7EC}"/>
            </a:ext>
          </a:extLst>
        </xdr:cNvPr>
        <xdr:cNvSpPr/>
      </xdr:nvSpPr>
      <xdr:spPr>
        <a:xfrm rot="4990161">
          <a:off x="16753066" y="4484770"/>
          <a:ext cx="337125" cy="644402"/>
        </a:xfrm>
        <a:prstGeom prst="downArrow">
          <a:avLst/>
        </a:prstGeom>
        <a:solidFill>
          <a:srgbClr val="0070C0"/>
        </a:solidFill>
        <a:ln w="45466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26</xdr:col>
      <xdr:colOff>493723</xdr:colOff>
      <xdr:row>28</xdr:row>
      <xdr:rowOff>142544</xdr:rowOff>
    </xdr:from>
    <xdr:to>
      <xdr:col>27</xdr:col>
      <xdr:colOff>433273</xdr:colOff>
      <xdr:row>31</xdr:row>
      <xdr:rowOff>52881</xdr:rowOff>
    </xdr:to>
    <xdr:sp macro="" textlink="">
      <xdr:nvSpPr>
        <xdr:cNvPr id="31" name="下矢印 13">
          <a:extLst>
            <a:ext uri="{FF2B5EF4-FFF2-40B4-BE49-F238E27FC236}">
              <a16:creationId xmlns:a16="http://schemas.microsoft.com/office/drawing/2014/main" id="{85E311A5-7F71-44D1-8A3E-707611C38C9E}"/>
            </a:ext>
          </a:extLst>
        </xdr:cNvPr>
        <xdr:cNvSpPr/>
      </xdr:nvSpPr>
      <xdr:spPr>
        <a:xfrm rot="4990161">
          <a:off x="16662729" y="5138088"/>
          <a:ext cx="424687" cy="644400"/>
        </a:xfrm>
        <a:prstGeom prst="downArrow">
          <a:avLst/>
        </a:prstGeom>
        <a:solidFill>
          <a:srgbClr val="0070C0"/>
        </a:solidFill>
        <a:ln w="45466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26</xdr:col>
      <xdr:colOff>467668</xdr:colOff>
      <xdr:row>32</xdr:row>
      <xdr:rowOff>127201</xdr:rowOff>
    </xdr:from>
    <xdr:to>
      <xdr:col>27</xdr:col>
      <xdr:colOff>290741</xdr:colOff>
      <xdr:row>35</xdr:row>
      <xdr:rowOff>120338</xdr:rowOff>
    </xdr:to>
    <xdr:sp macro="" textlink="">
      <xdr:nvSpPr>
        <xdr:cNvPr id="32" name="下矢印 78">
          <a:extLst>
            <a:ext uri="{FF2B5EF4-FFF2-40B4-BE49-F238E27FC236}">
              <a16:creationId xmlns:a16="http://schemas.microsoft.com/office/drawing/2014/main" id="{786766D2-ECAC-4B16-BF56-0D268D311384}"/>
            </a:ext>
          </a:extLst>
        </xdr:cNvPr>
        <xdr:cNvSpPr/>
      </xdr:nvSpPr>
      <xdr:spPr>
        <a:xfrm rot="6650229">
          <a:off x="16537036" y="5908183"/>
          <a:ext cx="507487" cy="527923"/>
        </a:xfrm>
        <a:prstGeom prst="downArrow">
          <a:avLst>
            <a:gd name="adj1" fmla="val 50000"/>
            <a:gd name="adj2" fmla="val 44507"/>
          </a:avLst>
        </a:prstGeom>
        <a:solidFill>
          <a:schemeClr val="tx2">
            <a:lumMod val="50000"/>
          </a:schemeClr>
        </a:solidFill>
        <a:ln w="45466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26</xdr:col>
      <xdr:colOff>620908</xdr:colOff>
      <xdr:row>37</xdr:row>
      <xdr:rowOff>53292</xdr:rowOff>
    </xdr:from>
    <xdr:to>
      <xdr:col>27</xdr:col>
      <xdr:colOff>443981</xdr:colOff>
      <xdr:row>42</xdr:row>
      <xdr:rowOff>40655</xdr:rowOff>
    </xdr:to>
    <xdr:sp macro="" textlink="">
      <xdr:nvSpPr>
        <xdr:cNvPr id="33" name="下矢印 79">
          <a:extLst>
            <a:ext uri="{FF2B5EF4-FFF2-40B4-BE49-F238E27FC236}">
              <a16:creationId xmlns:a16="http://schemas.microsoft.com/office/drawing/2014/main" id="{03FC0F72-6289-4F51-B96C-B2C9E58C9329}"/>
            </a:ext>
          </a:extLst>
        </xdr:cNvPr>
        <xdr:cNvSpPr/>
      </xdr:nvSpPr>
      <xdr:spPr>
        <a:xfrm rot="6650229">
          <a:off x="16521713" y="6860087"/>
          <a:ext cx="844613" cy="527923"/>
        </a:xfrm>
        <a:prstGeom prst="downArrow">
          <a:avLst>
            <a:gd name="adj1" fmla="val 50000"/>
            <a:gd name="adj2" fmla="val 44507"/>
          </a:avLst>
        </a:prstGeom>
        <a:solidFill>
          <a:schemeClr val="tx2">
            <a:lumMod val="50000"/>
          </a:schemeClr>
        </a:solidFill>
        <a:ln w="45466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26</xdr:col>
      <xdr:colOff>83344</xdr:colOff>
      <xdr:row>18</xdr:row>
      <xdr:rowOff>47625</xdr:rowOff>
    </xdr:from>
    <xdr:to>
      <xdr:col>28</xdr:col>
      <xdr:colOff>309562</xdr:colOff>
      <xdr:row>46</xdr:row>
      <xdr:rowOff>142875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74764458-D0C3-4F56-8DF4-DBDDC9B631EF}"/>
            </a:ext>
          </a:extLst>
        </xdr:cNvPr>
        <xdr:cNvSpPr/>
      </xdr:nvSpPr>
      <xdr:spPr>
        <a:xfrm>
          <a:off x="16142494" y="3438525"/>
          <a:ext cx="1616868" cy="48958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440450</xdr:colOff>
      <xdr:row>19</xdr:row>
      <xdr:rowOff>155497</xdr:rowOff>
    </xdr:from>
    <xdr:to>
      <xdr:col>27</xdr:col>
      <xdr:colOff>380002</xdr:colOff>
      <xdr:row>20</xdr:row>
      <xdr:rowOff>114810</xdr:rowOff>
    </xdr:to>
    <xdr:sp macro="" textlink="">
      <xdr:nvSpPr>
        <xdr:cNvPr id="35" name="下矢印 13">
          <a:extLst>
            <a:ext uri="{FF2B5EF4-FFF2-40B4-BE49-F238E27FC236}">
              <a16:creationId xmlns:a16="http://schemas.microsoft.com/office/drawing/2014/main" id="{EF6C0F77-45B3-4348-BB2B-912F640060E9}"/>
            </a:ext>
          </a:extLst>
        </xdr:cNvPr>
        <xdr:cNvSpPr/>
      </xdr:nvSpPr>
      <xdr:spPr>
        <a:xfrm rot="4990161">
          <a:off x="16756419" y="3461028"/>
          <a:ext cx="130763" cy="644402"/>
        </a:xfrm>
        <a:prstGeom prst="downArrow">
          <a:avLst/>
        </a:prstGeom>
        <a:solidFill>
          <a:srgbClr val="92D050"/>
        </a:solidFill>
        <a:ln w="45466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24</xdr:col>
      <xdr:colOff>500063</xdr:colOff>
      <xdr:row>19</xdr:row>
      <xdr:rowOff>71437</xdr:rowOff>
    </xdr:from>
    <xdr:to>
      <xdr:col>25</xdr:col>
      <xdr:colOff>451521</xdr:colOff>
      <xdr:row>20</xdr:row>
      <xdr:rowOff>30750</xdr:rowOff>
    </xdr:to>
    <xdr:sp macro="" textlink="">
      <xdr:nvSpPr>
        <xdr:cNvPr id="36" name="下矢印 13">
          <a:extLst>
            <a:ext uri="{FF2B5EF4-FFF2-40B4-BE49-F238E27FC236}">
              <a16:creationId xmlns:a16="http://schemas.microsoft.com/office/drawing/2014/main" id="{0ADAE859-AE9B-4FD5-BE5F-1C884531E368}"/>
            </a:ext>
          </a:extLst>
        </xdr:cNvPr>
        <xdr:cNvSpPr/>
      </xdr:nvSpPr>
      <xdr:spPr>
        <a:xfrm rot="4990161">
          <a:off x="15440860" y="3380540"/>
          <a:ext cx="130763" cy="637258"/>
        </a:xfrm>
        <a:prstGeom prst="downArrow">
          <a:avLst/>
        </a:prstGeom>
        <a:solidFill>
          <a:srgbClr val="92D050"/>
        </a:solidFill>
        <a:ln w="45466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220981</xdr:colOff>
      <xdr:row>29</xdr:row>
      <xdr:rowOff>56572</xdr:rowOff>
    </xdr:from>
    <xdr:to>
      <xdr:col>9</xdr:col>
      <xdr:colOff>357781</xdr:colOff>
      <xdr:row>37</xdr:row>
      <xdr:rowOff>124972</xdr:rowOff>
    </xdr:to>
    <xdr:sp macro="" textlink="">
      <xdr:nvSpPr>
        <xdr:cNvPr id="80" name="下矢印 13">
          <a:extLst>
            <a:ext uri="{FF2B5EF4-FFF2-40B4-BE49-F238E27FC236}">
              <a16:creationId xmlns:a16="http://schemas.microsoft.com/office/drawing/2014/main" id="{087CC11D-8EB1-4DAA-B464-616301C23D92}"/>
            </a:ext>
          </a:extLst>
        </xdr:cNvPr>
        <xdr:cNvSpPr/>
      </xdr:nvSpPr>
      <xdr:spPr>
        <a:xfrm rot="1071051">
          <a:off x="6344195" y="5458608"/>
          <a:ext cx="136800" cy="1483543"/>
        </a:xfrm>
        <a:prstGeom prst="downArrow">
          <a:avLst/>
        </a:prstGeom>
        <a:solidFill>
          <a:srgbClr val="92D050"/>
        </a:solidFill>
        <a:ln w="45466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8</xdr:col>
      <xdr:colOff>528446</xdr:colOff>
      <xdr:row>28</xdr:row>
      <xdr:rowOff>107035</xdr:rowOff>
    </xdr:from>
    <xdr:to>
      <xdr:col>9</xdr:col>
      <xdr:colOff>103689</xdr:colOff>
      <xdr:row>37</xdr:row>
      <xdr:rowOff>3985</xdr:rowOff>
    </xdr:to>
    <xdr:sp macro="" textlink="">
      <xdr:nvSpPr>
        <xdr:cNvPr id="81" name="下矢印 5">
          <a:extLst>
            <a:ext uri="{FF2B5EF4-FFF2-40B4-BE49-F238E27FC236}">
              <a16:creationId xmlns:a16="http://schemas.microsoft.com/office/drawing/2014/main" id="{C3225EEB-E621-48CF-B485-CB6EF810E96D}"/>
            </a:ext>
          </a:extLst>
        </xdr:cNvPr>
        <xdr:cNvSpPr/>
      </xdr:nvSpPr>
      <xdr:spPr>
        <a:xfrm rot="11884822">
          <a:off x="5971303" y="5332178"/>
          <a:ext cx="255600" cy="1488986"/>
        </a:xfrm>
        <a:prstGeom prst="downArrow">
          <a:avLst/>
        </a:prstGeom>
        <a:solidFill>
          <a:srgbClr val="92D050"/>
        </a:solidFill>
        <a:ln w="45466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306978</xdr:colOff>
      <xdr:row>49</xdr:row>
      <xdr:rowOff>41030</xdr:rowOff>
    </xdr:from>
    <xdr:to>
      <xdr:col>6</xdr:col>
      <xdr:colOff>562578</xdr:colOff>
      <xdr:row>73</xdr:row>
      <xdr:rowOff>138230</xdr:rowOff>
    </xdr:to>
    <xdr:sp macro="" textlink="">
      <xdr:nvSpPr>
        <xdr:cNvPr id="82" name="下矢印 5">
          <a:extLst>
            <a:ext uri="{FF2B5EF4-FFF2-40B4-BE49-F238E27FC236}">
              <a16:creationId xmlns:a16="http://schemas.microsoft.com/office/drawing/2014/main" id="{6803B5ED-E7A9-453A-9CFC-846788AA75CE}"/>
            </a:ext>
          </a:extLst>
        </xdr:cNvPr>
        <xdr:cNvSpPr/>
      </xdr:nvSpPr>
      <xdr:spPr>
        <a:xfrm rot="12145006">
          <a:off x="4389121" y="8980923"/>
          <a:ext cx="255600" cy="4342628"/>
        </a:xfrm>
        <a:prstGeom prst="downArrow">
          <a:avLst/>
        </a:prstGeom>
        <a:solidFill>
          <a:srgbClr val="92D050"/>
        </a:solidFill>
        <a:ln w="45466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380999</xdr:colOff>
      <xdr:row>70</xdr:row>
      <xdr:rowOff>116340</xdr:rowOff>
    </xdr:from>
    <xdr:to>
      <xdr:col>9</xdr:col>
      <xdr:colOff>352425</xdr:colOff>
      <xdr:row>74</xdr:row>
      <xdr:rowOff>171449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77E641EB-9CA0-4972-881D-CB3476F2DE1F}"/>
            </a:ext>
          </a:extLst>
        </xdr:cNvPr>
        <xdr:cNvSpPr txBox="1"/>
      </xdr:nvSpPr>
      <xdr:spPr>
        <a:xfrm>
          <a:off x="5181599" y="12422640"/>
          <a:ext cx="1343026" cy="7409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>
              <a:latin typeface="+mn-ea"/>
              <a:ea typeface="+mn-ea"/>
            </a:rPr>
            <a:t>県内</a:t>
          </a:r>
          <a:endParaRPr kumimoji="1" lang="en-US" altLang="ja-JP" sz="1600" b="1">
            <a:latin typeface="+mn-ea"/>
            <a:ea typeface="+mn-ea"/>
          </a:endParaRPr>
        </a:p>
        <a:p>
          <a:pPr algn="ctr"/>
          <a:r>
            <a:rPr kumimoji="1" lang="ja-JP" altLang="en-US" sz="1600" b="1">
              <a:latin typeface="+mn-ea"/>
              <a:ea typeface="+mn-ea"/>
            </a:rPr>
            <a:t>（地域不明）</a:t>
          </a:r>
        </a:p>
      </xdr:txBody>
    </xdr:sp>
    <xdr:clientData/>
  </xdr:twoCellAnchor>
  <xdr:twoCellAnchor>
    <xdr:from>
      <xdr:col>5</xdr:col>
      <xdr:colOff>475986</xdr:colOff>
      <xdr:row>73</xdr:row>
      <xdr:rowOff>15182</xdr:rowOff>
    </xdr:from>
    <xdr:to>
      <xdr:col>7</xdr:col>
      <xdr:colOff>328099</xdr:colOff>
      <xdr:row>74</xdr:row>
      <xdr:rowOff>93295</xdr:rowOff>
    </xdr:to>
    <xdr:sp macro="" textlink="">
      <xdr:nvSpPr>
        <xdr:cNvPr id="83" name="下矢印 5">
          <a:extLst>
            <a:ext uri="{FF2B5EF4-FFF2-40B4-BE49-F238E27FC236}">
              <a16:creationId xmlns:a16="http://schemas.microsoft.com/office/drawing/2014/main" id="{8FF15AB5-059F-470F-A427-C85182B21CD4}"/>
            </a:ext>
          </a:extLst>
        </xdr:cNvPr>
        <xdr:cNvSpPr/>
      </xdr:nvSpPr>
      <xdr:spPr>
        <a:xfrm rot="15124097">
          <a:off x="4392061" y="12348757"/>
          <a:ext cx="249563" cy="1223713"/>
        </a:xfrm>
        <a:prstGeom prst="downArrow">
          <a:avLst/>
        </a:prstGeom>
        <a:solidFill>
          <a:srgbClr val="92D050"/>
        </a:solidFill>
        <a:ln w="45466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8</xdr:col>
      <xdr:colOff>677417</xdr:colOff>
      <xdr:row>48</xdr:row>
      <xdr:rowOff>39958</xdr:rowOff>
    </xdr:from>
    <xdr:to>
      <xdr:col>9</xdr:col>
      <xdr:colOff>439860</xdr:colOff>
      <xdr:row>54</xdr:row>
      <xdr:rowOff>130601</xdr:rowOff>
    </xdr:to>
    <xdr:sp macro="" textlink="">
      <xdr:nvSpPr>
        <xdr:cNvPr id="85" name="下矢印 13">
          <a:extLst>
            <a:ext uri="{FF2B5EF4-FFF2-40B4-BE49-F238E27FC236}">
              <a16:creationId xmlns:a16="http://schemas.microsoft.com/office/drawing/2014/main" id="{2A8F0B95-A4B3-41BB-8D59-8C5D0A888F1B}"/>
            </a:ext>
          </a:extLst>
        </xdr:cNvPr>
        <xdr:cNvSpPr/>
      </xdr:nvSpPr>
      <xdr:spPr>
        <a:xfrm rot="9576102">
          <a:off x="6120274" y="8802958"/>
          <a:ext cx="442800" cy="1152000"/>
        </a:xfrm>
        <a:prstGeom prst="downArrow">
          <a:avLst/>
        </a:prstGeom>
        <a:solidFill>
          <a:srgbClr val="0070C0"/>
        </a:solidFill>
        <a:ln w="45466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407688</xdr:colOff>
      <xdr:row>12</xdr:row>
      <xdr:rowOff>94340</xdr:rowOff>
    </xdr:from>
    <xdr:to>
      <xdr:col>12</xdr:col>
      <xdr:colOff>170131</xdr:colOff>
      <xdr:row>43</xdr:row>
      <xdr:rowOff>140420</xdr:rowOff>
    </xdr:to>
    <xdr:sp macro="" textlink="">
      <xdr:nvSpPr>
        <xdr:cNvPr id="86" name="下矢印 13">
          <a:extLst>
            <a:ext uri="{FF2B5EF4-FFF2-40B4-BE49-F238E27FC236}">
              <a16:creationId xmlns:a16="http://schemas.microsoft.com/office/drawing/2014/main" id="{4CA4BE49-8644-4938-967C-95662E15FBED}"/>
            </a:ext>
          </a:extLst>
        </xdr:cNvPr>
        <xdr:cNvSpPr/>
      </xdr:nvSpPr>
      <xdr:spPr>
        <a:xfrm rot="12869801">
          <a:off x="7891617" y="2489197"/>
          <a:ext cx="442800" cy="5529759"/>
        </a:xfrm>
        <a:prstGeom prst="downArrow">
          <a:avLst/>
        </a:prstGeom>
        <a:solidFill>
          <a:srgbClr val="0070C0"/>
        </a:solidFill>
        <a:ln w="45466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12</xdr:col>
      <xdr:colOff>637531</xdr:colOff>
      <xdr:row>15</xdr:row>
      <xdr:rowOff>14940</xdr:rowOff>
    </xdr:from>
    <xdr:to>
      <xdr:col>13</xdr:col>
      <xdr:colOff>306374</xdr:colOff>
      <xdr:row>51</xdr:row>
      <xdr:rowOff>126797</xdr:rowOff>
    </xdr:to>
    <xdr:sp macro="" textlink="">
      <xdr:nvSpPr>
        <xdr:cNvPr id="87" name="下矢印 13">
          <a:extLst>
            <a:ext uri="{FF2B5EF4-FFF2-40B4-BE49-F238E27FC236}">
              <a16:creationId xmlns:a16="http://schemas.microsoft.com/office/drawing/2014/main" id="{E08454B6-9655-45AB-8ABF-B2D8BEE6F071}"/>
            </a:ext>
          </a:extLst>
        </xdr:cNvPr>
        <xdr:cNvSpPr/>
      </xdr:nvSpPr>
      <xdr:spPr>
        <a:xfrm rot="11990071">
          <a:off x="8801817" y="2940476"/>
          <a:ext cx="349200" cy="6480000"/>
        </a:xfrm>
        <a:prstGeom prst="downArrow">
          <a:avLst/>
        </a:prstGeom>
        <a:solidFill>
          <a:srgbClr val="0070C0"/>
        </a:solidFill>
        <a:ln w="45466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377302</xdr:colOff>
      <xdr:row>14</xdr:row>
      <xdr:rowOff>45286</xdr:rowOff>
    </xdr:from>
    <xdr:to>
      <xdr:col>13</xdr:col>
      <xdr:colOff>656309</xdr:colOff>
      <xdr:row>17</xdr:row>
      <xdr:rowOff>40208</xdr:rowOff>
    </xdr:to>
    <xdr:sp macro="" textlink="">
      <xdr:nvSpPr>
        <xdr:cNvPr id="88" name="下矢印 78">
          <a:extLst>
            <a:ext uri="{FF2B5EF4-FFF2-40B4-BE49-F238E27FC236}">
              <a16:creationId xmlns:a16="http://schemas.microsoft.com/office/drawing/2014/main" id="{EEE7EEAE-A0F2-48EA-A9AD-A47BC67D1F12}"/>
            </a:ext>
          </a:extLst>
        </xdr:cNvPr>
        <xdr:cNvSpPr/>
      </xdr:nvSpPr>
      <xdr:spPr>
        <a:xfrm rot="14127606">
          <a:off x="8418292" y="2236868"/>
          <a:ext cx="525600" cy="1639721"/>
        </a:xfrm>
        <a:prstGeom prst="downArrow">
          <a:avLst>
            <a:gd name="adj1" fmla="val 50000"/>
            <a:gd name="adj2" fmla="val 44507"/>
          </a:avLst>
        </a:prstGeom>
        <a:solidFill>
          <a:schemeClr val="tx2">
            <a:lumMod val="50000"/>
          </a:schemeClr>
        </a:solidFill>
        <a:ln w="45466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14</xdr:col>
      <xdr:colOff>17334</xdr:colOff>
      <xdr:row>12</xdr:row>
      <xdr:rowOff>108857</xdr:rowOff>
    </xdr:from>
    <xdr:to>
      <xdr:col>15</xdr:col>
      <xdr:colOff>13607</xdr:colOff>
      <xdr:row>15</xdr:row>
      <xdr:rowOff>20411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A1B6C986-0082-4B3B-B8D4-EC5EE6B0C0A9}"/>
            </a:ext>
          </a:extLst>
        </xdr:cNvPr>
        <xdr:cNvSpPr txBox="1"/>
      </xdr:nvSpPr>
      <xdr:spPr>
        <a:xfrm>
          <a:off x="9542334" y="2503714"/>
          <a:ext cx="676630" cy="4422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>
              <a:latin typeface="+mn-ea"/>
              <a:ea typeface="+mn-ea"/>
            </a:rPr>
            <a:t>中部</a:t>
          </a:r>
        </a:p>
      </xdr:txBody>
    </xdr:sp>
    <xdr:clientData/>
  </xdr:twoCellAnchor>
  <xdr:twoCellAnchor>
    <xdr:from>
      <xdr:col>2</xdr:col>
      <xdr:colOff>81644</xdr:colOff>
      <xdr:row>32</xdr:row>
      <xdr:rowOff>168044</xdr:rowOff>
    </xdr:from>
    <xdr:to>
      <xdr:col>3</xdr:col>
      <xdr:colOff>0</xdr:colOff>
      <xdr:row>35</xdr:row>
      <xdr:rowOff>157842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1ABC609F-6DA8-4CA3-B6F9-17E5C7960E3C}"/>
            </a:ext>
          </a:extLst>
        </xdr:cNvPr>
        <xdr:cNvSpPr txBox="1"/>
      </xdr:nvSpPr>
      <xdr:spPr>
        <a:xfrm>
          <a:off x="1442358" y="6100758"/>
          <a:ext cx="598713" cy="5204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>
              <a:latin typeface="+mn-ea"/>
              <a:ea typeface="+mn-ea"/>
            </a:rPr>
            <a:t>関西</a:t>
          </a:r>
        </a:p>
      </xdr:txBody>
    </xdr:sp>
    <xdr:clientData/>
  </xdr:twoCellAnchor>
  <xdr:twoCellAnchor>
    <xdr:from>
      <xdr:col>3</xdr:col>
      <xdr:colOff>222331</xdr:colOff>
      <xdr:row>33</xdr:row>
      <xdr:rowOff>32161</xdr:rowOff>
    </xdr:from>
    <xdr:to>
      <xdr:col>5</xdr:col>
      <xdr:colOff>173206</xdr:colOff>
      <xdr:row>36</xdr:row>
      <xdr:rowOff>27082</xdr:rowOff>
    </xdr:to>
    <xdr:sp macro="" textlink="">
      <xdr:nvSpPr>
        <xdr:cNvPr id="92" name="下矢印 79">
          <a:extLst>
            <a:ext uri="{FF2B5EF4-FFF2-40B4-BE49-F238E27FC236}">
              <a16:creationId xmlns:a16="http://schemas.microsoft.com/office/drawing/2014/main" id="{0E25C380-5006-4CCA-A1E7-B7FCD9A32DC2}"/>
            </a:ext>
          </a:extLst>
        </xdr:cNvPr>
        <xdr:cNvSpPr/>
      </xdr:nvSpPr>
      <xdr:spPr>
        <a:xfrm rot="6164960">
          <a:off x="2656397" y="5748773"/>
          <a:ext cx="525600" cy="1311590"/>
        </a:xfrm>
        <a:prstGeom prst="downArrow">
          <a:avLst>
            <a:gd name="adj1" fmla="val 50000"/>
            <a:gd name="adj2" fmla="val 44507"/>
          </a:avLst>
        </a:prstGeom>
        <a:solidFill>
          <a:schemeClr val="tx2">
            <a:lumMod val="50000"/>
          </a:schemeClr>
        </a:solidFill>
        <a:ln w="45466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10</xdr:col>
      <xdr:colOff>114300</xdr:colOff>
      <xdr:row>70</xdr:row>
      <xdr:rowOff>9525</xdr:rowOff>
    </xdr:from>
    <xdr:to>
      <xdr:col>15</xdr:col>
      <xdr:colOff>9525</xdr:colOff>
      <xdr:row>77</xdr:row>
      <xdr:rowOff>142875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10A0A872-8C3B-4038-9C88-966B6EADA750}"/>
            </a:ext>
          </a:extLst>
        </xdr:cNvPr>
        <xdr:cNvSpPr>
          <a:spLocks noChangeAspect="1" noChangeArrowheads="1"/>
        </xdr:cNvSpPr>
      </xdr:nvSpPr>
      <xdr:spPr bwMode="auto">
        <a:xfrm>
          <a:off x="6972300" y="12315825"/>
          <a:ext cx="3324225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69273</xdr:colOff>
      <xdr:row>6</xdr:row>
      <xdr:rowOff>58066</xdr:rowOff>
    </xdr:from>
    <xdr:to>
      <xdr:col>15</xdr:col>
      <xdr:colOff>382691</xdr:colOff>
      <xdr:row>89</xdr:row>
      <xdr:rowOff>112776</xdr:rowOff>
    </xdr:to>
    <xdr:pic>
      <xdr:nvPicPr>
        <xdr:cNvPr id="58" name="図 57" descr="C:\Users\yasuoka\Desktop\mie@4x-100.jpg">
          <a:extLst>
            <a:ext uri="{FF2B5EF4-FFF2-40B4-BE49-F238E27FC236}">
              <a16:creationId xmlns:a16="http://schemas.microsoft.com/office/drawing/2014/main" id="{ABEE6347-950F-442F-8587-121E022755E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832" y="1380360"/>
          <a:ext cx="9883241" cy="140284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447675</xdr:colOff>
      <xdr:row>59</xdr:row>
      <xdr:rowOff>161925</xdr:rowOff>
    </xdr:from>
    <xdr:to>
      <xdr:col>13</xdr:col>
      <xdr:colOff>333375</xdr:colOff>
      <xdr:row>60</xdr:row>
      <xdr:rowOff>161925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677275" y="10582275"/>
          <a:ext cx="571500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13</xdr:col>
      <xdr:colOff>466725</xdr:colOff>
      <xdr:row>43</xdr:row>
      <xdr:rowOff>152400</xdr:rowOff>
    </xdr:from>
    <xdr:to>
      <xdr:col>14</xdr:col>
      <xdr:colOff>104775</xdr:colOff>
      <xdr:row>44</xdr:row>
      <xdr:rowOff>104775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382125" y="7829550"/>
          <a:ext cx="323850" cy="123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15</xdr:col>
      <xdr:colOff>247650</xdr:colOff>
      <xdr:row>44</xdr:row>
      <xdr:rowOff>47625</xdr:rowOff>
    </xdr:from>
    <xdr:to>
      <xdr:col>15</xdr:col>
      <xdr:colOff>438150</xdr:colOff>
      <xdr:row>44</xdr:row>
      <xdr:rowOff>133350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0534650" y="7896225"/>
          <a:ext cx="190500" cy="85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14</xdr:col>
      <xdr:colOff>200025</xdr:colOff>
      <xdr:row>47</xdr:row>
      <xdr:rowOff>38100</xdr:rowOff>
    </xdr:from>
    <xdr:to>
      <xdr:col>14</xdr:col>
      <xdr:colOff>409575</xdr:colOff>
      <xdr:row>47</xdr:row>
      <xdr:rowOff>133350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9801225" y="8401050"/>
          <a:ext cx="209550" cy="95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13</xdr:col>
      <xdr:colOff>438150</xdr:colOff>
      <xdr:row>46</xdr:row>
      <xdr:rowOff>47625</xdr:rowOff>
    </xdr:from>
    <xdr:to>
      <xdr:col>13</xdr:col>
      <xdr:colOff>657225</xdr:colOff>
      <xdr:row>46</xdr:row>
      <xdr:rowOff>152400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9353550" y="8239125"/>
          <a:ext cx="219075" cy="104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10</xdr:col>
      <xdr:colOff>158751</xdr:colOff>
      <xdr:row>68</xdr:row>
      <xdr:rowOff>19050</xdr:rowOff>
    </xdr:from>
    <xdr:to>
      <xdr:col>14</xdr:col>
      <xdr:colOff>451645</xdr:colOff>
      <xdr:row>75</xdr:row>
      <xdr:rowOff>114300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26777" y="11930313"/>
          <a:ext cx="3040105" cy="1288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474744</xdr:colOff>
      <xdr:row>69</xdr:row>
      <xdr:rowOff>104775</xdr:rowOff>
    </xdr:from>
    <xdr:to>
      <xdr:col>14</xdr:col>
      <xdr:colOff>410452</xdr:colOff>
      <xdr:row>71</xdr:row>
      <xdr:rowOff>85725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8029573" y="12186486"/>
          <a:ext cx="1996116" cy="3218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転出超過数　</a:t>
          </a:r>
          <a:r>
            <a:rPr kumimoji="1" lang="en-US" altLang="ja-JP" sz="1100"/>
            <a:t>100</a:t>
          </a:r>
          <a:r>
            <a:rPr kumimoji="1" lang="ja-JP" altLang="en-US" sz="1100"/>
            <a:t>～</a:t>
          </a:r>
          <a:r>
            <a:rPr kumimoji="1" lang="en-US" altLang="ja-JP" sz="1100"/>
            <a:t>299</a:t>
          </a:r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11</xdr:col>
      <xdr:colOff>464719</xdr:colOff>
      <xdr:row>71</xdr:row>
      <xdr:rowOff>85725</xdr:rowOff>
    </xdr:from>
    <xdr:to>
      <xdr:col>14</xdr:col>
      <xdr:colOff>400425</xdr:colOff>
      <xdr:row>73</xdr:row>
      <xdr:rowOff>66675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8019548" y="12508330"/>
          <a:ext cx="1996114" cy="321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転出超過数　</a:t>
          </a:r>
          <a:r>
            <a:rPr kumimoji="1" lang="en-US" altLang="ja-JP" sz="1100"/>
            <a:t>300</a:t>
          </a:r>
          <a:r>
            <a:rPr kumimoji="1" lang="ja-JP" altLang="en-US" sz="1100"/>
            <a:t>～</a:t>
          </a:r>
          <a:r>
            <a:rPr kumimoji="1" lang="en-US" altLang="ja-JP" sz="1100"/>
            <a:t>499</a:t>
          </a:r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11</xdr:col>
      <xdr:colOff>460209</xdr:colOff>
      <xdr:row>73</xdr:row>
      <xdr:rowOff>85725</xdr:rowOff>
    </xdr:from>
    <xdr:to>
      <xdr:col>14</xdr:col>
      <xdr:colOff>310817</xdr:colOff>
      <xdr:row>75</xdr:row>
      <xdr:rowOff>66675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8015038" y="12849225"/>
          <a:ext cx="1911016" cy="321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転出超過数　</a:t>
          </a:r>
          <a:r>
            <a:rPr kumimoji="1" lang="en-US" altLang="ja-JP" sz="1100"/>
            <a:t>500</a:t>
          </a:r>
          <a:r>
            <a:rPr kumimoji="1" lang="ja-JP" altLang="en-US" sz="1100"/>
            <a:t>人以上</a:t>
          </a:r>
        </a:p>
      </xdr:txBody>
    </xdr:sp>
    <xdr:clientData/>
  </xdr:twoCellAnchor>
  <xdr:twoCellAnchor editAs="oneCell">
    <xdr:from>
      <xdr:col>10</xdr:col>
      <xdr:colOff>171449</xdr:colOff>
      <xdr:row>68</xdr:row>
      <xdr:rowOff>19050</xdr:rowOff>
    </xdr:from>
    <xdr:to>
      <xdr:col>14</xdr:col>
      <xdr:colOff>416718</xdr:colOff>
      <xdr:row>77</xdr:row>
      <xdr:rowOff>154781</xdr:rowOff>
    </xdr:to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7077074" y="11710988"/>
          <a:ext cx="3007519" cy="1635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307571</xdr:colOff>
      <xdr:row>19</xdr:row>
      <xdr:rowOff>71177</xdr:rowOff>
    </xdr:from>
    <xdr:to>
      <xdr:col>22</xdr:col>
      <xdr:colOff>569516</xdr:colOff>
      <xdr:row>20</xdr:row>
      <xdr:rowOff>110644</xdr:rowOff>
    </xdr:to>
    <xdr:sp macro="" textlink="">
      <xdr:nvSpPr>
        <xdr:cNvPr id="51" name="下矢印 5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 rot="6301280">
          <a:off x="16680102" y="2896813"/>
          <a:ext cx="208800" cy="949862"/>
        </a:xfrm>
        <a:prstGeom prst="downArrow">
          <a:avLst/>
        </a:prstGeom>
        <a:solidFill>
          <a:srgbClr val="92D050"/>
        </a:solidFill>
        <a:ln w="45466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21</xdr:col>
      <xdr:colOff>539106</xdr:colOff>
      <xdr:row>22</xdr:row>
      <xdr:rowOff>47429</xdr:rowOff>
    </xdr:from>
    <xdr:to>
      <xdr:col>22</xdr:col>
      <xdr:colOff>478658</xdr:colOff>
      <xdr:row>24</xdr:row>
      <xdr:rowOff>21963</xdr:rowOff>
    </xdr:to>
    <xdr:sp macro="" textlink="">
      <xdr:nvSpPr>
        <xdr:cNvPr id="52" name="下矢印 13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4990161">
          <a:off x="16698241" y="3594461"/>
          <a:ext cx="313200" cy="627469"/>
        </a:xfrm>
        <a:prstGeom prst="downArrow">
          <a:avLst/>
        </a:prstGeom>
        <a:solidFill>
          <a:srgbClr val="0070C0"/>
        </a:solidFill>
        <a:ln w="45466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21</xdr:col>
      <xdr:colOff>493892</xdr:colOff>
      <xdr:row>25</xdr:row>
      <xdr:rowOff>142535</xdr:rowOff>
    </xdr:from>
    <xdr:to>
      <xdr:col>22</xdr:col>
      <xdr:colOff>433442</xdr:colOff>
      <xdr:row>28</xdr:row>
      <xdr:rowOff>55735</xdr:rowOff>
    </xdr:to>
    <xdr:sp macro="" textlink="">
      <xdr:nvSpPr>
        <xdr:cNvPr id="53" name="下矢印 13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4990161">
          <a:off x="16599026" y="4251568"/>
          <a:ext cx="421200" cy="627467"/>
        </a:xfrm>
        <a:prstGeom prst="downArrow">
          <a:avLst/>
        </a:prstGeom>
        <a:solidFill>
          <a:srgbClr val="0070C0"/>
        </a:solidFill>
        <a:ln w="45466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21</xdr:col>
      <xdr:colOff>449229</xdr:colOff>
      <xdr:row>29</xdr:row>
      <xdr:rowOff>123811</xdr:rowOff>
    </xdr:from>
    <xdr:to>
      <xdr:col>22</xdr:col>
      <xdr:colOff>272302</xdr:colOff>
      <xdr:row>33</xdr:row>
      <xdr:rowOff>51278</xdr:rowOff>
    </xdr:to>
    <xdr:sp macro="" textlink="">
      <xdr:nvSpPr>
        <xdr:cNvPr id="54" name="下矢印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6650229">
          <a:off x="16404324" y="5060216"/>
          <a:ext cx="604800" cy="510990"/>
        </a:xfrm>
        <a:prstGeom prst="downArrow">
          <a:avLst>
            <a:gd name="adj1" fmla="val 50000"/>
            <a:gd name="adj2" fmla="val 44507"/>
          </a:avLst>
        </a:prstGeom>
        <a:solidFill>
          <a:schemeClr val="tx2">
            <a:lumMod val="50000"/>
          </a:schemeClr>
        </a:solidFill>
        <a:ln w="45466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21</xdr:col>
      <xdr:colOff>440293</xdr:colOff>
      <xdr:row>16</xdr:row>
      <xdr:rowOff>155506</xdr:rowOff>
    </xdr:from>
    <xdr:to>
      <xdr:col>22</xdr:col>
      <xdr:colOff>379845</xdr:colOff>
      <xdr:row>17</xdr:row>
      <xdr:rowOff>112173</xdr:rowOff>
    </xdr:to>
    <xdr:sp macro="" textlink="">
      <xdr:nvSpPr>
        <xdr:cNvPr id="57" name="下矢印 13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 rot="4990161">
          <a:off x="16693028" y="2571771"/>
          <a:ext cx="126000" cy="627469"/>
        </a:xfrm>
        <a:prstGeom prst="downArrow">
          <a:avLst/>
        </a:prstGeom>
        <a:solidFill>
          <a:srgbClr val="92D050"/>
        </a:solidFill>
        <a:ln w="45466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19</xdr:col>
      <xdr:colOff>190500</xdr:colOff>
      <xdr:row>11</xdr:row>
      <xdr:rowOff>127000</xdr:rowOff>
    </xdr:from>
    <xdr:to>
      <xdr:col>20</xdr:col>
      <xdr:colOff>158750</xdr:colOff>
      <xdr:row>13</xdr:row>
      <xdr:rowOff>10584</xdr:rowOff>
    </xdr:to>
    <xdr:cxnSp macro="">
      <xdr:nvCxnSpPr>
        <xdr:cNvPr id="60" name="直線矢印コネクタ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CxnSpPr/>
      </xdr:nvCxnSpPr>
      <xdr:spPr>
        <a:xfrm flipV="1">
          <a:off x="13186833" y="2296583"/>
          <a:ext cx="656167" cy="23283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299174</xdr:colOff>
      <xdr:row>19</xdr:row>
      <xdr:rowOff>70070</xdr:rowOff>
    </xdr:from>
    <xdr:to>
      <xdr:col>25</xdr:col>
      <xdr:colOff>561119</xdr:colOff>
      <xdr:row>21</xdr:row>
      <xdr:rowOff>5004</xdr:rowOff>
    </xdr:to>
    <xdr:sp macro="" textlink="">
      <xdr:nvSpPr>
        <xdr:cNvPr id="61" name="下矢印 5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 rot="6301280">
          <a:off x="18703055" y="2928106"/>
          <a:ext cx="273600" cy="949862"/>
        </a:xfrm>
        <a:prstGeom prst="downArrow">
          <a:avLst/>
        </a:prstGeom>
        <a:solidFill>
          <a:srgbClr val="92D050"/>
        </a:solidFill>
        <a:ln w="45466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24</xdr:col>
      <xdr:colOff>544886</xdr:colOff>
      <xdr:row>22</xdr:row>
      <xdr:rowOff>47083</xdr:rowOff>
    </xdr:from>
    <xdr:to>
      <xdr:col>25</xdr:col>
      <xdr:colOff>484438</xdr:colOff>
      <xdr:row>24</xdr:row>
      <xdr:rowOff>118817</xdr:rowOff>
    </xdr:to>
    <xdr:sp macro="" textlink="">
      <xdr:nvSpPr>
        <xdr:cNvPr id="62" name="下矢印 13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 rot="4990161">
          <a:off x="18719171" y="3642715"/>
          <a:ext cx="410400" cy="627469"/>
        </a:xfrm>
        <a:prstGeom prst="downArrow">
          <a:avLst/>
        </a:prstGeom>
        <a:solidFill>
          <a:srgbClr val="0070C0"/>
        </a:solidFill>
        <a:ln w="45466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24</xdr:col>
      <xdr:colOff>501385</xdr:colOff>
      <xdr:row>25</xdr:row>
      <xdr:rowOff>142087</xdr:rowOff>
    </xdr:from>
    <xdr:to>
      <xdr:col>25</xdr:col>
      <xdr:colOff>440935</xdr:colOff>
      <xdr:row>29</xdr:row>
      <xdr:rowOff>11954</xdr:rowOff>
    </xdr:to>
    <xdr:sp macro="" textlink="">
      <xdr:nvSpPr>
        <xdr:cNvPr id="63" name="下矢印 13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 rot="4990161">
          <a:off x="18607269" y="4314120"/>
          <a:ext cx="547200" cy="627467"/>
        </a:xfrm>
        <a:prstGeom prst="downArrow">
          <a:avLst/>
        </a:prstGeom>
        <a:solidFill>
          <a:srgbClr val="0070C0"/>
        </a:solidFill>
        <a:ln w="45466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24</xdr:col>
      <xdr:colOff>416575</xdr:colOff>
      <xdr:row>29</xdr:row>
      <xdr:rowOff>117807</xdr:rowOff>
    </xdr:from>
    <xdr:to>
      <xdr:col>25</xdr:col>
      <xdr:colOff>239648</xdr:colOff>
      <xdr:row>34</xdr:row>
      <xdr:rowOff>59540</xdr:rowOff>
    </xdr:to>
    <xdr:sp macro="" textlink="">
      <xdr:nvSpPr>
        <xdr:cNvPr id="64" name="下矢印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 rot="6650229">
          <a:off x="18343620" y="5146012"/>
          <a:ext cx="788400" cy="510990"/>
        </a:xfrm>
        <a:prstGeom prst="downArrow">
          <a:avLst>
            <a:gd name="adj1" fmla="val 50000"/>
            <a:gd name="adj2" fmla="val 44507"/>
          </a:avLst>
        </a:prstGeom>
        <a:solidFill>
          <a:schemeClr val="tx2">
            <a:lumMod val="50000"/>
          </a:schemeClr>
        </a:solidFill>
        <a:ln w="45466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24</xdr:col>
      <xdr:colOff>83344</xdr:colOff>
      <xdr:row>15</xdr:row>
      <xdr:rowOff>47625</xdr:rowOff>
    </xdr:from>
    <xdr:to>
      <xdr:col>26</xdr:col>
      <xdr:colOff>309562</xdr:colOff>
      <xdr:row>43</xdr:row>
      <xdr:rowOff>142875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16085344" y="2566458"/>
          <a:ext cx="1602051" cy="4836584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440293</xdr:colOff>
      <xdr:row>16</xdr:row>
      <xdr:rowOff>155506</xdr:rowOff>
    </xdr:from>
    <xdr:to>
      <xdr:col>25</xdr:col>
      <xdr:colOff>379845</xdr:colOff>
      <xdr:row>17</xdr:row>
      <xdr:rowOff>112173</xdr:rowOff>
    </xdr:to>
    <xdr:sp macro="" textlink="">
      <xdr:nvSpPr>
        <xdr:cNvPr id="67" name="下矢印 13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 rot="4990161">
          <a:off x="16693028" y="2592938"/>
          <a:ext cx="126000" cy="627469"/>
        </a:xfrm>
        <a:prstGeom prst="downArrow">
          <a:avLst/>
        </a:prstGeom>
        <a:solidFill>
          <a:srgbClr val="92D050"/>
        </a:solidFill>
        <a:ln w="45466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458476</xdr:colOff>
      <xdr:row>76</xdr:row>
      <xdr:rowOff>51955</xdr:rowOff>
    </xdr:from>
    <xdr:to>
      <xdr:col>14</xdr:col>
      <xdr:colOff>250658</xdr:colOff>
      <xdr:row>77</xdr:row>
      <xdr:rowOff>147205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8013305" y="13326797"/>
          <a:ext cx="1852590" cy="2656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転入超過数　</a:t>
          </a:r>
          <a:r>
            <a:rPr kumimoji="1" lang="en-US" altLang="ja-JP" sz="1100"/>
            <a:t>100</a:t>
          </a:r>
          <a:r>
            <a:rPr kumimoji="1" lang="ja-JP" altLang="en-US" sz="1100"/>
            <a:t>～</a:t>
          </a:r>
          <a:r>
            <a:rPr kumimoji="1" lang="en-US" altLang="ja-JP" sz="1100"/>
            <a:t>299</a:t>
          </a:r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24</xdr:col>
      <xdr:colOff>435872</xdr:colOff>
      <xdr:row>35</xdr:row>
      <xdr:rowOff>97352</xdr:rowOff>
    </xdr:from>
    <xdr:to>
      <xdr:col>25</xdr:col>
      <xdr:colOff>258945</xdr:colOff>
      <xdr:row>41</xdr:row>
      <xdr:rowOff>94652</xdr:rowOff>
    </xdr:to>
    <xdr:sp macro="" textlink="">
      <xdr:nvSpPr>
        <xdr:cNvPr id="55" name="下矢印 63">
          <a:extLst>
            <a:ext uri="{FF2B5EF4-FFF2-40B4-BE49-F238E27FC236}">
              <a16:creationId xmlns:a16="http://schemas.microsoft.com/office/drawing/2014/main" id="{520D9094-224D-488A-B134-DB90DDE8E935}"/>
            </a:ext>
          </a:extLst>
        </xdr:cNvPr>
        <xdr:cNvSpPr/>
      </xdr:nvSpPr>
      <xdr:spPr>
        <a:xfrm rot="6650229">
          <a:off x="16131684" y="6680515"/>
          <a:ext cx="1026000" cy="508873"/>
        </a:xfrm>
        <a:prstGeom prst="downArrow">
          <a:avLst>
            <a:gd name="adj1" fmla="val 50000"/>
            <a:gd name="adj2" fmla="val 44507"/>
          </a:avLst>
        </a:prstGeom>
        <a:solidFill>
          <a:schemeClr val="tx2">
            <a:lumMod val="50000"/>
          </a:schemeClr>
        </a:solidFill>
        <a:ln w="45466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273309</xdr:colOff>
      <xdr:row>27</xdr:row>
      <xdr:rowOff>5043</xdr:rowOff>
    </xdr:from>
    <xdr:to>
      <xdr:col>10</xdr:col>
      <xdr:colOff>406509</xdr:colOff>
      <xdr:row>69</xdr:row>
      <xdr:rowOff>63543</xdr:rowOff>
    </xdr:to>
    <xdr:sp macro="" textlink="">
      <xdr:nvSpPr>
        <xdr:cNvPr id="87" name="下矢印 13">
          <a:extLst>
            <a:ext uri="{FF2B5EF4-FFF2-40B4-BE49-F238E27FC236}">
              <a16:creationId xmlns:a16="http://schemas.microsoft.com/office/drawing/2014/main" id="{AC390A59-708C-4570-8A10-82F392451A5E}"/>
            </a:ext>
          </a:extLst>
        </xdr:cNvPr>
        <xdr:cNvSpPr/>
      </xdr:nvSpPr>
      <xdr:spPr>
        <a:xfrm rot="13182625">
          <a:off x="7076880" y="5053293"/>
          <a:ext cx="133200" cy="7488000"/>
        </a:xfrm>
        <a:prstGeom prst="downArrow">
          <a:avLst/>
        </a:prstGeom>
        <a:solidFill>
          <a:srgbClr val="92D050"/>
        </a:solidFill>
        <a:ln w="45466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171563</xdr:colOff>
      <xdr:row>46</xdr:row>
      <xdr:rowOff>154326</xdr:rowOff>
    </xdr:from>
    <xdr:to>
      <xdr:col>6</xdr:col>
      <xdr:colOff>304763</xdr:colOff>
      <xdr:row>68</xdr:row>
      <xdr:rowOff>150683</xdr:rowOff>
    </xdr:to>
    <xdr:sp macro="" textlink="">
      <xdr:nvSpPr>
        <xdr:cNvPr id="89" name="下矢印 13">
          <a:extLst>
            <a:ext uri="{FF2B5EF4-FFF2-40B4-BE49-F238E27FC236}">
              <a16:creationId xmlns:a16="http://schemas.microsoft.com/office/drawing/2014/main" id="{A3A96FC8-2C11-4CD9-9172-220DD5BFE5BB}"/>
            </a:ext>
          </a:extLst>
        </xdr:cNvPr>
        <xdr:cNvSpPr/>
      </xdr:nvSpPr>
      <xdr:spPr>
        <a:xfrm rot="12191283">
          <a:off x="4253706" y="8563540"/>
          <a:ext cx="133200" cy="3888000"/>
        </a:xfrm>
        <a:prstGeom prst="downArrow">
          <a:avLst/>
        </a:prstGeom>
        <a:solidFill>
          <a:srgbClr val="92D050"/>
        </a:solidFill>
        <a:ln w="45466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574621</xdr:colOff>
      <xdr:row>25</xdr:row>
      <xdr:rowOff>69907</xdr:rowOff>
    </xdr:from>
    <xdr:to>
      <xdr:col>8</xdr:col>
      <xdr:colOff>27464</xdr:colOff>
      <xdr:row>35</xdr:row>
      <xdr:rowOff>28978</xdr:rowOff>
    </xdr:to>
    <xdr:sp macro="" textlink="">
      <xdr:nvSpPr>
        <xdr:cNvPr id="90" name="下矢印 13">
          <a:extLst>
            <a:ext uri="{FF2B5EF4-FFF2-40B4-BE49-F238E27FC236}">
              <a16:creationId xmlns:a16="http://schemas.microsoft.com/office/drawing/2014/main" id="{D72014FB-7E4B-444B-B534-9E8607A3967B}"/>
            </a:ext>
          </a:extLst>
        </xdr:cNvPr>
        <xdr:cNvSpPr/>
      </xdr:nvSpPr>
      <xdr:spPr>
        <a:xfrm rot="13195574">
          <a:off x="5337121" y="4764371"/>
          <a:ext cx="133200" cy="1728000"/>
        </a:xfrm>
        <a:prstGeom prst="downArrow">
          <a:avLst/>
        </a:prstGeom>
        <a:solidFill>
          <a:srgbClr val="92D050"/>
        </a:solidFill>
        <a:ln w="45466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601703</xdr:colOff>
      <xdr:row>32</xdr:row>
      <xdr:rowOff>135396</xdr:rowOff>
    </xdr:from>
    <xdr:to>
      <xdr:col>14</xdr:col>
      <xdr:colOff>94489</xdr:colOff>
      <xdr:row>33</xdr:row>
      <xdr:rowOff>72653</xdr:rowOff>
    </xdr:to>
    <xdr:sp macro="" textlink="">
      <xdr:nvSpPr>
        <xdr:cNvPr id="91" name="下矢印 13">
          <a:extLst>
            <a:ext uri="{FF2B5EF4-FFF2-40B4-BE49-F238E27FC236}">
              <a16:creationId xmlns:a16="http://schemas.microsoft.com/office/drawing/2014/main" id="{73518BB1-7DC9-4C94-9457-17663AEA3880}"/>
            </a:ext>
          </a:extLst>
        </xdr:cNvPr>
        <xdr:cNvSpPr/>
      </xdr:nvSpPr>
      <xdr:spPr>
        <a:xfrm rot="14589076">
          <a:off x="6754414" y="3317185"/>
          <a:ext cx="114150" cy="5616000"/>
        </a:xfrm>
        <a:prstGeom prst="downArrow">
          <a:avLst/>
        </a:prstGeom>
        <a:solidFill>
          <a:srgbClr val="92D050"/>
        </a:solidFill>
        <a:ln w="45466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297422</xdr:colOff>
      <xdr:row>20</xdr:row>
      <xdr:rowOff>109509</xdr:rowOff>
    </xdr:from>
    <xdr:to>
      <xdr:col>13</xdr:col>
      <xdr:colOff>403216</xdr:colOff>
      <xdr:row>21</xdr:row>
      <xdr:rowOff>74980</xdr:rowOff>
    </xdr:to>
    <xdr:sp macro="" textlink="">
      <xdr:nvSpPr>
        <xdr:cNvPr id="92" name="下矢印 13">
          <a:extLst>
            <a:ext uri="{FF2B5EF4-FFF2-40B4-BE49-F238E27FC236}">
              <a16:creationId xmlns:a16="http://schemas.microsoft.com/office/drawing/2014/main" id="{9E4D2FB7-5F05-4528-9D03-EF3C15C6BE30}"/>
            </a:ext>
          </a:extLst>
        </xdr:cNvPr>
        <xdr:cNvSpPr/>
      </xdr:nvSpPr>
      <xdr:spPr>
        <a:xfrm rot="13508280">
          <a:off x="6435569" y="1087097"/>
          <a:ext cx="133559" cy="5574265"/>
        </a:xfrm>
        <a:prstGeom prst="downArrow">
          <a:avLst/>
        </a:prstGeom>
        <a:solidFill>
          <a:srgbClr val="92D050"/>
        </a:solidFill>
        <a:ln w="45466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644435</xdr:colOff>
      <xdr:row>22</xdr:row>
      <xdr:rowOff>143934</xdr:rowOff>
    </xdr:from>
    <xdr:to>
      <xdr:col>5</xdr:col>
      <xdr:colOff>97278</xdr:colOff>
      <xdr:row>47</xdr:row>
      <xdr:rowOff>113613</xdr:rowOff>
    </xdr:to>
    <xdr:sp macro="" textlink="">
      <xdr:nvSpPr>
        <xdr:cNvPr id="93" name="下矢印 13">
          <a:extLst>
            <a:ext uri="{FF2B5EF4-FFF2-40B4-BE49-F238E27FC236}">
              <a16:creationId xmlns:a16="http://schemas.microsoft.com/office/drawing/2014/main" id="{063CFF2C-5C29-4B62-8CD2-0483B2C89343}"/>
            </a:ext>
          </a:extLst>
        </xdr:cNvPr>
        <xdr:cNvSpPr/>
      </xdr:nvSpPr>
      <xdr:spPr>
        <a:xfrm rot="9168500">
          <a:off x="3365864" y="4307720"/>
          <a:ext cx="133200" cy="4392000"/>
        </a:xfrm>
        <a:prstGeom prst="downArrow">
          <a:avLst/>
        </a:prstGeom>
        <a:solidFill>
          <a:srgbClr val="92D050"/>
        </a:solidFill>
        <a:ln w="45466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33778</xdr:colOff>
      <xdr:row>20</xdr:row>
      <xdr:rowOff>26735</xdr:rowOff>
    </xdr:from>
    <xdr:to>
      <xdr:col>4</xdr:col>
      <xdr:colOff>52827</xdr:colOff>
      <xdr:row>22</xdr:row>
      <xdr:rowOff>3201</xdr:rowOff>
    </xdr:to>
    <xdr:sp macro="" textlink="">
      <xdr:nvSpPr>
        <xdr:cNvPr id="44" name="角丸四角形 1">
          <a:extLst>
            <a:ext uri="{FF2B5EF4-FFF2-40B4-BE49-F238E27FC236}">
              <a16:creationId xmlns:a16="http://schemas.microsoft.com/office/drawing/2014/main" id="{BE9862A1-38A6-473C-BD38-8F693C7E9142}"/>
            </a:ext>
          </a:extLst>
        </xdr:cNvPr>
        <xdr:cNvSpPr/>
      </xdr:nvSpPr>
      <xdr:spPr>
        <a:xfrm>
          <a:off x="2074849" y="3836735"/>
          <a:ext cx="699407" cy="330252"/>
        </a:xfrm>
        <a:prstGeom prst="roundRect">
          <a:avLst/>
        </a:prstGeom>
        <a:noFill/>
        <a:ln w="45466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関西</a:t>
          </a:r>
        </a:p>
      </xdr:txBody>
    </xdr:sp>
    <xdr:clientData/>
  </xdr:twoCellAnchor>
  <xdr:twoCellAnchor>
    <xdr:from>
      <xdr:col>8</xdr:col>
      <xdr:colOff>357939</xdr:colOff>
      <xdr:row>26</xdr:row>
      <xdr:rowOff>73802</xdr:rowOff>
    </xdr:from>
    <xdr:to>
      <xdr:col>8</xdr:col>
      <xdr:colOff>649140</xdr:colOff>
      <xdr:row>33</xdr:row>
      <xdr:rowOff>95552</xdr:rowOff>
    </xdr:to>
    <xdr:sp macro="" textlink="">
      <xdr:nvSpPr>
        <xdr:cNvPr id="48" name="下矢印 5">
          <a:extLst>
            <a:ext uri="{FF2B5EF4-FFF2-40B4-BE49-F238E27FC236}">
              <a16:creationId xmlns:a16="http://schemas.microsoft.com/office/drawing/2014/main" id="{37801D8D-781F-4964-8268-17E1DB9B8E35}"/>
            </a:ext>
          </a:extLst>
        </xdr:cNvPr>
        <xdr:cNvSpPr/>
      </xdr:nvSpPr>
      <xdr:spPr>
        <a:xfrm rot="12911921">
          <a:off x="5826410" y="4780273"/>
          <a:ext cx="291201" cy="1198367"/>
        </a:xfrm>
        <a:prstGeom prst="downArrow">
          <a:avLst/>
        </a:prstGeom>
        <a:solidFill>
          <a:srgbClr val="92D050"/>
        </a:solidFill>
        <a:ln w="45466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198602</xdr:colOff>
      <xdr:row>28</xdr:row>
      <xdr:rowOff>6303</xdr:rowOff>
    </xdr:from>
    <xdr:to>
      <xdr:col>13</xdr:col>
      <xdr:colOff>623402</xdr:colOff>
      <xdr:row>51</xdr:row>
      <xdr:rowOff>54034</xdr:rowOff>
    </xdr:to>
    <xdr:sp macro="" textlink="">
      <xdr:nvSpPr>
        <xdr:cNvPr id="49" name="下矢印 13">
          <a:extLst>
            <a:ext uri="{FF2B5EF4-FFF2-40B4-BE49-F238E27FC236}">
              <a16:creationId xmlns:a16="http://schemas.microsoft.com/office/drawing/2014/main" id="{6CBAF4BA-CF96-45D9-B19A-EB76C9B0DEFE}"/>
            </a:ext>
          </a:extLst>
        </xdr:cNvPr>
        <xdr:cNvSpPr/>
      </xdr:nvSpPr>
      <xdr:spPr>
        <a:xfrm rot="12327372">
          <a:off x="9084867" y="5048950"/>
          <a:ext cx="424800" cy="3913760"/>
        </a:xfrm>
        <a:prstGeom prst="downArrow">
          <a:avLst/>
        </a:prstGeom>
        <a:solidFill>
          <a:srgbClr val="0070C0"/>
        </a:solidFill>
        <a:ln w="45466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389439</xdr:colOff>
      <xdr:row>8</xdr:row>
      <xdr:rowOff>18791</xdr:rowOff>
    </xdr:from>
    <xdr:to>
      <xdr:col>11</xdr:col>
      <xdr:colOff>133881</xdr:colOff>
      <xdr:row>35</xdr:row>
      <xdr:rowOff>63848</xdr:rowOff>
    </xdr:to>
    <xdr:sp macro="" textlink="">
      <xdr:nvSpPr>
        <xdr:cNvPr id="50" name="下矢印 13">
          <a:extLst>
            <a:ext uri="{FF2B5EF4-FFF2-40B4-BE49-F238E27FC236}">
              <a16:creationId xmlns:a16="http://schemas.microsoft.com/office/drawing/2014/main" id="{3CB01386-B7DA-4699-A3D8-F5573C8608CE}"/>
            </a:ext>
          </a:extLst>
        </xdr:cNvPr>
        <xdr:cNvSpPr/>
      </xdr:nvSpPr>
      <xdr:spPr>
        <a:xfrm rot="12840072">
          <a:off x="7225027" y="1677262"/>
          <a:ext cx="428001" cy="4605851"/>
        </a:xfrm>
        <a:prstGeom prst="downArrow">
          <a:avLst/>
        </a:prstGeom>
        <a:solidFill>
          <a:srgbClr val="0070C0"/>
        </a:solidFill>
        <a:ln w="45466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12</xdr:col>
      <xdr:colOff>291031</xdr:colOff>
      <xdr:row>6</xdr:row>
      <xdr:rowOff>74439</xdr:rowOff>
    </xdr:from>
    <xdr:to>
      <xdr:col>13</xdr:col>
      <xdr:colOff>471445</xdr:colOff>
      <xdr:row>8</xdr:row>
      <xdr:rowOff>85643</xdr:rowOff>
    </xdr:to>
    <xdr:sp macro="" textlink="">
      <xdr:nvSpPr>
        <xdr:cNvPr id="56" name="角丸四角形 1">
          <a:extLst>
            <a:ext uri="{FF2B5EF4-FFF2-40B4-BE49-F238E27FC236}">
              <a16:creationId xmlns:a16="http://schemas.microsoft.com/office/drawing/2014/main" id="{FAD7B9B0-C2D2-449C-8D0B-F1FDF033DC91}"/>
            </a:ext>
          </a:extLst>
        </xdr:cNvPr>
        <xdr:cNvSpPr/>
      </xdr:nvSpPr>
      <xdr:spPr>
        <a:xfrm>
          <a:off x="8493737" y="1396733"/>
          <a:ext cx="863973" cy="347381"/>
        </a:xfrm>
        <a:prstGeom prst="roundRect">
          <a:avLst/>
        </a:prstGeom>
        <a:noFill/>
        <a:ln w="45466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東京圏</a:t>
          </a:r>
        </a:p>
      </xdr:txBody>
    </xdr:sp>
    <xdr:clientData/>
  </xdr:twoCellAnchor>
  <xdr:twoCellAnchor>
    <xdr:from>
      <xdr:col>14</xdr:col>
      <xdr:colOff>172413</xdr:colOff>
      <xdr:row>21</xdr:row>
      <xdr:rowOff>139754</xdr:rowOff>
    </xdr:from>
    <xdr:to>
      <xdr:col>15</xdr:col>
      <xdr:colOff>191463</xdr:colOff>
      <xdr:row>23</xdr:row>
      <xdr:rowOff>149678</xdr:rowOff>
    </xdr:to>
    <xdr:sp macro="" textlink="">
      <xdr:nvSpPr>
        <xdr:cNvPr id="59" name="角丸四角形 1">
          <a:extLst>
            <a:ext uri="{FF2B5EF4-FFF2-40B4-BE49-F238E27FC236}">
              <a16:creationId xmlns:a16="http://schemas.microsoft.com/office/drawing/2014/main" id="{E273DD37-7BC8-4B6D-87A1-88BD4D716487}"/>
            </a:ext>
          </a:extLst>
        </xdr:cNvPr>
        <xdr:cNvSpPr/>
      </xdr:nvSpPr>
      <xdr:spPr>
        <a:xfrm>
          <a:off x="9697413" y="4126647"/>
          <a:ext cx="699407" cy="363710"/>
        </a:xfrm>
        <a:prstGeom prst="roundRect">
          <a:avLst/>
        </a:prstGeom>
        <a:noFill/>
        <a:ln w="45466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中部</a:t>
          </a:r>
        </a:p>
      </xdr:txBody>
    </xdr:sp>
    <xdr:clientData/>
  </xdr:twoCellAnchor>
  <xdr:twoCellAnchor>
    <xdr:from>
      <xdr:col>4</xdr:col>
      <xdr:colOff>440657</xdr:colOff>
      <xdr:row>20</xdr:row>
      <xdr:rowOff>168565</xdr:rowOff>
    </xdr:from>
    <xdr:to>
      <xdr:col>5</xdr:col>
      <xdr:colOff>336300</xdr:colOff>
      <xdr:row>32</xdr:row>
      <xdr:rowOff>154514</xdr:rowOff>
    </xdr:to>
    <xdr:sp macro="" textlink="">
      <xdr:nvSpPr>
        <xdr:cNvPr id="70" name="下矢印 13">
          <a:extLst>
            <a:ext uri="{FF2B5EF4-FFF2-40B4-BE49-F238E27FC236}">
              <a16:creationId xmlns:a16="http://schemas.microsoft.com/office/drawing/2014/main" id="{DF970C67-5707-46B4-84BF-F5C8C61786EC}"/>
            </a:ext>
          </a:extLst>
        </xdr:cNvPr>
        <xdr:cNvSpPr/>
      </xdr:nvSpPr>
      <xdr:spPr>
        <a:xfrm rot="8372072">
          <a:off x="3162086" y="3978565"/>
          <a:ext cx="576000" cy="2108663"/>
        </a:xfrm>
        <a:prstGeom prst="downArrow">
          <a:avLst/>
        </a:prstGeom>
        <a:solidFill>
          <a:srgbClr val="0070C0"/>
        </a:solidFill>
        <a:ln w="45466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386824</xdr:colOff>
      <xdr:row>48</xdr:row>
      <xdr:rowOff>119500</xdr:rowOff>
    </xdr:from>
    <xdr:to>
      <xdr:col>8</xdr:col>
      <xdr:colOff>534467</xdr:colOff>
      <xdr:row>55</xdr:row>
      <xdr:rowOff>8180</xdr:rowOff>
    </xdr:to>
    <xdr:sp macro="" textlink="">
      <xdr:nvSpPr>
        <xdr:cNvPr id="71" name="下矢印 63">
          <a:extLst>
            <a:ext uri="{FF2B5EF4-FFF2-40B4-BE49-F238E27FC236}">
              <a16:creationId xmlns:a16="http://schemas.microsoft.com/office/drawing/2014/main" id="{A16C82BA-8295-4B09-BD4C-A0076B33236E}"/>
            </a:ext>
          </a:extLst>
        </xdr:cNvPr>
        <xdr:cNvSpPr/>
      </xdr:nvSpPr>
      <xdr:spPr>
        <a:xfrm rot="10800000">
          <a:off x="5171736" y="8523912"/>
          <a:ext cx="831202" cy="1065297"/>
        </a:xfrm>
        <a:prstGeom prst="downArrow">
          <a:avLst>
            <a:gd name="adj1" fmla="val 50000"/>
            <a:gd name="adj2" fmla="val 44507"/>
          </a:avLst>
        </a:prstGeom>
        <a:solidFill>
          <a:schemeClr val="tx2">
            <a:lumMod val="50000"/>
          </a:schemeClr>
        </a:solidFill>
        <a:ln w="45466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67579</xdr:colOff>
      <xdr:row>31</xdr:row>
      <xdr:rowOff>88792</xdr:rowOff>
    </xdr:from>
    <xdr:to>
      <xdr:col>14</xdr:col>
      <xdr:colOff>402593</xdr:colOff>
      <xdr:row>36</xdr:row>
      <xdr:rowOff>32327</xdr:rowOff>
    </xdr:to>
    <xdr:sp macro="" textlink="">
      <xdr:nvSpPr>
        <xdr:cNvPr id="72" name="下矢印 63">
          <a:extLst>
            <a:ext uri="{FF2B5EF4-FFF2-40B4-BE49-F238E27FC236}">
              <a16:creationId xmlns:a16="http://schemas.microsoft.com/office/drawing/2014/main" id="{BBAC6411-09F8-4DDC-BE26-D7E17CE8215C}"/>
            </a:ext>
          </a:extLst>
        </xdr:cNvPr>
        <xdr:cNvSpPr/>
      </xdr:nvSpPr>
      <xdr:spPr>
        <a:xfrm rot="14168440">
          <a:off x="7645193" y="4390213"/>
          <a:ext cx="828000" cy="3736800"/>
        </a:xfrm>
        <a:prstGeom prst="downArrow">
          <a:avLst>
            <a:gd name="adj1" fmla="val 50000"/>
            <a:gd name="adj2" fmla="val 44507"/>
          </a:avLst>
        </a:prstGeom>
        <a:solidFill>
          <a:schemeClr val="tx2">
            <a:lumMod val="50000"/>
          </a:schemeClr>
        </a:solidFill>
        <a:ln w="45466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586929</xdr:colOff>
      <xdr:row>6</xdr:row>
      <xdr:rowOff>167543</xdr:rowOff>
    </xdr:from>
    <xdr:to>
      <xdr:col>12</xdr:col>
      <xdr:colOff>158282</xdr:colOff>
      <xdr:row>11</xdr:row>
      <xdr:rowOff>111079</xdr:rowOff>
    </xdr:to>
    <xdr:sp macro="" textlink="">
      <xdr:nvSpPr>
        <xdr:cNvPr id="73" name="下矢印 63">
          <a:extLst>
            <a:ext uri="{FF2B5EF4-FFF2-40B4-BE49-F238E27FC236}">
              <a16:creationId xmlns:a16="http://schemas.microsoft.com/office/drawing/2014/main" id="{9D85A094-1E28-4190-8F41-0E077F5A1EB3}"/>
            </a:ext>
          </a:extLst>
        </xdr:cNvPr>
        <xdr:cNvSpPr/>
      </xdr:nvSpPr>
      <xdr:spPr>
        <a:xfrm rot="14935976">
          <a:off x="7152381" y="1076414"/>
          <a:ext cx="795183" cy="1622030"/>
        </a:xfrm>
        <a:prstGeom prst="downArrow">
          <a:avLst>
            <a:gd name="adj1" fmla="val 50000"/>
            <a:gd name="adj2" fmla="val 44507"/>
          </a:avLst>
        </a:prstGeom>
        <a:solidFill>
          <a:schemeClr val="tx2">
            <a:lumMod val="50000"/>
          </a:schemeClr>
        </a:solidFill>
        <a:ln w="45466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632814</xdr:colOff>
      <xdr:row>20</xdr:row>
      <xdr:rowOff>122480</xdr:rowOff>
    </xdr:from>
    <xdr:to>
      <xdr:col>13</xdr:col>
      <xdr:colOff>539267</xdr:colOff>
      <xdr:row>26</xdr:row>
      <xdr:rowOff>119780</xdr:rowOff>
    </xdr:to>
    <xdr:sp macro="" textlink="">
      <xdr:nvSpPr>
        <xdr:cNvPr id="74" name="下矢印 63">
          <a:extLst>
            <a:ext uri="{FF2B5EF4-FFF2-40B4-BE49-F238E27FC236}">
              <a16:creationId xmlns:a16="http://schemas.microsoft.com/office/drawing/2014/main" id="{731FE31B-A574-4E7A-AD8D-7B547A13A76E}"/>
            </a:ext>
          </a:extLst>
        </xdr:cNvPr>
        <xdr:cNvSpPr/>
      </xdr:nvSpPr>
      <xdr:spPr>
        <a:xfrm rot="15153624">
          <a:off x="7880819" y="3488046"/>
          <a:ext cx="1058657" cy="1947525"/>
        </a:xfrm>
        <a:prstGeom prst="downArrow">
          <a:avLst>
            <a:gd name="adj1" fmla="val 50000"/>
            <a:gd name="adj2" fmla="val 44507"/>
          </a:avLst>
        </a:prstGeom>
        <a:solidFill>
          <a:schemeClr val="tx2">
            <a:lumMod val="50000"/>
          </a:schemeClr>
        </a:solidFill>
        <a:ln w="45466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247291</xdr:colOff>
      <xdr:row>20</xdr:row>
      <xdr:rowOff>13606</xdr:rowOff>
    </xdr:from>
    <xdr:to>
      <xdr:col>8</xdr:col>
      <xdr:colOff>612325</xdr:colOff>
      <xdr:row>21</xdr:row>
      <xdr:rowOff>50098</xdr:rowOff>
    </xdr:to>
    <xdr:sp macro="" textlink="">
      <xdr:nvSpPr>
        <xdr:cNvPr id="75" name="下矢印 13">
          <a:extLst>
            <a:ext uri="{FF2B5EF4-FFF2-40B4-BE49-F238E27FC236}">
              <a16:creationId xmlns:a16="http://schemas.microsoft.com/office/drawing/2014/main" id="{C1CFC5BE-23DD-4A46-B6AB-88C22E3E62CC}"/>
            </a:ext>
          </a:extLst>
        </xdr:cNvPr>
        <xdr:cNvSpPr/>
      </xdr:nvSpPr>
      <xdr:spPr>
        <a:xfrm rot="16200000">
          <a:off x="4405258" y="2387068"/>
          <a:ext cx="213385" cy="3086462"/>
        </a:xfrm>
        <a:prstGeom prst="downArrow">
          <a:avLst/>
        </a:prstGeom>
        <a:solidFill>
          <a:srgbClr val="FFFF99"/>
        </a:solidFill>
        <a:ln w="127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511948</xdr:colOff>
      <xdr:row>16</xdr:row>
      <xdr:rowOff>70277</xdr:rowOff>
    </xdr:from>
    <xdr:to>
      <xdr:col>6</xdr:col>
      <xdr:colOff>530998</xdr:colOff>
      <xdr:row>18</xdr:row>
      <xdr:rowOff>17609</xdr:rowOff>
    </xdr:to>
    <xdr:sp macro="" textlink="">
      <xdr:nvSpPr>
        <xdr:cNvPr id="76" name="角丸四角形 1">
          <a:extLst>
            <a:ext uri="{FF2B5EF4-FFF2-40B4-BE49-F238E27FC236}">
              <a16:creationId xmlns:a16="http://schemas.microsoft.com/office/drawing/2014/main" id="{933AF4B4-A652-482B-9192-093FC6271983}"/>
            </a:ext>
          </a:extLst>
        </xdr:cNvPr>
        <xdr:cNvSpPr/>
      </xdr:nvSpPr>
      <xdr:spPr>
        <a:xfrm>
          <a:off x="3913734" y="3172706"/>
          <a:ext cx="699407" cy="301117"/>
        </a:xfrm>
        <a:prstGeom prst="roundRect">
          <a:avLst/>
        </a:prstGeom>
        <a:noFill/>
        <a:ln w="45466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九州</a:t>
          </a:r>
        </a:p>
      </xdr:txBody>
    </xdr:sp>
    <xdr:clientData/>
  </xdr:twoCellAnchor>
  <xdr:twoCellAnchor>
    <xdr:from>
      <xdr:col>7</xdr:col>
      <xdr:colOff>40970</xdr:colOff>
      <xdr:row>16</xdr:row>
      <xdr:rowOff>51344</xdr:rowOff>
    </xdr:from>
    <xdr:to>
      <xdr:col>9</xdr:col>
      <xdr:colOff>163290</xdr:colOff>
      <xdr:row>18</xdr:row>
      <xdr:rowOff>123078</xdr:rowOff>
    </xdr:to>
    <xdr:sp macro="" textlink="">
      <xdr:nvSpPr>
        <xdr:cNvPr id="77" name="下矢印 13">
          <a:extLst>
            <a:ext uri="{FF2B5EF4-FFF2-40B4-BE49-F238E27FC236}">
              <a16:creationId xmlns:a16="http://schemas.microsoft.com/office/drawing/2014/main" id="{B6451964-A06D-403B-82E8-6B90A54E6FED}"/>
            </a:ext>
          </a:extLst>
        </xdr:cNvPr>
        <xdr:cNvSpPr/>
      </xdr:nvSpPr>
      <xdr:spPr>
        <a:xfrm rot="16200000">
          <a:off x="5332227" y="2625016"/>
          <a:ext cx="425519" cy="1483034"/>
        </a:xfrm>
        <a:prstGeom prst="downArrow">
          <a:avLst/>
        </a:prstGeom>
        <a:solidFill>
          <a:srgbClr val="FF9966"/>
        </a:solidFill>
        <a:ln w="45466">
          <a:solidFill>
            <a:srgbClr val="FF99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158751</xdr:colOff>
      <xdr:row>75</xdr:row>
      <xdr:rowOff>127000</xdr:rowOff>
    </xdr:from>
    <xdr:to>
      <xdr:col>14</xdr:col>
      <xdr:colOff>444501</xdr:colOff>
      <xdr:row>80</xdr:row>
      <xdr:rowOff>150559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2097D9B-DB75-49E1-A230-881BDA24AB14}"/>
            </a:ext>
          </a:extLst>
        </xdr:cNvPr>
        <xdr:cNvGrpSpPr/>
      </xdr:nvGrpSpPr>
      <xdr:grpSpPr>
        <a:xfrm>
          <a:off x="6962322" y="13666107"/>
          <a:ext cx="3007179" cy="908023"/>
          <a:chOff x="6994339" y="13069794"/>
          <a:chExt cx="3019986" cy="864000"/>
        </a:xfrm>
      </xdr:grpSpPr>
      <xdr:sp macro="" textlink="">
        <xdr:nvSpPr>
          <xdr:cNvPr id="88" name="下矢印 5">
            <a:extLst>
              <a:ext uri="{FF2B5EF4-FFF2-40B4-BE49-F238E27FC236}">
                <a16:creationId xmlns:a16="http://schemas.microsoft.com/office/drawing/2014/main" id="{00000000-0008-0000-0100-000058000000}"/>
              </a:ext>
            </a:extLst>
          </xdr:cNvPr>
          <xdr:cNvSpPr/>
        </xdr:nvSpPr>
        <xdr:spPr>
          <a:xfrm rot="16200000">
            <a:off x="7472012" y="13005942"/>
            <a:ext cx="204907" cy="574727"/>
          </a:xfrm>
          <a:prstGeom prst="downArrow">
            <a:avLst/>
          </a:prstGeom>
          <a:solidFill>
            <a:srgbClr val="FFFF99"/>
          </a:solidFill>
          <a:ln w="45466">
            <a:solidFill>
              <a:srgbClr val="FFFF99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>
          <a:xfrm>
            <a:off x="6994339" y="13069794"/>
            <a:ext cx="3019986" cy="864000"/>
          </a:xfrm>
          <a:prstGeom prst="rect">
            <a:avLst/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8" name="下矢印 5">
            <a:extLst>
              <a:ext uri="{FF2B5EF4-FFF2-40B4-BE49-F238E27FC236}">
                <a16:creationId xmlns:a16="http://schemas.microsoft.com/office/drawing/2014/main" id="{7674605F-3138-4889-A3A1-363E9448EF6C}"/>
              </a:ext>
            </a:extLst>
          </xdr:cNvPr>
          <xdr:cNvSpPr/>
        </xdr:nvSpPr>
        <xdr:spPr>
          <a:xfrm rot="16200000">
            <a:off x="7470833" y="13380964"/>
            <a:ext cx="207267" cy="574727"/>
          </a:xfrm>
          <a:prstGeom prst="downArrow">
            <a:avLst/>
          </a:prstGeom>
          <a:solidFill>
            <a:schemeClr val="accent6"/>
          </a:solidFill>
          <a:ln w="45466"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twoCellAnchor>
    <xdr:from>
      <xdr:col>11</xdr:col>
      <xdr:colOff>457180</xdr:colOff>
      <xdr:row>78</xdr:row>
      <xdr:rowOff>90728</xdr:rowOff>
    </xdr:from>
    <xdr:to>
      <xdr:col>14</xdr:col>
      <xdr:colOff>249362</xdr:colOff>
      <xdr:row>80</xdr:row>
      <xdr:rowOff>15530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06719306-3EAF-4886-9051-B68542C6994B}"/>
            </a:ext>
          </a:extLst>
        </xdr:cNvPr>
        <xdr:cNvSpPr txBox="1"/>
      </xdr:nvSpPr>
      <xdr:spPr>
        <a:xfrm>
          <a:off x="8012009" y="13706465"/>
          <a:ext cx="1852590" cy="2656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転入超過数　</a:t>
          </a:r>
          <a:r>
            <a:rPr kumimoji="1" lang="en-US" altLang="ja-JP" sz="1100"/>
            <a:t>300</a:t>
          </a:r>
          <a:r>
            <a:rPr kumimoji="1" lang="ja-JP" altLang="en-US" sz="1100"/>
            <a:t>人以上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B5EDB-9A42-4C27-AD20-EB9E142D81D5}">
  <sheetPr>
    <tabColor rgb="FFFF0000"/>
    <pageSetUpPr fitToPage="1"/>
  </sheetPr>
  <dimension ref="B1:AG65"/>
  <sheetViews>
    <sheetView showGridLines="0" tabSelected="1" topLeftCell="A21" zoomScaleNormal="100" zoomScaleSheetLayoutView="145" workbookViewId="0">
      <selection activeCell="B21" sqref="B21:V65"/>
    </sheetView>
  </sheetViews>
  <sheetFormatPr defaultRowHeight="13.5"/>
  <cols>
    <col min="1" max="1" width="9" style="29"/>
    <col min="2" max="2" width="3.375" style="29" customWidth="1"/>
    <col min="3" max="3" width="11.625" style="29" customWidth="1"/>
    <col min="4" max="6" width="9.625" style="29" customWidth="1"/>
    <col min="7" max="12" width="9.125" style="29" customWidth="1"/>
    <col min="13" max="22" width="8.375" style="29" customWidth="1"/>
    <col min="23" max="23" width="3.375" style="29" customWidth="1"/>
    <col min="24" max="16384" width="9" style="29"/>
  </cols>
  <sheetData>
    <row r="1" spans="2:22" ht="14.25" hidden="1">
      <c r="B1" s="28" t="s">
        <v>15</v>
      </c>
      <c r="C1" s="28"/>
      <c r="D1" s="28"/>
      <c r="E1" s="28"/>
      <c r="F1" s="28"/>
    </row>
    <row r="2" spans="2:22" ht="9.75" hidden="1" customHeight="1" thickBot="1">
      <c r="B2" s="28"/>
      <c r="C2" s="28"/>
      <c r="D2" s="28"/>
      <c r="E2" s="28"/>
      <c r="F2" s="28"/>
    </row>
    <row r="3" spans="2:22" hidden="1">
      <c r="B3" s="144" t="s">
        <v>16</v>
      </c>
      <c r="C3" s="30"/>
      <c r="D3" s="30"/>
      <c r="E3" s="30"/>
      <c r="F3" s="30"/>
      <c r="G3" s="146" t="s">
        <v>17</v>
      </c>
      <c r="H3" s="147"/>
      <c r="I3" s="148"/>
      <c r="J3" s="148"/>
      <c r="K3" s="148"/>
      <c r="L3" s="149"/>
      <c r="M3" s="150" t="s">
        <v>18</v>
      </c>
      <c r="N3" s="151"/>
      <c r="O3" s="151"/>
      <c r="P3" s="151"/>
      <c r="Q3" s="151"/>
      <c r="R3" s="151"/>
      <c r="S3" s="151"/>
      <c r="T3" s="151"/>
      <c r="U3" s="151"/>
      <c r="V3" s="152"/>
    </row>
    <row r="4" spans="2:22" s="36" customFormat="1" ht="36" hidden="1">
      <c r="B4" s="145"/>
      <c r="C4" s="31"/>
      <c r="D4" s="31"/>
      <c r="E4" s="31"/>
      <c r="F4" s="31"/>
      <c r="G4" s="32" t="s">
        <v>19</v>
      </c>
      <c r="H4" s="33" t="s">
        <v>20</v>
      </c>
      <c r="I4" s="34" t="s">
        <v>21</v>
      </c>
      <c r="J4" s="34" t="s">
        <v>22</v>
      </c>
      <c r="K4" s="34" t="s">
        <v>23</v>
      </c>
      <c r="L4" s="35" t="s">
        <v>24</v>
      </c>
      <c r="M4" s="33" t="s">
        <v>25</v>
      </c>
      <c r="N4" s="34" t="s">
        <v>26</v>
      </c>
      <c r="O4" s="34" t="s">
        <v>27</v>
      </c>
      <c r="P4" s="34" t="s">
        <v>28</v>
      </c>
      <c r="Q4" s="34" t="s">
        <v>29</v>
      </c>
      <c r="R4" s="34" t="s">
        <v>30</v>
      </c>
      <c r="S4" s="34" t="s">
        <v>31</v>
      </c>
      <c r="T4" s="34" t="s">
        <v>32</v>
      </c>
      <c r="U4" s="34" t="s">
        <v>33</v>
      </c>
      <c r="V4" s="35" t="s">
        <v>34</v>
      </c>
    </row>
    <row r="5" spans="2:22" hidden="1">
      <c r="B5" s="31" t="s">
        <v>19</v>
      </c>
      <c r="C5" s="31"/>
      <c r="D5" s="31"/>
      <c r="E5" s="31"/>
      <c r="F5" s="31"/>
      <c r="G5" s="32" t="s">
        <v>35</v>
      </c>
      <c r="H5" s="37">
        <v>0.12936549862064917</v>
      </c>
      <c r="I5" s="38">
        <v>2.44761401655221E-2</v>
      </c>
      <c r="J5" s="38">
        <v>1.9428303105006751E-2</v>
      </c>
      <c r="K5" s="38">
        <v>9.6261078828432239E-3</v>
      </c>
      <c r="L5" s="39">
        <v>3.5100076304513707E-2</v>
      </c>
      <c r="M5" s="37">
        <v>1.1152198156952516E-2</v>
      </c>
      <c r="N5" s="38">
        <v>1.9604390444327054E-2</v>
      </c>
      <c r="O5" s="38">
        <v>2.1893525855490991E-2</v>
      </c>
      <c r="P5" s="38">
        <v>0.13265246228796149</v>
      </c>
      <c r="Q5" s="38">
        <v>0.32957680342783352</v>
      </c>
      <c r="R5" s="38">
        <v>0.13271115806773492</v>
      </c>
      <c r="S5" s="38">
        <v>2.2245700534131597E-2</v>
      </c>
      <c r="T5" s="38">
        <v>6.3391442155309036E-3</v>
      </c>
      <c r="U5" s="38">
        <v>6.2511005458707525E-2</v>
      </c>
      <c r="V5" s="39">
        <v>4.3317485472794508E-2</v>
      </c>
    </row>
    <row r="6" spans="2:22" hidden="1">
      <c r="B6" s="31" t="s">
        <v>20</v>
      </c>
      <c r="C6" s="31"/>
      <c r="D6" s="31"/>
      <c r="E6" s="31"/>
      <c r="F6" s="31"/>
      <c r="G6" s="40">
        <v>0.18401063425750094</v>
      </c>
      <c r="H6" s="33" t="s">
        <v>35</v>
      </c>
      <c r="I6" s="38">
        <v>0.13539688568173186</v>
      </c>
      <c r="J6" s="38">
        <v>3.9118875807064184E-2</v>
      </c>
      <c r="K6" s="38">
        <v>3.1238131409039117E-2</v>
      </c>
      <c r="L6" s="39">
        <v>2.155336118496012E-2</v>
      </c>
      <c r="M6" s="37">
        <v>6.7413596657804782E-3</v>
      </c>
      <c r="N6" s="38">
        <v>9.2100265856437519E-3</v>
      </c>
      <c r="O6" s="38">
        <v>1.0634257500949488E-2</v>
      </c>
      <c r="P6" s="38">
        <v>9.8936574249905054E-2</v>
      </c>
      <c r="Q6" s="38">
        <v>0.22996581845803266</v>
      </c>
      <c r="R6" s="38">
        <v>0.14470186099506266</v>
      </c>
      <c r="S6" s="38">
        <v>2.2218002278769463E-2</v>
      </c>
      <c r="T6" s="38">
        <v>9.9696164071401451E-3</v>
      </c>
      <c r="U6" s="38">
        <v>4.063805545005697E-2</v>
      </c>
      <c r="V6" s="39">
        <v>1.5666540068363086E-2</v>
      </c>
    </row>
    <row r="7" spans="2:22" hidden="1">
      <c r="B7" s="31" t="s">
        <v>21</v>
      </c>
      <c r="C7" s="31"/>
      <c r="D7" s="31"/>
      <c r="E7" s="31"/>
      <c r="F7" s="31"/>
      <c r="G7" s="40">
        <v>7.4374577417173765E-2</v>
      </c>
      <c r="H7" s="37">
        <v>0.19968447148974533</v>
      </c>
      <c r="I7" s="34" t="s">
        <v>35</v>
      </c>
      <c r="J7" s="38">
        <v>9.9166103222898348E-3</v>
      </c>
      <c r="K7" s="38">
        <v>6.3105702050935313E-3</v>
      </c>
      <c r="L7" s="39">
        <v>0.11313950867703403</v>
      </c>
      <c r="M7" s="37">
        <v>8.338967771016453E-3</v>
      </c>
      <c r="N7" s="38">
        <v>7.2120802343926078E-3</v>
      </c>
      <c r="O7" s="38">
        <v>8.7897227856659904E-3</v>
      </c>
      <c r="P7" s="38">
        <v>0.1104349785891368</v>
      </c>
      <c r="Q7" s="38">
        <v>0.17962587333784089</v>
      </c>
      <c r="R7" s="38">
        <v>0.14063556457065585</v>
      </c>
      <c r="S7" s="38">
        <v>2.9299075952219969E-3</v>
      </c>
      <c r="T7" s="38">
        <v>2.7045300878972278E-3</v>
      </c>
      <c r="U7" s="38">
        <v>2.0734730673878748E-2</v>
      </c>
      <c r="V7" s="39">
        <v>0.11516790624295695</v>
      </c>
    </row>
    <row r="8" spans="2:22" hidden="1">
      <c r="B8" s="31" t="s">
        <v>36</v>
      </c>
      <c r="C8" s="31"/>
      <c r="D8" s="31"/>
      <c r="E8" s="31"/>
      <c r="F8" s="31"/>
      <c r="G8" s="40">
        <v>6.5530414340287987E-2</v>
      </c>
      <c r="H8" s="37">
        <v>0.10667058477813694</v>
      </c>
      <c r="I8" s="38">
        <v>1.3517484572436086E-2</v>
      </c>
      <c r="J8" s="34" t="s">
        <v>35</v>
      </c>
      <c r="K8" s="38">
        <v>7.0526006464883923E-3</v>
      </c>
      <c r="L8" s="39">
        <v>3.0561269468116367E-2</v>
      </c>
      <c r="M8" s="37">
        <v>1.1754334410813987E-2</v>
      </c>
      <c r="N8" s="38">
        <v>2.9385836027034967E-3</v>
      </c>
      <c r="O8" s="38">
        <v>1.0285042609462239E-2</v>
      </c>
      <c r="P8" s="38">
        <v>0.10431971789597413</v>
      </c>
      <c r="Q8" s="38">
        <v>0.11813106082868058</v>
      </c>
      <c r="R8" s="38">
        <v>0.43167793123714371</v>
      </c>
      <c r="S8" s="38">
        <v>9.1096091683808399E-3</v>
      </c>
      <c r="T8" s="38">
        <v>0</v>
      </c>
      <c r="U8" s="38">
        <v>1.3517484572436086E-2</v>
      </c>
      <c r="V8" s="39">
        <v>7.4933881868939164E-2</v>
      </c>
    </row>
    <row r="9" spans="2:22" ht="14.25" hidden="1" thickBot="1">
      <c r="B9" s="41" t="s">
        <v>37</v>
      </c>
      <c r="C9" s="41"/>
      <c r="D9" s="41"/>
      <c r="E9" s="41"/>
      <c r="F9" s="41"/>
      <c r="G9" s="42">
        <v>6.3492063492063489E-2</v>
      </c>
      <c r="H9" s="43">
        <v>0.12698412698412698</v>
      </c>
      <c r="I9" s="44">
        <v>1.8518518518518517E-2</v>
      </c>
      <c r="J9" s="44">
        <v>0</v>
      </c>
      <c r="K9" s="45" t="s">
        <v>35</v>
      </c>
      <c r="L9" s="46">
        <v>0.18584656084656084</v>
      </c>
      <c r="M9" s="43">
        <v>0</v>
      </c>
      <c r="N9" s="44">
        <v>0</v>
      </c>
      <c r="O9" s="44">
        <v>0</v>
      </c>
      <c r="P9" s="44">
        <v>1.3227513227513227E-2</v>
      </c>
      <c r="Q9" s="44">
        <v>0.13029100529100529</v>
      </c>
      <c r="R9" s="44">
        <v>0.26521164021164023</v>
      </c>
      <c r="S9" s="44">
        <v>0</v>
      </c>
      <c r="T9" s="44">
        <v>0</v>
      </c>
      <c r="U9" s="44">
        <v>0</v>
      </c>
      <c r="V9" s="46">
        <v>0.19642857142857142</v>
      </c>
    </row>
    <row r="10" spans="2:22" hidden="1">
      <c r="B10" s="47"/>
      <c r="C10" s="47"/>
      <c r="D10" s="47"/>
      <c r="E10" s="47"/>
      <c r="F10" s="47"/>
    </row>
    <row r="11" spans="2:22" ht="14.25" hidden="1">
      <c r="B11" s="28" t="s">
        <v>38</v>
      </c>
      <c r="C11" s="28"/>
      <c r="D11" s="28"/>
      <c r="E11" s="28"/>
      <c r="F11" s="28"/>
    </row>
    <row r="12" spans="2:22" ht="9.75" hidden="1" customHeight="1" thickBot="1">
      <c r="B12" s="28"/>
      <c r="C12" s="28"/>
      <c r="D12" s="28"/>
      <c r="E12" s="28"/>
      <c r="F12" s="28"/>
    </row>
    <row r="13" spans="2:22" hidden="1">
      <c r="B13" s="144" t="s">
        <v>16</v>
      </c>
      <c r="C13" s="30"/>
      <c r="D13" s="30"/>
      <c r="E13" s="30"/>
      <c r="F13" s="30"/>
      <c r="G13" s="146" t="s">
        <v>17</v>
      </c>
      <c r="H13" s="147"/>
      <c r="I13" s="148"/>
      <c r="J13" s="148"/>
      <c r="K13" s="148"/>
      <c r="L13" s="149"/>
      <c r="M13" s="150" t="s">
        <v>18</v>
      </c>
      <c r="N13" s="151"/>
      <c r="O13" s="151"/>
      <c r="P13" s="151"/>
      <c r="Q13" s="151"/>
      <c r="R13" s="151"/>
      <c r="S13" s="151"/>
      <c r="T13" s="151"/>
      <c r="U13" s="151"/>
      <c r="V13" s="152"/>
    </row>
    <row r="14" spans="2:22" s="36" customFormat="1" ht="36" hidden="1">
      <c r="B14" s="145"/>
      <c r="C14" s="31"/>
      <c r="D14" s="31"/>
      <c r="E14" s="31"/>
      <c r="F14" s="31"/>
      <c r="G14" s="32" t="s">
        <v>19</v>
      </c>
      <c r="H14" s="33" t="s">
        <v>20</v>
      </c>
      <c r="I14" s="34" t="s">
        <v>21</v>
      </c>
      <c r="J14" s="34" t="s">
        <v>22</v>
      </c>
      <c r="K14" s="34" t="s">
        <v>23</v>
      </c>
      <c r="L14" s="35" t="s">
        <v>24</v>
      </c>
      <c r="M14" s="33" t="s">
        <v>25</v>
      </c>
      <c r="N14" s="34" t="s">
        <v>26</v>
      </c>
      <c r="O14" s="34" t="s">
        <v>27</v>
      </c>
      <c r="P14" s="34" t="s">
        <v>28</v>
      </c>
      <c r="Q14" s="34" t="s">
        <v>29</v>
      </c>
      <c r="R14" s="34" t="s">
        <v>30</v>
      </c>
      <c r="S14" s="34" t="s">
        <v>31</v>
      </c>
      <c r="T14" s="34" t="s">
        <v>32</v>
      </c>
      <c r="U14" s="34" t="s">
        <v>33</v>
      </c>
      <c r="V14" s="35" t="s">
        <v>34</v>
      </c>
    </row>
    <row r="15" spans="2:22" hidden="1">
      <c r="B15" s="31" t="s">
        <v>19</v>
      </c>
      <c r="C15" s="31"/>
      <c r="D15" s="31"/>
      <c r="E15" s="31"/>
      <c r="F15" s="31"/>
      <c r="G15" s="32" t="s">
        <v>35</v>
      </c>
      <c r="H15" s="37">
        <v>0.11170028818443804</v>
      </c>
      <c r="I15" s="38">
        <v>1.9020172910662825E-2</v>
      </c>
      <c r="J15" s="38">
        <v>1.2853025936599424E-2</v>
      </c>
      <c r="K15" s="38">
        <v>5.5331412103746397E-3</v>
      </c>
      <c r="L15" s="39">
        <v>3.3832853025936596E-2</v>
      </c>
      <c r="M15" s="37">
        <v>9.3371757925072053E-3</v>
      </c>
      <c r="N15" s="38">
        <v>1.6829971181556196E-2</v>
      </c>
      <c r="O15" s="38">
        <v>2.0691642651296829E-2</v>
      </c>
      <c r="P15" s="38">
        <v>0.16697406340057636</v>
      </c>
      <c r="Q15" s="38">
        <v>0.37302593659942362</v>
      </c>
      <c r="R15" s="38">
        <v>0.12247838616714697</v>
      </c>
      <c r="S15" s="38">
        <v>2.1037463976945246E-2</v>
      </c>
      <c r="T15" s="38">
        <v>2.7665706051873198E-3</v>
      </c>
      <c r="U15" s="38">
        <v>4.3919308357348703E-2</v>
      </c>
      <c r="V15" s="39">
        <v>0.04</v>
      </c>
    </row>
    <row r="16" spans="2:22" hidden="1">
      <c r="B16" s="31" t="s">
        <v>20</v>
      </c>
      <c r="C16" s="31"/>
      <c r="D16" s="31"/>
      <c r="E16" s="31"/>
      <c r="F16" s="31"/>
      <c r="G16" s="40">
        <v>0.19599822143174744</v>
      </c>
      <c r="H16" s="33" t="s">
        <v>35</v>
      </c>
      <c r="I16" s="38">
        <v>7.8790573588261456E-2</v>
      </c>
      <c r="J16" s="38">
        <v>3.228101378390396E-2</v>
      </c>
      <c r="K16" s="38">
        <v>1.7074255224544241E-2</v>
      </c>
      <c r="L16" s="39">
        <v>1.5740329035126722E-2</v>
      </c>
      <c r="M16" s="37">
        <v>8.5371276122721204E-3</v>
      </c>
      <c r="N16" s="38">
        <v>1.0048910626945309E-2</v>
      </c>
      <c r="O16" s="38">
        <v>1.0671409515340151E-2</v>
      </c>
      <c r="P16" s="38">
        <v>0.12752334370831481</v>
      </c>
      <c r="Q16" s="38">
        <v>0.2750555802578924</v>
      </c>
      <c r="R16" s="38">
        <v>0.14673188083592709</v>
      </c>
      <c r="S16" s="38">
        <v>1.4762116496220543E-2</v>
      </c>
      <c r="T16" s="38">
        <v>7.0253445975989332E-3</v>
      </c>
      <c r="U16" s="38">
        <v>3.9306358381502891E-2</v>
      </c>
      <c r="V16" s="39">
        <v>2.0453534904401955E-2</v>
      </c>
    </row>
    <row r="17" spans="2:22" hidden="1">
      <c r="B17" s="31" t="s">
        <v>21</v>
      </c>
      <c r="C17" s="31"/>
      <c r="D17" s="31"/>
      <c r="E17" s="31"/>
      <c r="F17" s="31"/>
      <c r="G17" s="40">
        <v>7.5081022686352181E-2</v>
      </c>
      <c r="H17" s="37">
        <v>0.25675189052934821</v>
      </c>
      <c r="I17" s="34" t="s">
        <v>35</v>
      </c>
      <c r="J17" s="38">
        <v>8.2823190493338129E-3</v>
      </c>
      <c r="K17" s="38">
        <v>5.0414115952466688E-3</v>
      </c>
      <c r="L17" s="39">
        <v>9.5426719481454814E-2</v>
      </c>
      <c r="M17" s="37">
        <v>1.026287360460929E-2</v>
      </c>
      <c r="N17" s="38">
        <v>5.5815628375945267E-3</v>
      </c>
      <c r="O17" s="38">
        <v>9.0025207057976234E-3</v>
      </c>
      <c r="P17" s="38">
        <v>9.1825711199135754E-2</v>
      </c>
      <c r="Q17" s="38">
        <v>0.21011883327331654</v>
      </c>
      <c r="R17" s="38">
        <v>0.11469211379186173</v>
      </c>
      <c r="S17" s="38">
        <v>6.1217140799423838E-3</v>
      </c>
      <c r="T17" s="38">
        <v>1.9805545552754773E-3</v>
      </c>
      <c r="U17" s="38">
        <v>2.1606049693914296E-2</v>
      </c>
      <c r="V17" s="39">
        <v>8.8224702916816708E-2</v>
      </c>
    </row>
    <row r="18" spans="2:22" hidden="1">
      <c r="B18" s="31" t="s">
        <v>36</v>
      </c>
      <c r="C18" s="31"/>
      <c r="D18" s="31"/>
      <c r="E18" s="31"/>
      <c r="F18" s="31"/>
      <c r="G18" s="40">
        <v>7.6478743068391863E-2</v>
      </c>
      <c r="H18" s="37">
        <v>9.519408502772643E-2</v>
      </c>
      <c r="I18" s="38">
        <v>1.0166358595194085E-2</v>
      </c>
      <c r="J18" s="34" t="s">
        <v>35</v>
      </c>
      <c r="K18" s="38">
        <v>0</v>
      </c>
      <c r="L18" s="39">
        <v>2.4029574861367836E-2</v>
      </c>
      <c r="M18" s="37">
        <v>6.4695009242144181E-3</v>
      </c>
      <c r="N18" s="38">
        <v>3.0036968576709795E-3</v>
      </c>
      <c r="O18" s="38">
        <v>1.5480591497227357E-2</v>
      </c>
      <c r="P18" s="38">
        <v>0.11321626617375231</v>
      </c>
      <c r="Q18" s="38">
        <v>0.13447319778188541</v>
      </c>
      <c r="R18" s="38">
        <v>0.44316081330868762</v>
      </c>
      <c r="S18" s="38">
        <v>1.2707948243992606E-2</v>
      </c>
      <c r="T18" s="38">
        <v>2.7726432532347504E-3</v>
      </c>
      <c r="U18" s="38">
        <v>9.4731977818853976E-3</v>
      </c>
      <c r="V18" s="39">
        <v>5.3373382624768949E-2</v>
      </c>
    </row>
    <row r="19" spans="2:22" ht="14.25" hidden="1" thickBot="1">
      <c r="B19" s="41" t="s">
        <v>37</v>
      </c>
      <c r="C19" s="41"/>
      <c r="D19" s="41"/>
      <c r="E19" s="41"/>
      <c r="F19" s="41"/>
      <c r="G19" s="42">
        <v>8.0352768250857423E-2</v>
      </c>
      <c r="H19" s="43">
        <v>0.16119549240568348</v>
      </c>
      <c r="I19" s="44">
        <v>1.3718765311121999E-2</v>
      </c>
      <c r="J19" s="44">
        <v>1.1758941695247428E-2</v>
      </c>
      <c r="K19" s="45" t="s">
        <v>35</v>
      </c>
      <c r="L19" s="46">
        <v>0.15384615384615385</v>
      </c>
      <c r="M19" s="43">
        <v>0</v>
      </c>
      <c r="N19" s="44">
        <v>0</v>
      </c>
      <c r="O19" s="44">
        <v>0</v>
      </c>
      <c r="P19" s="44">
        <v>4.5075943165115137E-2</v>
      </c>
      <c r="Q19" s="44">
        <v>0.18912297893189614</v>
      </c>
      <c r="R19" s="44">
        <v>0.19941205291523764</v>
      </c>
      <c r="S19" s="44">
        <v>0</v>
      </c>
      <c r="T19" s="44">
        <v>0</v>
      </c>
      <c r="U19" s="44">
        <v>0</v>
      </c>
      <c r="V19" s="46">
        <v>0.14551690347868693</v>
      </c>
    </row>
    <row r="20" spans="2:22" hidden="1"/>
    <row r="21" spans="2:22" ht="17.25">
      <c r="B21" s="48" t="s">
        <v>91</v>
      </c>
      <c r="M21" s="88" t="s">
        <v>90</v>
      </c>
      <c r="N21" s="89"/>
      <c r="O21" s="90" t="s">
        <v>49</v>
      </c>
      <c r="P21" s="91"/>
      <c r="Q21" s="92"/>
      <c r="R21" s="90" t="s">
        <v>50</v>
      </c>
      <c r="S21" s="91"/>
      <c r="T21" s="93"/>
      <c r="U21" s="90" t="s">
        <v>51</v>
      </c>
    </row>
    <row r="22" spans="2:22" ht="10.5" customHeight="1">
      <c r="C22" s="28"/>
      <c r="D22" s="28"/>
      <c r="E22" s="28"/>
      <c r="F22" s="28"/>
      <c r="V22" s="49" t="s">
        <v>39</v>
      </c>
    </row>
    <row r="23" spans="2:22" ht="14.45" customHeight="1">
      <c r="B23" s="155" t="s">
        <v>16</v>
      </c>
      <c r="C23" s="156"/>
      <c r="D23" s="155" t="s">
        <v>40</v>
      </c>
      <c r="E23" s="159"/>
      <c r="F23" s="159"/>
      <c r="G23" s="160" t="s">
        <v>41</v>
      </c>
      <c r="H23" s="161"/>
      <c r="I23" s="161"/>
      <c r="J23" s="161"/>
      <c r="K23" s="161"/>
      <c r="L23" s="162"/>
      <c r="M23" s="153" t="s">
        <v>42</v>
      </c>
      <c r="N23" s="153"/>
      <c r="O23" s="153"/>
      <c r="P23" s="153"/>
      <c r="Q23" s="153"/>
      <c r="R23" s="153"/>
      <c r="S23" s="153"/>
      <c r="T23" s="153"/>
      <c r="U23" s="153"/>
      <c r="V23" s="154"/>
    </row>
    <row r="24" spans="2:22" ht="32.1" customHeight="1">
      <c r="B24" s="157"/>
      <c r="C24" s="158"/>
      <c r="D24" s="157"/>
      <c r="E24" s="50" t="s">
        <v>43</v>
      </c>
      <c r="F24" s="51" t="s">
        <v>44</v>
      </c>
      <c r="G24" s="52" t="s">
        <v>19</v>
      </c>
      <c r="H24" s="53" t="s">
        <v>20</v>
      </c>
      <c r="I24" s="53" t="s">
        <v>21</v>
      </c>
      <c r="J24" s="53" t="s">
        <v>22</v>
      </c>
      <c r="K24" s="54" t="s">
        <v>23</v>
      </c>
      <c r="L24" s="55" t="s">
        <v>45</v>
      </c>
      <c r="M24" s="56" t="s">
        <v>25</v>
      </c>
      <c r="N24" s="53" t="s">
        <v>26</v>
      </c>
      <c r="O24" s="53" t="s">
        <v>27</v>
      </c>
      <c r="P24" s="53" t="s">
        <v>28</v>
      </c>
      <c r="Q24" s="53" t="s">
        <v>29</v>
      </c>
      <c r="R24" s="53" t="s">
        <v>30</v>
      </c>
      <c r="S24" s="53" t="s">
        <v>31</v>
      </c>
      <c r="T24" s="53" t="s">
        <v>32</v>
      </c>
      <c r="U24" s="53" t="s">
        <v>33</v>
      </c>
      <c r="V24" s="55" t="s">
        <v>46</v>
      </c>
    </row>
    <row r="25" spans="2:22" ht="18" customHeight="1">
      <c r="B25" s="163" t="s">
        <v>47</v>
      </c>
      <c r="C25" s="57" t="s">
        <v>19</v>
      </c>
      <c r="D25" s="58">
        <v>17037</v>
      </c>
      <c r="E25" s="59">
        <f>SUM(H25:L25)</f>
        <v>3714</v>
      </c>
      <c r="F25" s="60">
        <f>SUM(M25:V25)</f>
        <v>13323</v>
      </c>
      <c r="G25" s="61">
        <v>7764</v>
      </c>
      <c r="H25" s="62">
        <v>2204</v>
      </c>
      <c r="I25" s="62">
        <v>417</v>
      </c>
      <c r="J25" s="62">
        <v>331</v>
      </c>
      <c r="K25" s="62">
        <v>164</v>
      </c>
      <c r="L25" s="63">
        <v>598</v>
      </c>
      <c r="M25" s="64">
        <v>190</v>
      </c>
      <c r="N25" s="62">
        <v>334</v>
      </c>
      <c r="O25" s="62">
        <v>373</v>
      </c>
      <c r="P25" s="62">
        <v>2260</v>
      </c>
      <c r="Q25" s="62">
        <v>5615</v>
      </c>
      <c r="R25" s="62">
        <v>2261</v>
      </c>
      <c r="S25" s="62">
        <v>379</v>
      </c>
      <c r="T25" s="62">
        <v>108</v>
      </c>
      <c r="U25" s="62">
        <v>1065</v>
      </c>
      <c r="V25" s="63">
        <v>738</v>
      </c>
    </row>
    <row r="26" spans="2:22" ht="18" customHeight="1">
      <c r="B26" s="164"/>
      <c r="C26" s="57" t="s">
        <v>20</v>
      </c>
      <c r="D26" s="58">
        <v>10532</v>
      </c>
      <c r="E26" s="59">
        <f>SUM(G26,I26:L26)</f>
        <v>4332</v>
      </c>
      <c r="F26" s="60">
        <f t="shared" ref="F26:F29" si="0">SUM(M26:V26)</f>
        <v>6200</v>
      </c>
      <c r="G26" s="64">
        <v>1938</v>
      </c>
      <c r="H26" s="65">
        <v>2290</v>
      </c>
      <c r="I26" s="62">
        <v>1426</v>
      </c>
      <c r="J26" s="62">
        <v>412</v>
      </c>
      <c r="K26" s="62">
        <v>329</v>
      </c>
      <c r="L26" s="63">
        <v>227</v>
      </c>
      <c r="M26" s="64">
        <v>71</v>
      </c>
      <c r="N26" s="62">
        <v>97</v>
      </c>
      <c r="O26" s="62">
        <v>112</v>
      </c>
      <c r="P26" s="62">
        <v>1042</v>
      </c>
      <c r="Q26" s="62">
        <v>2422</v>
      </c>
      <c r="R26" s="62">
        <v>1524</v>
      </c>
      <c r="S26" s="62">
        <v>234</v>
      </c>
      <c r="T26" s="62">
        <v>105</v>
      </c>
      <c r="U26" s="62">
        <v>428</v>
      </c>
      <c r="V26" s="63">
        <v>165</v>
      </c>
    </row>
    <row r="27" spans="2:22" ht="18" customHeight="1">
      <c r="B27" s="164"/>
      <c r="C27" s="57" t="s">
        <v>21</v>
      </c>
      <c r="D27" s="58">
        <v>4437</v>
      </c>
      <c r="E27" s="59">
        <f>SUM(G27:H27,J27:L27)</f>
        <v>1790</v>
      </c>
      <c r="F27" s="60">
        <f t="shared" si="0"/>
        <v>2647</v>
      </c>
      <c r="G27" s="64">
        <v>330</v>
      </c>
      <c r="H27" s="62">
        <v>886</v>
      </c>
      <c r="I27" s="65">
        <v>1182</v>
      </c>
      <c r="J27" s="62">
        <v>44</v>
      </c>
      <c r="K27" s="62">
        <v>28</v>
      </c>
      <c r="L27" s="63">
        <v>502</v>
      </c>
      <c r="M27" s="64">
        <v>37</v>
      </c>
      <c r="N27" s="62">
        <v>32</v>
      </c>
      <c r="O27" s="62">
        <v>39</v>
      </c>
      <c r="P27" s="62">
        <v>490</v>
      </c>
      <c r="Q27" s="62">
        <v>797</v>
      </c>
      <c r="R27" s="62">
        <v>624</v>
      </c>
      <c r="S27" s="62">
        <v>13</v>
      </c>
      <c r="T27" s="62">
        <v>12</v>
      </c>
      <c r="U27" s="62">
        <v>92</v>
      </c>
      <c r="V27" s="63">
        <v>511</v>
      </c>
    </row>
    <row r="28" spans="2:22" ht="18" customHeight="1">
      <c r="B28" s="164"/>
      <c r="C28" s="57" t="s">
        <v>36</v>
      </c>
      <c r="D28" s="58">
        <v>3403</v>
      </c>
      <c r="E28" s="59">
        <f>SUM(G28:I28,K28:L28)</f>
        <v>760</v>
      </c>
      <c r="F28" s="60">
        <f t="shared" si="0"/>
        <v>2643</v>
      </c>
      <c r="G28" s="64">
        <v>223</v>
      </c>
      <c r="H28" s="62">
        <v>363</v>
      </c>
      <c r="I28" s="62">
        <v>46</v>
      </c>
      <c r="J28" s="65">
        <v>581</v>
      </c>
      <c r="K28" s="62">
        <v>24</v>
      </c>
      <c r="L28" s="63">
        <v>104</v>
      </c>
      <c r="M28" s="64">
        <v>40</v>
      </c>
      <c r="N28" s="62">
        <v>10</v>
      </c>
      <c r="O28" s="62">
        <v>35</v>
      </c>
      <c r="P28" s="62">
        <v>355</v>
      </c>
      <c r="Q28" s="62">
        <v>402</v>
      </c>
      <c r="R28" s="62">
        <v>1469</v>
      </c>
      <c r="S28" s="62">
        <v>31</v>
      </c>
      <c r="T28" s="62">
        <v>0</v>
      </c>
      <c r="U28" s="62">
        <v>46</v>
      </c>
      <c r="V28" s="63">
        <v>255</v>
      </c>
    </row>
    <row r="29" spans="2:22" ht="18" customHeight="1" thickBot="1">
      <c r="B29" s="165"/>
      <c r="C29" s="66" t="s">
        <v>37</v>
      </c>
      <c r="D29" s="67">
        <v>1512</v>
      </c>
      <c r="E29" s="68">
        <f>SUM(G29:J29,L29)</f>
        <v>597</v>
      </c>
      <c r="F29" s="69">
        <f t="shared" si="0"/>
        <v>915</v>
      </c>
      <c r="G29" s="70">
        <v>96</v>
      </c>
      <c r="H29" s="71">
        <v>192</v>
      </c>
      <c r="I29" s="71">
        <v>28</v>
      </c>
      <c r="J29" s="71">
        <v>0</v>
      </c>
      <c r="K29" s="72">
        <v>278</v>
      </c>
      <c r="L29" s="73">
        <v>281</v>
      </c>
      <c r="M29" s="70">
        <v>0</v>
      </c>
      <c r="N29" s="71">
        <v>0</v>
      </c>
      <c r="O29" s="71">
        <v>0</v>
      </c>
      <c r="P29" s="71">
        <v>20</v>
      </c>
      <c r="Q29" s="71">
        <v>197</v>
      </c>
      <c r="R29" s="71">
        <v>401</v>
      </c>
      <c r="S29" s="71">
        <v>0</v>
      </c>
      <c r="T29" s="71">
        <v>0</v>
      </c>
      <c r="U29" s="71">
        <v>0</v>
      </c>
      <c r="V29" s="73">
        <v>297</v>
      </c>
    </row>
    <row r="30" spans="2:22" ht="18" customHeight="1" thickTop="1">
      <c r="B30" s="166" t="s">
        <v>98</v>
      </c>
      <c r="C30" s="74" t="s">
        <v>19</v>
      </c>
      <c r="D30" s="75">
        <v>100</v>
      </c>
      <c r="E30" s="75">
        <f>E25/D25*100</f>
        <v>21.799612607853494</v>
      </c>
      <c r="F30" s="75">
        <f>F25/$D25*100</f>
        <v>78.20038739214651</v>
      </c>
      <c r="G30" s="106" t="s">
        <v>35</v>
      </c>
      <c r="H30" s="110">
        <f>H5*100</f>
        <v>12.936549862064917</v>
      </c>
      <c r="I30" s="110">
        <f t="shared" ref="I30:V34" si="1">I5*100</f>
        <v>2.44761401655221</v>
      </c>
      <c r="J30" s="110">
        <f t="shared" si="1"/>
        <v>1.942830310500675</v>
      </c>
      <c r="K30" s="110">
        <f t="shared" si="1"/>
        <v>0.96261078828432245</v>
      </c>
      <c r="L30" s="112">
        <f t="shared" si="1"/>
        <v>3.5100076304513705</v>
      </c>
      <c r="M30" s="108">
        <f t="shared" si="1"/>
        <v>1.1152198156952515</v>
      </c>
      <c r="N30" s="110">
        <f t="shared" si="1"/>
        <v>1.9604390444327053</v>
      </c>
      <c r="O30" s="110">
        <f t="shared" si="1"/>
        <v>2.189352585549099</v>
      </c>
      <c r="P30" s="110">
        <f t="shared" si="1"/>
        <v>13.265246228796149</v>
      </c>
      <c r="Q30" s="110">
        <f t="shared" si="1"/>
        <v>32.957680342783355</v>
      </c>
      <c r="R30" s="110">
        <f t="shared" si="1"/>
        <v>13.271115806773492</v>
      </c>
      <c r="S30" s="110">
        <f t="shared" si="1"/>
        <v>2.2245700534131596</v>
      </c>
      <c r="T30" s="110">
        <f t="shared" si="1"/>
        <v>0.6339144215530903</v>
      </c>
      <c r="U30" s="110">
        <f t="shared" si="1"/>
        <v>6.2511005458707523</v>
      </c>
      <c r="V30" s="112">
        <f t="shared" si="1"/>
        <v>4.3317485472794504</v>
      </c>
    </row>
    <row r="31" spans="2:22" ht="18" customHeight="1">
      <c r="B31" s="164"/>
      <c r="C31" s="57" t="s">
        <v>20</v>
      </c>
      <c r="D31" s="79">
        <v>100</v>
      </c>
      <c r="E31" s="80">
        <f>E26/D26*100</f>
        <v>41.131788834029628</v>
      </c>
      <c r="F31" s="80">
        <f t="shared" ref="F31:F34" si="2">F26/$D26*100</f>
        <v>58.868211165970372</v>
      </c>
      <c r="G31" s="109">
        <f t="shared" ref="G31:I34" si="3">G6*100</f>
        <v>18.401063425750095</v>
      </c>
      <c r="H31" s="107" t="s">
        <v>35</v>
      </c>
      <c r="I31" s="111">
        <f t="shared" si="1"/>
        <v>13.539688568173187</v>
      </c>
      <c r="J31" s="111">
        <f t="shared" si="1"/>
        <v>3.9118875807064182</v>
      </c>
      <c r="K31" s="111">
        <f t="shared" si="1"/>
        <v>3.1238131409039118</v>
      </c>
      <c r="L31" s="113">
        <f t="shared" si="1"/>
        <v>2.1553361184960118</v>
      </c>
      <c r="M31" s="109">
        <f t="shared" si="1"/>
        <v>0.67413596657804786</v>
      </c>
      <c r="N31" s="111">
        <f>N6*100</f>
        <v>0.92100265856437513</v>
      </c>
      <c r="O31" s="111">
        <f t="shared" si="1"/>
        <v>1.0634257500949489</v>
      </c>
      <c r="P31" s="111">
        <f t="shared" si="1"/>
        <v>9.893657424990506</v>
      </c>
      <c r="Q31" s="111">
        <f t="shared" si="1"/>
        <v>22.996581845803266</v>
      </c>
      <c r="R31" s="111">
        <f t="shared" si="1"/>
        <v>14.470186099506266</v>
      </c>
      <c r="S31" s="111">
        <f t="shared" si="1"/>
        <v>2.2218002278769462</v>
      </c>
      <c r="T31" s="111">
        <f t="shared" si="1"/>
        <v>0.9969616407140145</v>
      </c>
      <c r="U31" s="111">
        <f t="shared" si="1"/>
        <v>4.0638055450056969</v>
      </c>
      <c r="V31" s="113">
        <f t="shared" si="1"/>
        <v>1.5666540068363086</v>
      </c>
    </row>
    <row r="32" spans="2:22" ht="18" customHeight="1">
      <c r="B32" s="164"/>
      <c r="C32" s="57" t="s">
        <v>21</v>
      </c>
      <c r="D32" s="80">
        <v>100</v>
      </c>
      <c r="E32" s="80">
        <f t="shared" ref="E32:E34" si="4">E27/D27*100</f>
        <v>40.342573811133647</v>
      </c>
      <c r="F32" s="80">
        <f t="shared" si="2"/>
        <v>59.657426188866346</v>
      </c>
      <c r="G32" s="109">
        <f t="shared" si="3"/>
        <v>7.4374577417173766</v>
      </c>
      <c r="H32" s="114">
        <f t="shared" si="3"/>
        <v>19.968447148974533</v>
      </c>
      <c r="I32" s="107" t="s">
        <v>35</v>
      </c>
      <c r="J32" s="111">
        <f t="shared" si="1"/>
        <v>0.9916610322289835</v>
      </c>
      <c r="K32" s="111">
        <f t="shared" si="1"/>
        <v>0.63105702050935308</v>
      </c>
      <c r="L32" s="113">
        <f t="shared" si="1"/>
        <v>11.313950867703403</v>
      </c>
      <c r="M32" s="109">
        <f t="shared" si="1"/>
        <v>0.83389677710164534</v>
      </c>
      <c r="N32" s="111">
        <f t="shared" si="1"/>
        <v>0.72120802343926083</v>
      </c>
      <c r="O32" s="111">
        <f t="shared" si="1"/>
        <v>0.87897227856659899</v>
      </c>
      <c r="P32" s="111">
        <f>P7*100</f>
        <v>11.04349785891368</v>
      </c>
      <c r="Q32" s="111">
        <f t="shared" si="1"/>
        <v>17.962587333784089</v>
      </c>
      <c r="R32" s="111">
        <f t="shared" si="1"/>
        <v>14.063556457065584</v>
      </c>
      <c r="S32" s="111">
        <f t="shared" si="1"/>
        <v>0.29299075952219972</v>
      </c>
      <c r="T32" s="111">
        <f t="shared" si="1"/>
        <v>0.27045300878972278</v>
      </c>
      <c r="U32" s="111">
        <f t="shared" si="1"/>
        <v>2.0734730673878747</v>
      </c>
      <c r="V32" s="113">
        <f t="shared" si="1"/>
        <v>11.516790624295695</v>
      </c>
    </row>
    <row r="33" spans="2:33" ht="18" customHeight="1">
      <c r="B33" s="164"/>
      <c r="C33" s="57" t="s">
        <v>36</v>
      </c>
      <c r="D33" s="80">
        <v>100</v>
      </c>
      <c r="E33" s="80">
        <f t="shared" si="4"/>
        <v>22.333235380546576</v>
      </c>
      <c r="F33" s="80">
        <f t="shared" si="2"/>
        <v>77.666764619453417</v>
      </c>
      <c r="G33" s="109">
        <f t="shared" si="3"/>
        <v>6.553041434028799</v>
      </c>
      <c r="H33" s="111">
        <f t="shared" si="3"/>
        <v>10.667058477813693</v>
      </c>
      <c r="I33" s="111">
        <f t="shared" si="3"/>
        <v>1.3517484572436087</v>
      </c>
      <c r="J33" s="107" t="s">
        <v>35</v>
      </c>
      <c r="K33" s="111">
        <f t="shared" si="1"/>
        <v>0.70526006464883928</v>
      </c>
      <c r="L33" s="113">
        <f t="shared" si="1"/>
        <v>3.0561269468116365</v>
      </c>
      <c r="M33" s="109">
        <f t="shared" si="1"/>
        <v>1.1754334410813987</v>
      </c>
      <c r="N33" s="111">
        <f t="shared" si="1"/>
        <v>0.29385836027034967</v>
      </c>
      <c r="O33" s="111">
        <f t="shared" si="1"/>
        <v>1.0285042609462238</v>
      </c>
      <c r="P33" s="111">
        <f t="shared" si="1"/>
        <v>10.431971789597414</v>
      </c>
      <c r="Q33" s="111">
        <f t="shared" si="1"/>
        <v>11.813106082868059</v>
      </c>
      <c r="R33" s="111">
        <f t="shared" si="1"/>
        <v>43.167793123714368</v>
      </c>
      <c r="S33" s="111">
        <f t="shared" si="1"/>
        <v>0.910960916838084</v>
      </c>
      <c r="T33" s="111">
        <f t="shared" si="1"/>
        <v>0</v>
      </c>
      <c r="U33" s="111">
        <f t="shared" si="1"/>
        <v>1.3517484572436087</v>
      </c>
      <c r="V33" s="113">
        <f t="shared" si="1"/>
        <v>7.4933881868939167</v>
      </c>
    </row>
    <row r="34" spans="2:33" ht="18" customHeight="1" thickBot="1">
      <c r="B34" s="164"/>
      <c r="C34" s="116" t="s">
        <v>37</v>
      </c>
      <c r="D34" s="117">
        <v>100</v>
      </c>
      <c r="E34" s="117">
        <f t="shared" si="4"/>
        <v>39.484126984126981</v>
      </c>
      <c r="F34" s="117">
        <f t="shared" si="2"/>
        <v>60.515873015873012</v>
      </c>
      <c r="G34" s="118">
        <f t="shared" si="3"/>
        <v>6.3492063492063489</v>
      </c>
      <c r="H34" s="119">
        <f t="shared" si="3"/>
        <v>12.698412698412698</v>
      </c>
      <c r="I34" s="119">
        <f t="shared" si="3"/>
        <v>1.8518518518518516</v>
      </c>
      <c r="J34" s="119">
        <f>J9*100</f>
        <v>0</v>
      </c>
      <c r="K34" s="120" t="s">
        <v>35</v>
      </c>
      <c r="L34" s="121">
        <f t="shared" si="1"/>
        <v>18.584656084656086</v>
      </c>
      <c r="M34" s="118">
        <f t="shared" si="1"/>
        <v>0</v>
      </c>
      <c r="N34" s="119">
        <f t="shared" si="1"/>
        <v>0</v>
      </c>
      <c r="O34" s="119">
        <f t="shared" si="1"/>
        <v>0</v>
      </c>
      <c r="P34" s="119">
        <f t="shared" si="1"/>
        <v>1.3227513227513228</v>
      </c>
      <c r="Q34" s="119">
        <f t="shared" si="1"/>
        <v>13.029100529100528</v>
      </c>
      <c r="R34" s="119">
        <f t="shared" si="1"/>
        <v>26.521164021164022</v>
      </c>
      <c r="S34" s="119">
        <f>S9*100</f>
        <v>0</v>
      </c>
      <c r="T34" s="119">
        <f t="shared" si="1"/>
        <v>0</v>
      </c>
      <c r="U34" s="119">
        <f t="shared" si="1"/>
        <v>0</v>
      </c>
      <c r="V34" s="121">
        <f t="shared" si="1"/>
        <v>19.642857142857142</v>
      </c>
    </row>
    <row r="35" spans="2:33" ht="18" customHeight="1">
      <c r="B35" s="167"/>
      <c r="C35" s="122" t="s">
        <v>96</v>
      </c>
      <c r="D35" s="123">
        <v>100</v>
      </c>
      <c r="E35" s="124" t="s">
        <v>95</v>
      </c>
      <c r="F35" s="123">
        <v>100</v>
      </c>
      <c r="G35" s="125" t="s">
        <v>95</v>
      </c>
      <c r="H35" s="126" t="s">
        <v>95</v>
      </c>
      <c r="I35" s="126" t="s">
        <v>95</v>
      </c>
      <c r="J35" s="126" t="s">
        <v>95</v>
      </c>
      <c r="K35" s="126" t="s">
        <v>95</v>
      </c>
      <c r="L35" s="127" t="s">
        <v>95</v>
      </c>
      <c r="M35" s="128">
        <f>X35*100</f>
        <v>1.5158582089552239</v>
      </c>
      <c r="N35" s="129">
        <f t="shared" ref="N35:V35" si="5">Y35*100</f>
        <v>2.7052238805970146</v>
      </c>
      <c r="O35" s="129">
        <f t="shared" si="5"/>
        <v>2.6002798507462686</v>
      </c>
      <c r="P35" s="129">
        <f t="shared" si="5"/>
        <v>17.043687810945272</v>
      </c>
      <c r="Q35" s="129">
        <f t="shared" si="5"/>
        <v>38.184079601990049</v>
      </c>
      <c r="R35" s="129">
        <f t="shared" si="5"/>
        <v>25.53249378109453</v>
      </c>
      <c r="S35" s="129">
        <f t="shared" si="5"/>
        <v>3.3193407960199006</v>
      </c>
      <c r="T35" s="129">
        <f t="shared" si="5"/>
        <v>1.5119713930348258</v>
      </c>
      <c r="U35" s="129">
        <f t="shared" si="5"/>
        <v>7.5870646766169152</v>
      </c>
      <c r="V35" s="130">
        <f t="shared" si="5"/>
        <v>0</v>
      </c>
      <c r="X35" s="29">
        <v>1.5158582089552239E-2</v>
      </c>
      <c r="Y35" s="29">
        <v>2.7052238805970148E-2</v>
      </c>
      <c r="Z35" s="29">
        <v>2.6002798507462687E-2</v>
      </c>
      <c r="AA35" s="29">
        <v>0.17043687810945274</v>
      </c>
      <c r="AB35" s="29">
        <v>0.38184079601990051</v>
      </c>
      <c r="AC35" s="29">
        <v>0.25532493781094528</v>
      </c>
      <c r="AD35" s="29">
        <v>3.3193407960199005E-2</v>
      </c>
      <c r="AE35" s="29">
        <v>1.5119713930348258E-2</v>
      </c>
      <c r="AF35" s="29">
        <v>7.5870646766169156E-2</v>
      </c>
      <c r="AG35" s="29">
        <v>0</v>
      </c>
    </row>
    <row r="36" spans="2:33" ht="18" customHeight="1">
      <c r="B36" s="84"/>
      <c r="C36" s="85"/>
      <c r="D36" s="86"/>
      <c r="E36" s="86"/>
      <c r="F36" s="86"/>
      <c r="H36" s="87"/>
      <c r="I36" s="87"/>
      <c r="J36" s="87"/>
      <c r="K36" s="86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</row>
    <row r="37" spans="2:33" ht="17.25">
      <c r="B37" s="48" t="s">
        <v>92</v>
      </c>
      <c r="C37" s="85"/>
      <c r="D37" s="86"/>
      <c r="M37" s="88" t="s">
        <v>48</v>
      </c>
      <c r="N37" s="89"/>
      <c r="O37" s="90" t="s">
        <v>49</v>
      </c>
      <c r="P37" s="91"/>
      <c r="Q37" s="92"/>
      <c r="R37" s="90" t="s">
        <v>50</v>
      </c>
      <c r="S37" s="91"/>
      <c r="T37" s="93"/>
      <c r="U37" s="90" t="s">
        <v>51</v>
      </c>
    </row>
    <row r="38" spans="2:33" ht="10.5" customHeight="1">
      <c r="C38" s="28"/>
      <c r="D38" s="28"/>
      <c r="E38" s="28"/>
      <c r="F38" s="28"/>
      <c r="V38" s="49" t="s">
        <v>39</v>
      </c>
    </row>
    <row r="39" spans="2:33" ht="14.45" customHeight="1">
      <c r="B39" s="155" t="s">
        <v>16</v>
      </c>
      <c r="C39" s="156"/>
      <c r="D39" s="155" t="s">
        <v>52</v>
      </c>
      <c r="E39" s="159"/>
      <c r="F39" s="159"/>
      <c r="G39" s="168" t="s">
        <v>17</v>
      </c>
      <c r="H39" s="169"/>
      <c r="I39" s="169"/>
      <c r="J39" s="169"/>
      <c r="K39" s="169"/>
      <c r="L39" s="170"/>
      <c r="M39" s="153" t="s">
        <v>18</v>
      </c>
      <c r="N39" s="153"/>
      <c r="O39" s="153"/>
      <c r="P39" s="153"/>
      <c r="Q39" s="153"/>
      <c r="R39" s="153"/>
      <c r="S39" s="153"/>
      <c r="T39" s="153"/>
      <c r="U39" s="153"/>
      <c r="V39" s="154"/>
    </row>
    <row r="40" spans="2:33" ht="32.1" customHeight="1">
      <c r="B40" s="157"/>
      <c r="C40" s="158"/>
      <c r="D40" s="157"/>
      <c r="E40" s="50" t="s">
        <v>53</v>
      </c>
      <c r="F40" s="51" t="s">
        <v>54</v>
      </c>
      <c r="G40" s="52" t="s">
        <v>19</v>
      </c>
      <c r="H40" s="53" t="s">
        <v>20</v>
      </c>
      <c r="I40" s="53" t="s">
        <v>21</v>
      </c>
      <c r="J40" s="53" t="s">
        <v>22</v>
      </c>
      <c r="K40" s="54" t="s">
        <v>23</v>
      </c>
      <c r="L40" s="55" t="s">
        <v>45</v>
      </c>
      <c r="M40" s="56" t="s">
        <v>25</v>
      </c>
      <c r="N40" s="53" t="s">
        <v>26</v>
      </c>
      <c r="O40" s="53" t="s">
        <v>27</v>
      </c>
      <c r="P40" s="53" t="s">
        <v>28</v>
      </c>
      <c r="Q40" s="53" t="s">
        <v>29</v>
      </c>
      <c r="R40" s="53" t="s">
        <v>30</v>
      </c>
      <c r="S40" s="53" t="s">
        <v>31</v>
      </c>
      <c r="T40" s="53" t="s">
        <v>32</v>
      </c>
      <c r="U40" s="53" t="s">
        <v>33</v>
      </c>
      <c r="V40" s="55" t="s">
        <v>46</v>
      </c>
    </row>
    <row r="41" spans="2:33" ht="18" customHeight="1">
      <c r="B41" s="163" t="s">
        <v>55</v>
      </c>
      <c r="C41" s="57" t="s">
        <v>19</v>
      </c>
      <c r="D41" s="58">
        <v>17350</v>
      </c>
      <c r="E41" s="59">
        <f>SUM(H41:L41)</f>
        <v>3174</v>
      </c>
      <c r="F41" s="60">
        <f>SUM(M41:V41)</f>
        <v>14176</v>
      </c>
      <c r="G41" s="61">
        <v>7764</v>
      </c>
      <c r="H41" s="62">
        <v>1938</v>
      </c>
      <c r="I41" s="62">
        <v>330</v>
      </c>
      <c r="J41" s="62">
        <v>223</v>
      </c>
      <c r="K41" s="62">
        <v>96</v>
      </c>
      <c r="L41" s="63">
        <v>587</v>
      </c>
      <c r="M41" s="64">
        <v>162</v>
      </c>
      <c r="N41" s="62">
        <v>292</v>
      </c>
      <c r="O41" s="62">
        <v>359</v>
      </c>
      <c r="P41" s="62">
        <v>2897</v>
      </c>
      <c r="Q41" s="62">
        <v>6472</v>
      </c>
      <c r="R41" s="62">
        <v>2125</v>
      </c>
      <c r="S41" s="62">
        <v>365</v>
      </c>
      <c r="T41" s="62">
        <v>48</v>
      </c>
      <c r="U41" s="62">
        <v>762</v>
      </c>
      <c r="V41" s="63">
        <v>694</v>
      </c>
    </row>
    <row r="42" spans="2:33" ht="18" customHeight="1">
      <c r="B42" s="164"/>
      <c r="C42" s="57" t="s">
        <v>20</v>
      </c>
      <c r="D42" s="58">
        <v>11245</v>
      </c>
      <c r="E42" s="59">
        <f>SUM(G42,I42:L42)</f>
        <v>3822</v>
      </c>
      <c r="F42" s="60">
        <f t="shared" ref="F42:F45" si="6">SUM(M42:V42)</f>
        <v>7423</v>
      </c>
      <c r="G42" s="64">
        <v>2204</v>
      </c>
      <c r="H42" s="65">
        <v>2290</v>
      </c>
      <c r="I42" s="62">
        <v>886</v>
      </c>
      <c r="J42" s="62">
        <v>363</v>
      </c>
      <c r="K42" s="62">
        <v>192</v>
      </c>
      <c r="L42" s="63">
        <v>177</v>
      </c>
      <c r="M42" s="64">
        <v>96</v>
      </c>
      <c r="N42" s="62">
        <v>113</v>
      </c>
      <c r="O42" s="62">
        <v>120</v>
      </c>
      <c r="P42" s="62">
        <v>1434</v>
      </c>
      <c r="Q42" s="62">
        <v>3093</v>
      </c>
      <c r="R42" s="62">
        <v>1650</v>
      </c>
      <c r="S42" s="62">
        <v>166</v>
      </c>
      <c r="T42" s="62">
        <v>79</v>
      </c>
      <c r="U42" s="62">
        <v>442</v>
      </c>
      <c r="V42" s="63">
        <v>230</v>
      </c>
    </row>
    <row r="43" spans="2:33" ht="18" customHeight="1">
      <c r="B43" s="164"/>
      <c r="C43" s="57" t="s">
        <v>21</v>
      </c>
      <c r="D43" s="58">
        <v>5554</v>
      </c>
      <c r="E43" s="59">
        <f>SUM(G43:H43,J43:L43)</f>
        <v>2447</v>
      </c>
      <c r="F43" s="60">
        <f t="shared" si="6"/>
        <v>3107</v>
      </c>
      <c r="G43" s="64">
        <v>417</v>
      </c>
      <c r="H43" s="62">
        <v>1426</v>
      </c>
      <c r="I43" s="65">
        <v>1182</v>
      </c>
      <c r="J43" s="62">
        <v>46</v>
      </c>
      <c r="K43" s="62">
        <v>28</v>
      </c>
      <c r="L43" s="63">
        <v>530</v>
      </c>
      <c r="M43" s="64">
        <v>57</v>
      </c>
      <c r="N43" s="62">
        <v>31</v>
      </c>
      <c r="O43" s="62">
        <v>50</v>
      </c>
      <c r="P43" s="62">
        <v>510</v>
      </c>
      <c r="Q43" s="62">
        <v>1167</v>
      </c>
      <c r="R43" s="62">
        <v>637</v>
      </c>
      <c r="S43" s="62">
        <v>34</v>
      </c>
      <c r="T43" s="62">
        <v>11</v>
      </c>
      <c r="U43" s="62">
        <v>120</v>
      </c>
      <c r="V43" s="63">
        <v>490</v>
      </c>
    </row>
    <row r="44" spans="2:33" ht="18" customHeight="1">
      <c r="B44" s="164"/>
      <c r="C44" s="57" t="s">
        <v>36</v>
      </c>
      <c r="D44" s="58">
        <v>4328</v>
      </c>
      <c r="E44" s="59">
        <f>SUM(G44:I44,K44:L44)</f>
        <v>891</v>
      </c>
      <c r="F44" s="60">
        <f t="shared" si="6"/>
        <v>3437</v>
      </c>
      <c r="G44" s="64">
        <v>331</v>
      </c>
      <c r="H44" s="62">
        <v>412</v>
      </c>
      <c r="I44" s="62">
        <v>44</v>
      </c>
      <c r="J44" s="65">
        <v>581</v>
      </c>
      <c r="K44" s="62">
        <v>0</v>
      </c>
      <c r="L44" s="63">
        <v>104</v>
      </c>
      <c r="M44" s="64">
        <v>28</v>
      </c>
      <c r="N44" s="62">
        <v>13</v>
      </c>
      <c r="O44" s="62">
        <v>67</v>
      </c>
      <c r="P44" s="62">
        <v>490</v>
      </c>
      <c r="Q44" s="62">
        <v>582</v>
      </c>
      <c r="R44" s="62">
        <v>1918</v>
      </c>
      <c r="S44" s="62">
        <v>55</v>
      </c>
      <c r="T44" s="62">
        <v>12</v>
      </c>
      <c r="U44" s="62">
        <v>41</v>
      </c>
      <c r="V44" s="63">
        <v>231</v>
      </c>
    </row>
    <row r="45" spans="2:33" ht="18" customHeight="1" thickBot="1">
      <c r="B45" s="165"/>
      <c r="C45" s="66" t="s">
        <v>37</v>
      </c>
      <c r="D45" s="67">
        <v>2041</v>
      </c>
      <c r="E45" s="68">
        <f>SUM(G45:J45,L45)</f>
        <v>859</v>
      </c>
      <c r="F45" s="69">
        <f t="shared" si="6"/>
        <v>1182</v>
      </c>
      <c r="G45" s="70">
        <v>164</v>
      </c>
      <c r="H45" s="71">
        <v>329</v>
      </c>
      <c r="I45" s="71">
        <v>28</v>
      </c>
      <c r="J45" s="71">
        <v>24</v>
      </c>
      <c r="K45" s="72">
        <v>278</v>
      </c>
      <c r="L45" s="73">
        <v>314</v>
      </c>
      <c r="M45" s="70">
        <v>0</v>
      </c>
      <c r="N45" s="71">
        <v>0</v>
      </c>
      <c r="O45" s="71">
        <v>0</v>
      </c>
      <c r="P45" s="71">
        <v>92</v>
      </c>
      <c r="Q45" s="71">
        <v>386</v>
      </c>
      <c r="R45" s="71">
        <v>407</v>
      </c>
      <c r="S45" s="71">
        <v>0</v>
      </c>
      <c r="T45" s="71">
        <v>0</v>
      </c>
      <c r="U45" s="71">
        <v>0</v>
      </c>
      <c r="V45" s="73">
        <v>297</v>
      </c>
    </row>
    <row r="46" spans="2:33" ht="18" customHeight="1" thickTop="1">
      <c r="B46" s="166" t="s">
        <v>98</v>
      </c>
      <c r="C46" s="74" t="s">
        <v>19</v>
      </c>
      <c r="D46" s="75">
        <v>100</v>
      </c>
      <c r="E46" s="75">
        <f>E41/D41*100</f>
        <v>18.293948126801151</v>
      </c>
      <c r="F46" s="75">
        <f>F41/$D41*100</f>
        <v>81.706051873198845</v>
      </c>
      <c r="G46" s="115" t="s">
        <v>35</v>
      </c>
      <c r="H46" s="109">
        <f t="shared" ref="H46:V46" si="7">H15*100</f>
        <v>11.170028818443804</v>
      </c>
      <c r="I46" s="109">
        <f t="shared" si="7"/>
        <v>1.9020172910662825</v>
      </c>
      <c r="J46" s="109">
        <f t="shared" si="7"/>
        <v>1.2853025936599423</v>
      </c>
      <c r="K46" s="109">
        <f t="shared" si="7"/>
        <v>0.55331412103746391</v>
      </c>
      <c r="L46" s="109">
        <f t="shared" si="7"/>
        <v>3.3832853025936598</v>
      </c>
      <c r="M46" s="78">
        <f t="shared" si="7"/>
        <v>0.93371757925072052</v>
      </c>
      <c r="N46" s="76">
        <f t="shared" si="7"/>
        <v>1.6829971181556196</v>
      </c>
      <c r="O46" s="76">
        <f t="shared" si="7"/>
        <v>2.0691642651296829</v>
      </c>
      <c r="P46" s="76">
        <f t="shared" si="7"/>
        <v>16.697406340057636</v>
      </c>
      <c r="Q46" s="76">
        <f t="shared" si="7"/>
        <v>37.30259365994236</v>
      </c>
      <c r="R46" s="76">
        <f t="shared" si="7"/>
        <v>12.247838616714697</v>
      </c>
      <c r="S46" s="76">
        <f t="shared" si="7"/>
        <v>2.1037463976945245</v>
      </c>
      <c r="T46" s="76">
        <f t="shared" si="7"/>
        <v>0.27665706051873196</v>
      </c>
      <c r="U46" s="76">
        <f t="shared" si="7"/>
        <v>4.3919308357348701</v>
      </c>
      <c r="V46" s="77">
        <f t="shared" si="7"/>
        <v>4</v>
      </c>
    </row>
    <row r="47" spans="2:33" ht="18" customHeight="1">
      <c r="B47" s="164"/>
      <c r="C47" s="57" t="s">
        <v>20</v>
      </c>
      <c r="D47" s="79">
        <v>100</v>
      </c>
      <c r="E47" s="80">
        <f>E42/D42*100</f>
        <v>33.98843930635838</v>
      </c>
      <c r="F47" s="80">
        <f t="shared" ref="F47:F50" si="8">F42/$D42*100</f>
        <v>66.011560693641613</v>
      </c>
      <c r="G47" s="109">
        <f>G16*100</f>
        <v>19.599822143174745</v>
      </c>
      <c r="H47" s="115" t="s">
        <v>35</v>
      </c>
      <c r="I47" s="109">
        <f t="shared" ref="I47:V47" si="9">I16*100</f>
        <v>7.8790573588261452</v>
      </c>
      <c r="J47" s="109">
        <f t="shared" si="9"/>
        <v>3.228101378390396</v>
      </c>
      <c r="K47" s="109">
        <f t="shared" si="9"/>
        <v>1.7074255224544241</v>
      </c>
      <c r="L47" s="109">
        <f t="shared" si="9"/>
        <v>1.5740329035126721</v>
      </c>
      <c r="M47" s="81">
        <f t="shared" si="9"/>
        <v>0.85371276122721207</v>
      </c>
      <c r="N47" s="82">
        <f t="shared" si="9"/>
        <v>1.0048910626945309</v>
      </c>
      <c r="O47" s="82">
        <f t="shared" si="9"/>
        <v>1.0671409515340151</v>
      </c>
      <c r="P47" s="82">
        <f t="shared" si="9"/>
        <v>12.75233437083148</v>
      </c>
      <c r="Q47" s="82">
        <f t="shared" si="9"/>
        <v>27.505558025789238</v>
      </c>
      <c r="R47" s="82">
        <f t="shared" si="9"/>
        <v>14.673188083592709</v>
      </c>
      <c r="S47" s="82">
        <f t="shared" si="9"/>
        <v>1.4762116496220543</v>
      </c>
      <c r="T47" s="82">
        <f t="shared" si="9"/>
        <v>0.70253445975989337</v>
      </c>
      <c r="U47" s="82">
        <f t="shared" si="9"/>
        <v>3.9306358381502893</v>
      </c>
      <c r="V47" s="83">
        <f t="shared" si="9"/>
        <v>2.0453534904401955</v>
      </c>
    </row>
    <row r="48" spans="2:33" ht="18" customHeight="1">
      <c r="B48" s="164"/>
      <c r="C48" s="57" t="s">
        <v>21</v>
      </c>
      <c r="D48" s="80">
        <v>100</v>
      </c>
      <c r="E48" s="80">
        <f t="shared" ref="E48:E50" si="10">E43/D43*100</f>
        <v>44.058336334173568</v>
      </c>
      <c r="F48" s="80">
        <f t="shared" si="8"/>
        <v>55.941663665826432</v>
      </c>
      <c r="G48" s="109">
        <f>G17*100</f>
        <v>7.5081022686352181</v>
      </c>
      <c r="H48" s="109">
        <f>H17*100</f>
        <v>25.675189052934822</v>
      </c>
      <c r="I48" s="115" t="s">
        <v>35</v>
      </c>
      <c r="J48" s="109">
        <f t="shared" ref="J48:V48" si="11">J17*100</f>
        <v>0.82823190493338128</v>
      </c>
      <c r="K48" s="109">
        <f t="shared" si="11"/>
        <v>0.50414115952466687</v>
      </c>
      <c r="L48" s="109">
        <f t="shared" si="11"/>
        <v>9.5426719481454807</v>
      </c>
      <c r="M48" s="81">
        <f t="shared" si="11"/>
        <v>1.0262873604609291</v>
      </c>
      <c r="N48" s="82">
        <f t="shared" si="11"/>
        <v>0.5581562837594527</v>
      </c>
      <c r="O48" s="82">
        <f t="shared" si="11"/>
        <v>0.90025207057976231</v>
      </c>
      <c r="P48" s="82">
        <f t="shared" si="11"/>
        <v>9.1825711199135753</v>
      </c>
      <c r="Q48" s="82">
        <f t="shared" si="11"/>
        <v>21.011883327331653</v>
      </c>
      <c r="R48" s="82">
        <f t="shared" si="11"/>
        <v>11.469211379186174</v>
      </c>
      <c r="S48" s="82">
        <f t="shared" si="11"/>
        <v>0.61217140799423841</v>
      </c>
      <c r="T48" s="82">
        <f t="shared" si="11"/>
        <v>0.19805545552754772</v>
      </c>
      <c r="U48" s="82">
        <f t="shared" si="11"/>
        <v>2.1606049693914295</v>
      </c>
      <c r="V48" s="83">
        <f t="shared" si="11"/>
        <v>8.82247029168167</v>
      </c>
    </row>
    <row r="49" spans="2:33" ht="18" customHeight="1">
      <c r="B49" s="164"/>
      <c r="C49" s="57" t="s">
        <v>36</v>
      </c>
      <c r="D49" s="80">
        <v>100</v>
      </c>
      <c r="E49" s="80">
        <f t="shared" si="10"/>
        <v>20.586876155268023</v>
      </c>
      <c r="F49" s="80">
        <f t="shared" si="8"/>
        <v>79.413123844731984</v>
      </c>
      <c r="G49" s="109">
        <f>G18*100</f>
        <v>7.6478743068391868</v>
      </c>
      <c r="H49" s="109">
        <f>H18*100</f>
        <v>9.5194085027726434</v>
      </c>
      <c r="I49" s="109">
        <f>I18*100</f>
        <v>1.0166358595194085</v>
      </c>
      <c r="J49" s="115" t="s">
        <v>35</v>
      </c>
      <c r="K49" s="109">
        <f t="shared" ref="K49:V49" si="12">K18*100</f>
        <v>0</v>
      </c>
      <c r="L49" s="109">
        <f t="shared" si="12"/>
        <v>2.4029574861367835</v>
      </c>
      <c r="M49" s="81">
        <f t="shared" si="12"/>
        <v>0.64695009242144186</v>
      </c>
      <c r="N49" s="82">
        <f t="shared" si="12"/>
        <v>0.30036968576709794</v>
      </c>
      <c r="O49" s="82">
        <f t="shared" si="12"/>
        <v>1.5480591497227356</v>
      </c>
      <c r="P49" s="82">
        <f t="shared" si="12"/>
        <v>11.321626617375232</v>
      </c>
      <c r="Q49" s="82">
        <f t="shared" si="12"/>
        <v>13.447319778188541</v>
      </c>
      <c r="R49" s="82">
        <f t="shared" si="12"/>
        <v>44.316081330868762</v>
      </c>
      <c r="S49" s="82">
        <f t="shared" si="12"/>
        <v>1.2707948243992606</v>
      </c>
      <c r="T49" s="82">
        <f t="shared" si="12"/>
        <v>0.27726432532347506</v>
      </c>
      <c r="U49" s="82">
        <f t="shared" si="12"/>
        <v>0.94731977818853974</v>
      </c>
      <c r="V49" s="83">
        <f t="shared" si="12"/>
        <v>5.3373382624768952</v>
      </c>
    </row>
    <row r="50" spans="2:33" ht="18" customHeight="1" thickBot="1">
      <c r="B50" s="164"/>
      <c r="C50" s="57" t="s">
        <v>37</v>
      </c>
      <c r="D50" s="80">
        <v>100</v>
      </c>
      <c r="E50" s="80">
        <f t="shared" si="10"/>
        <v>42.087212150906417</v>
      </c>
      <c r="F50" s="80">
        <f t="shared" si="8"/>
        <v>57.912787849093583</v>
      </c>
      <c r="G50" s="109">
        <f>G19*100</f>
        <v>8.0352768250857416</v>
      </c>
      <c r="H50" s="109">
        <f>H19*100</f>
        <v>16.119549240568347</v>
      </c>
      <c r="I50" s="109">
        <f>I19*100</f>
        <v>1.3718765311121999</v>
      </c>
      <c r="J50" s="109">
        <f>J19*100</f>
        <v>1.1758941695247427</v>
      </c>
      <c r="K50" s="115" t="s">
        <v>35</v>
      </c>
      <c r="L50" s="109">
        <f t="shared" ref="L50:V50" si="13">L19*100</f>
        <v>15.384615384615385</v>
      </c>
      <c r="M50" s="81">
        <f t="shared" si="13"/>
        <v>0</v>
      </c>
      <c r="N50" s="82">
        <f t="shared" si="13"/>
        <v>0</v>
      </c>
      <c r="O50" s="82">
        <f t="shared" si="13"/>
        <v>0</v>
      </c>
      <c r="P50" s="82">
        <f t="shared" si="13"/>
        <v>4.507594316511514</v>
      </c>
      <c r="Q50" s="82">
        <f t="shared" si="13"/>
        <v>18.912297893189614</v>
      </c>
      <c r="R50" s="82">
        <f t="shared" si="13"/>
        <v>19.941205291523765</v>
      </c>
      <c r="S50" s="82">
        <f t="shared" si="13"/>
        <v>0</v>
      </c>
      <c r="T50" s="82">
        <f t="shared" si="13"/>
        <v>0</v>
      </c>
      <c r="U50" s="82">
        <f t="shared" si="13"/>
        <v>0</v>
      </c>
      <c r="V50" s="83">
        <f t="shared" si="13"/>
        <v>14.551690347868693</v>
      </c>
    </row>
    <row r="51" spans="2:33" ht="18" customHeight="1">
      <c r="B51" s="167"/>
      <c r="C51" s="122" t="s">
        <v>96</v>
      </c>
      <c r="D51" s="123">
        <v>100</v>
      </c>
      <c r="E51" s="124" t="s">
        <v>95</v>
      </c>
      <c r="F51" s="123">
        <v>100</v>
      </c>
      <c r="G51" s="125" t="s">
        <v>95</v>
      </c>
      <c r="H51" s="126" t="s">
        <v>95</v>
      </c>
      <c r="I51" s="126" t="s">
        <v>95</v>
      </c>
      <c r="J51" s="126" t="s">
        <v>95</v>
      </c>
      <c r="K51" s="126" t="s">
        <v>95</v>
      </c>
      <c r="L51" s="127" t="s">
        <v>95</v>
      </c>
      <c r="M51" s="128">
        <f>X51*100</f>
        <v>1.3265132139812448</v>
      </c>
      <c r="N51" s="129">
        <f t="shared" ref="N51" si="14">Y51*100</f>
        <v>2.2028985507246377</v>
      </c>
      <c r="O51" s="129">
        <f t="shared" ref="O51" si="15">Z51*100</f>
        <v>2.3768115942028984</v>
      </c>
      <c r="P51" s="129">
        <f t="shared" ref="P51" si="16">AA51*100</f>
        <v>19.277067348678603</v>
      </c>
      <c r="Q51" s="129">
        <f t="shared" ref="Q51" si="17">AB51*100</f>
        <v>41.173060528559255</v>
      </c>
      <c r="R51" s="129">
        <f t="shared" ref="R51" si="18">AC51*100</f>
        <v>23.942028985507246</v>
      </c>
      <c r="S51" s="129">
        <f t="shared" ref="S51" si="19">AD51*100</f>
        <v>2.7894288150042628</v>
      </c>
      <c r="T51" s="129">
        <f t="shared" ref="T51" si="20">AE51*100</f>
        <v>1.1321398124467177</v>
      </c>
      <c r="U51" s="129">
        <f t="shared" ref="U51" si="21">AF51*100</f>
        <v>5.7800511508951411</v>
      </c>
      <c r="V51" s="130">
        <f t="shared" ref="V51" si="22">AG51*100</f>
        <v>0</v>
      </c>
      <c r="X51" s="29">
        <v>1.3265132139812447E-2</v>
      </c>
      <c r="Y51" s="29">
        <v>2.2028985507246378E-2</v>
      </c>
      <c r="Z51" s="29">
        <v>2.3768115942028985E-2</v>
      </c>
      <c r="AA51" s="29">
        <v>0.19277067348678603</v>
      </c>
      <c r="AB51" s="29">
        <v>0.41173060528559252</v>
      </c>
      <c r="AC51" s="29">
        <v>0.23942028985507247</v>
      </c>
      <c r="AD51" s="29">
        <v>2.7894288150042627E-2</v>
      </c>
      <c r="AE51" s="29">
        <v>1.1321398124467178E-2</v>
      </c>
      <c r="AF51" s="29">
        <v>5.7800511508951408E-2</v>
      </c>
      <c r="AG51" s="29">
        <v>0</v>
      </c>
    </row>
    <row r="52" spans="2:33" ht="18" customHeight="1"/>
    <row r="53" spans="2:33" ht="17.25">
      <c r="B53" s="48" t="s">
        <v>93</v>
      </c>
      <c r="M53" s="94" t="s">
        <v>56</v>
      </c>
      <c r="N53" s="89"/>
      <c r="O53" s="90" t="s">
        <v>57</v>
      </c>
      <c r="P53" s="90"/>
      <c r="Q53" s="92"/>
      <c r="R53" s="90" t="s">
        <v>58</v>
      </c>
      <c r="S53" s="90"/>
      <c r="T53" s="93"/>
      <c r="U53" s="90" t="s">
        <v>89</v>
      </c>
    </row>
    <row r="54" spans="2:33">
      <c r="M54" s="88" t="s">
        <v>59</v>
      </c>
      <c r="N54" s="95"/>
      <c r="O54" s="90" t="s">
        <v>57</v>
      </c>
      <c r="P54" s="90"/>
      <c r="Q54" s="96"/>
      <c r="R54" s="90" t="s">
        <v>60</v>
      </c>
      <c r="S54" s="90"/>
      <c r="T54" s="90"/>
      <c r="U54" s="90"/>
    </row>
    <row r="55" spans="2:33" ht="10.5" customHeight="1">
      <c r="C55" s="28"/>
      <c r="D55" s="28"/>
      <c r="E55" s="28"/>
      <c r="V55" s="49" t="s">
        <v>61</v>
      </c>
    </row>
    <row r="56" spans="2:33" ht="14.45" customHeight="1">
      <c r="B56" s="173" t="s">
        <v>16</v>
      </c>
      <c r="C56" s="174"/>
      <c r="D56" s="177" t="s">
        <v>62</v>
      </c>
      <c r="E56" s="181"/>
      <c r="F56" s="181"/>
      <c r="G56" s="182" t="s">
        <v>63</v>
      </c>
      <c r="H56" s="170"/>
      <c r="I56" s="182"/>
      <c r="J56" s="182"/>
      <c r="K56" s="182"/>
      <c r="L56" s="182"/>
      <c r="M56" s="154" t="s">
        <v>64</v>
      </c>
      <c r="N56" s="179"/>
      <c r="O56" s="179"/>
      <c r="P56" s="179"/>
      <c r="Q56" s="179"/>
      <c r="R56" s="179"/>
      <c r="S56" s="179"/>
      <c r="T56" s="179"/>
      <c r="U56" s="179"/>
      <c r="V56" s="179"/>
    </row>
    <row r="57" spans="2:33" ht="36.950000000000003" customHeight="1">
      <c r="B57" s="175"/>
      <c r="C57" s="176"/>
      <c r="D57" s="178"/>
      <c r="E57" s="98" t="s">
        <v>65</v>
      </c>
      <c r="F57" s="97" t="s">
        <v>66</v>
      </c>
      <c r="G57" s="52" t="s">
        <v>19</v>
      </c>
      <c r="H57" s="53" t="s">
        <v>20</v>
      </c>
      <c r="I57" s="53" t="s">
        <v>21</v>
      </c>
      <c r="J57" s="53" t="s">
        <v>22</v>
      </c>
      <c r="K57" s="54" t="s">
        <v>23</v>
      </c>
      <c r="L57" s="55" t="s">
        <v>45</v>
      </c>
      <c r="M57" s="56" t="s">
        <v>25</v>
      </c>
      <c r="N57" s="53" t="s">
        <v>26</v>
      </c>
      <c r="O57" s="53" t="s">
        <v>27</v>
      </c>
      <c r="P57" s="53" t="s">
        <v>28</v>
      </c>
      <c r="Q57" s="53" t="s">
        <v>29</v>
      </c>
      <c r="R57" s="53" t="s">
        <v>30</v>
      </c>
      <c r="S57" s="53" t="s">
        <v>31</v>
      </c>
      <c r="T57" s="53" t="s">
        <v>32</v>
      </c>
      <c r="U57" s="53" t="s">
        <v>33</v>
      </c>
      <c r="V57" s="55" t="s">
        <v>67</v>
      </c>
    </row>
    <row r="58" spans="2:33" ht="18" customHeight="1">
      <c r="B58" s="180" t="s">
        <v>19</v>
      </c>
      <c r="C58" s="159"/>
      <c r="D58" s="99">
        <v>-313</v>
      </c>
      <c r="E58" s="99">
        <f>SUM(G58:L58)</f>
        <v>540</v>
      </c>
      <c r="F58" s="100">
        <f>SUM(M58:V58)</f>
        <v>-853</v>
      </c>
      <c r="G58" s="101">
        <v>0</v>
      </c>
      <c r="H58" s="102">
        <v>266</v>
      </c>
      <c r="I58" s="102">
        <v>87</v>
      </c>
      <c r="J58" s="102">
        <v>108</v>
      </c>
      <c r="K58" s="102">
        <v>68</v>
      </c>
      <c r="L58" s="103">
        <v>11</v>
      </c>
      <c r="M58" s="101">
        <v>28</v>
      </c>
      <c r="N58" s="102">
        <v>42</v>
      </c>
      <c r="O58" s="102">
        <v>14</v>
      </c>
      <c r="P58" s="102">
        <v>-637</v>
      </c>
      <c r="Q58" s="102">
        <v>-857</v>
      </c>
      <c r="R58" s="102">
        <v>136</v>
      </c>
      <c r="S58" s="102">
        <v>14</v>
      </c>
      <c r="T58" s="102">
        <v>60</v>
      </c>
      <c r="U58" s="102">
        <v>303</v>
      </c>
      <c r="V58" s="103">
        <v>44</v>
      </c>
    </row>
    <row r="59" spans="2:33" ht="18" customHeight="1">
      <c r="B59" s="171" t="s">
        <v>20</v>
      </c>
      <c r="C59" s="172"/>
      <c r="D59" s="99">
        <v>-713</v>
      </c>
      <c r="E59" s="99">
        <f t="shared" ref="E59:E62" si="23">SUM(G59:L59)</f>
        <v>510</v>
      </c>
      <c r="F59" s="100">
        <f t="shared" ref="F59:F62" si="24">SUM(M59:V59)</f>
        <v>-1223</v>
      </c>
      <c r="G59" s="101">
        <v>-266</v>
      </c>
      <c r="H59" s="102">
        <v>0</v>
      </c>
      <c r="I59" s="102">
        <v>540</v>
      </c>
      <c r="J59" s="102">
        <v>49</v>
      </c>
      <c r="K59" s="102">
        <v>137</v>
      </c>
      <c r="L59" s="103">
        <v>50</v>
      </c>
      <c r="M59" s="101">
        <v>-25</v>
      </c>
      <c r="N59" s="102">
        <v>-16</v>
      </c>
      <c r="O59" s="102">
        <v>-8</v>
      </c>
      <c r="P59" s="102">
        <v>-392</v>
      </c>
      <c r="Q59" s="102">
        <v>-671</v>
      </c>
      <c r="R59" s="102">
        <v>-126</v>
      </c>
      <c r="S59" s="102">
        <v>68</v>
      </c>
      <c r="T59" s="102">
        <v>26</v>
      </c>
      <c r="U59" s="102">
        <v>-14</v>
      </c>
      <c r="V59" s="103">
        <v>-65</v>
      </c>
    </row>
    <row r="60" spans="2:33" ht="18" customHeight="1">
      <c r="B60" s="171" t="s">
        <v>21</v>
      </c>
      <c r="C60" s="172"/>
      <c r="D60" s="99">
        <v>-1117</v>
      </c>
      <c r="E60" s="99">
        <f t="shared" si="23"/>
        <v>-657</v>
      </c>
      <c r="F60" s="100">
        <f t="shared" si="24"/>
        <v>-460</v>
      </c>
      <c r="G60" s="101">
        <v>-87</v>
      </c>
      <c r="H60" s="102">
        <v>-540</v>
      </c>
      <c r="I60" s="102">
        <v>0</v>
      </c>
      <c r="J60" s="102">
        <v>-2</v>
      </c>
      <c r="K60" s="102">
        <v>0</v>
      </c>
      <c r="L60" s="103">
        <v>-28</v>
      </c>
      <c r="M60" s="101">
        <v>-20</v>
      </c>
      <c r="N60" s="102">
        <v>1</v>
      </c>
      <c r="O60" s="102">
        <v>-11</v>
      </c>
      <c r="P60" s="102">
        <v>-20</v>
      </c>
      <c r="Q60" s="102">
        <v>-370</v>
      </c>
      <c r="R60" s="102">
        <v>-13</v>
      </c>
      <c r="S60" s="102">
        <v>-21</v>
      </c>
      <c r="T60" s="102">
        <v>1</v>
      </c>
      <c r="U60" s="102">
        <v>-28</v>
      </c>
      <c r="V60" s="103">
        <v>21</v>
      </c>
    </row>
    <row r="61" spans="2:33" ht="18" customHeight="1">
      <c r="B61" s="171" t="s">
        <v>36</v>
      </c>
      <c r="C61" s="172"/>
      <c r="D61" s="99">
        <v>-925</v>
      </c>
      <c r="E61" s="99">
        <f t="shared" si="23"/>
        <v>-131</v>
      </c>
      <c r="F61" s="100">
        <f t="shared" si="24"/>
        <v>-794</v>
      </c>
      <c r="G61" s="101">
        <v>-108</v>
      </c>
      <c r="H61" s="102">
        <v>-49</v>
      </c>
      <c r="I61" s="102">
        <v>2</v>
      </c>
      <c r="J61" s="102">
        <v>0</v>
      </c>
      <c r="K61" s="102">
        <v>24</v>
      </c>
      <c r="L61" s="103">
        <v>0</v>
      </c>
      <c r="M61" s="101">
        <v>12</v>
      </c>
      <c r="N61" s="102">
        <v>-3</v>
      </c>
      <c r="O61" s="102">
        <v>-32</v>
      </c>
      <c r="P61" s="102">
        <v>-135</v>
      </c>
      <c r="Q61" s="102">
        <v>-180</v>
      </c>
      <c r="R61" s="102">
        <v>-449</v>
      </c>
      <c r="S61" s="102">
        <v>-24</v>
      </c>
      <c r="T61" s="102">
        <v>-12</v>
      </c>
      <c r="U61" s="102">
        <v>5</v>
      </c>
      <c r="V61" s="103">
        <v>24</v>
      </c>
    </row>
    <row r="62" spans="2:33" ht="18" customHeight="1" thickBot="1">
      <c r="B62" s="185" t="s">
        <v>37</v>
      </c>
      <c r="C62" s="186"/>
      <c r="D62" s="134">
        <v>-529</v>
      </c>
      <c r="E62" s="134">
        <f t="shared" si="23"/>
        <v>-262</v>
      </c>
      <c r="F62" s="135">
        <f t="shared" si="24"/>
        <v>-267</v>
      </c>
      <c r="G62" s="136">
        <v>-68</v>
      </c>
      <c r="H62" s="137">
        <v>-137</v>
      </c>
      <c r="I62" s="137">
        <v>0</v>
      </c>
      <c r="J62" s="137">
        <v>-24</v>
      </c>
      <c r="K62" s="137">
        <v>0</v>
      </c>
      <c r="L62" s="138">
        <v>-33</v>
      </c>
      <c r="M62" s="136">
        <v>0</v>
      </c>
      <c r="N62" s="137">
        <v>0</v>
      </c>
      <c r="O62" s="137">
        <v>0</v>
      </c>
      <c r="P62" s="137">
        <v>-72</v>
      </c>
      <c r="Q62" s="137">
        <v>-189</v>
      </c>
      <c r="R62" s="137">
        <v>-6</v>
      </c>
      <c r="S62" s="137">
        <v>0</v>
      </c>
      <c r="T62" s="137">
        <v>0</v>
      </c>
      <c r="U62" s="137">
        <v>0</v>
      </c>
      <c r="V62" s="138">
        <v>0</v>
      </c>
    </row>
    <row r="63" spans="2:33" ht="18" customHeight="1">
      <c r="B63" s="183" t="s">
        <v>94</v>
      </c>
      <c r="C63" s="184"/>
      <c r="D63" s="131">
        <v>-3597</v>
      </c>
      <c r="E63" s="132" t="s">
        <v>95</v>
      </c>
      <c r="F63" s="133">
        <v>-3597</v>
      </c>
      <c r="G63" s="125" t="s">
        <v>95</v>
      </c>
      <c r="H63" s="126" t="s">
        <v>95</v>
      </c>
      <c r="I63" s="126" t="s">
        <v>95</v>
      </c>
      <c r="J63" s="126" t="s">
        <v>95</v>
      </c>
      <c r="K63" s="126" t="s">
        <v>95</v>
      </c>
      <c r="L63" s="127" t="s">
        <v>95</v>
      </c>
      <c r="M63" s="140">
        <v>1</v>
      </c>
      <c r="N63" s="141">
        <v>50</v>
      </c>
      <c r="O63" s="141">
        <v>-28</v>
      </c>
      <c r="P63" s="141">
        <v>-1268</v>
      </c>
      <c r="Q63" s="141">
        <v>-2250</v>
      </c>
      <c r="R63" s="141">
        <v>-452</v>
      </c>
      <c r="S63" s="141">
        <v>36</v>
      </c>
      <c r="T63" s="141">
        <v>57</v>
      </c>
      <c r="U63" s="141">
        <v>257</v>
      </c>
      <c r="V63" s="142">
        <v>0</v>
      </c>
    </row>
    <row r="64" spans="2:33" ht="6" customHeight="1"/>
    <row r="65" spans="2:16">
      <c r="B65" s="104" t="s">
        <v>97</v>
      </c>
      <c r="P65" s="139"/>
    </row>
  </sheetData>
  <mergeCells count="31">
    <mergeCell ref="B63:C63"/>
    <mergeCell ref="M56:V56"/>
    <mergeCell ref="B58:C58"/>
    <mergeCell ref="B59:C59"/>
    <mergeCell ref="B60:C60"/>
    <mergeCell ref="B61:C61"/>
    <mergeCell ref="B62:C62"/>
    <mergeCell ref="B41:B45"/>
    <mergeCell ref="B56:C57"/>
    <mergeCell ref="D56:D57"/>
    <mergeCell ref="E56:F56"/>
    <mergeCell ref="G56:L56"/>
    <mergeCell ref="B46:B51"/>
    <mergeCell ref="B39:C40"/>
    <mergeCell ref="D39:D40"/>
    <mergeCell ref="E39:F39"/>
    <mergeCell ref="G39:L39"/>
    <mergeCell ref="M39:V39"/>
    <mergeCell ref="B30:B35"/>
    <mergeCell ref="B23:C24"/>
    <mergeCell ref="D23:D24"/>
    <mergeCell ref="E23:F23"/>
    <mergeCell ref="G23:L23"/>
    <mergeCell ref="M23:V23"/>
    <mergeCell ref="B25:B29"/>
    <mergeCell ref="B3:B4"/>
    <mergeCell ref="G3:L3"/>
    <mergeCell ref="M3:V3"/>
    <mergeCell ref="B13:B14"/>
    <mergeCell ref="G13:L13"/>
    <mergeCell ref="M13:V13"/>
  </mergeCells>
  <phoneticPr fontId="4"/>
  <conditionalFormatting sqref="M46:V50">
    <cfRule type="cellIs" dxfId="20" priority="27" operator="greaterThanOrEqual">
      <formula>30</formula>
    </cfRule>
    <cfRule type="cellIs" dxfId="19" priority="28" operator="between">
      <formula>20</formula>
      <formula>30</formula>
    </cfRule>
  </conditionalFormatting>
  <conditionalFormatting sqref="G58:V62">
    <cfRule type="cellIs" dxfId="18" priority="24" operator="between">
      <formula>-500</formula>
      <formula>-999</formula>
    </cfRule>
    <cfRule type="cellIs" dxfId="17" priority="25" operator="between">
      <formula>-300</formula>
      <formula>-499</formula>
    </cfRule>
    <cfRule type="cellIs" dxfId="16" priority="26" operator="between">
      <formula>-100</formula>
      <formula>-299</formula>
    </cfRule>
  </conditionalFormatting>
  <conditionalFormatting sqref="S37 P37">
    <cfRule type="cellIs" dxfId="15" priority="21" operator="between">
      <formula>10</formula>
      <formula>20</formula>
    </cfRule>
  </conditionalFormatting>
  <conditionalFormatting sqref="P37 S37">
    <cfRule type="cellIs" dxfId="14" priority="19" operator="greaterThanOrEqual">
      <formula>30</formula>
    </cfRule>
    <cfRule type="cellIs" dxfId="13" priority="20" operator="between">
      <formula>20</formula>
      <formula>30</formula>
    </cfRule>
  </conditionalFormatting>
  <conditionalFormatting sqref="M58:V62">
    <cfRule type="cellIs" dxfId="12" priority="22" operator="greaterThanOrEqual">
      <formula>300</formula>
    </cfRule>
    <cfRule type="cellIs" dxfId="11" priority="23" operator="between">
      <formula>100</formula>
      <formula>299</formula>
    </cfRule>
  </conditionalFormatting>
  <conditionalFormatting sqref="H30:L30 G34:J34 L34 G33:I33 K33:L33 J32:L32 G31:G32 I31:L31">
    <cfRule type="expression" dxfId="10" priority="16">
      <formula>AND(G30&gt;=30)</formula>
    </cfRule>
    <cfRule type="expression" dxfId="9" priority="17">
      <formula>AND(G30&gt;=20,G30&lt;30)</formula>
    </cfRule>
    <cfRule type="expression" dxfId="8" priority="18">
      <formula>AND(G30&gt;=10,G30&lt;20)</formula>
    </cfRule>
  </conditionalFormatting>
  <conditionalFormatting sqref="H46:L46 G50:J50 L50 G49:I49 K49:L49 G48:H48 J48:L48 G47 I47:L47">
    <cfRule type="expression" dxfId="7" priority="13">
      <formula>AND(G46&gt;=30)</formula>
    </cfRule>
    <cfRule type="expression" dxfId="6" priority="14">
      <formula>AND(G46&gt;=20,G46&lt;30)</formula>
    </cfRule>
    <cfRule type="expression" dxfId="5" priority="15">
      <formula>AND(G46&gt;=10,G46&lt;20)</formula>
    </cfRule>
  </conditionalFormatting>
  <conditionalFormatting sqref="M30:V34">
    <cfRule type="expression" dxfId="4" priority="11">
      <formula>AND(M30&gt;=30)</formula>
    </cfRule>
    <cfRule type="expression" dxfId="3" priority="12">
      <formula>AND(M30&gt;=20,M30&lt;30)</formula>
    </cfRule>
  </conditionalFormatting>
  <conditionalFormatting sqref="S21 P21">
    <cfRule type="cellIs" dxfId="2" priority="10" operator="between">
      <formula>10</formula>
      <formula>20</formula>
    </cfRule>
  </conditionalFormatting>
  <conditionalFormatting sqref="P21 S21">
    <cfRule type="cellIs" dxfId="1" priority="8" operator="greaterThanOrEqual">
      <formula>30</formula>
    </cfRule>
    <cfRule type="cellIs" dxfId="0" priority="9" operator="between">
      <formula>20</formula>
      <formula>30</formula>
    </cfRule>
  </conditionalFormatting>
  <pageMargins left="0.23622047244094491" right="0.23622047244094491" top="0.39370078740157483" bottom="0.39370078740157483" header="0.31496062992125984" footer="0.31496062992125984"/>
  <pageSetup paperSize="9" scale="7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A478C-A3E2-4CCF-AEC6-1CE38A3D01A2}">
  <sheetPr>
    <tabColor rgb="FFFFFF00"/>
  </sheetPr>
  <dimension ref="A2:AB97"/>
  <sheetViews>
    <sheetView showGridLines="0" topLeftCell="A34" zoomScale="70" zoomScaleNormal="70" zoomScaleSheetLayoutView="70" workbookViewId="0">
      <selection activeCell="A2" sqref="A2:P91"/>
    </sheetView>
  </sheetViews>
  <sheetFormatPr defaultRowHeight="13.5"/>
  <cols>
    <col min="19" max="19" width="3.375" customWidth="1"/>
    <col min="20" max="23" width="5" customWidth="1"/>
    <col min="24" max="24" width="7.375" bestFit="1" customWidth="1"/>
    <col min="27" max="27" width="9.25" customWidth="1"/>
  </cols>
  <sheetData>
    <row r="2" spans="1:28" ht="20.100000000000001" customHeight="1">
      <c r="A2" s="1" t="s">
        <v>0</v>
      </c>
    </row>
    <row r="3" spans="1:28" ht="20.100000000000001" customHeight="1">
      <c r="A3" s="187" t="s">
        <v>87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</row>
    <row r="4" spans="1:28" ht="20.100000000000001" customHeight="1">
      <c r="A4" s="2" t="s">
        <v>99</v>
      </c>
    </row>
    <row r="5" spans="1:28" ht="20.100000000000001" customHeight="1"/>
    <row r="6" spans="1:28">
      <c r="A6" s="3"/>
      <c r="B6" s="3"/>
    </row>
    <row r="12" spans="1:28">
      <c r="X12" t="s">
        <v>1</v>
      </c>
      <c r="Y12" t="s">
        <v>2</v>
      </c>
      <c r="Z12" t="s">
        <v>3</v>
      </c>
      <c r="AA12" t="s">
        <v>4</v>
      </c>
      <c r="AB12" t="s">
        <v>5</v>
      </c>
    </row>
    <row r="13" spans="1:28">
      <c r="U13" s="12"/>
      <c r="V13" t="s">
        <v>68</v>
      </c>
      <c r="W13" s="13"/>
      <c r="X13" s="12" t="s">
        <v>69</v>
      </c>
      <c r="Y13">
        <v>0.35</v>
      </c>
      <c r="Z13">
        <v>1</v>
      </c>
      <c r="AA13" s="14">
        <v>0.35</v>
      </c>
      <c r="AB13">
        <v>1</v>
      </c>
    </row>
    <row r="14" spans="1:28">
      <c r="U14" s="15"/>
      <c r="V14" t="s">
        <v>70</v>
      </c>
      <c r="W14" s="13"/>
      <c r="X14" s="12" t="s">
        <v>71</v>
      </c>
      <c r="Y14">
        <f>$Y$13*Z14</f>
        <v>0.52499999999999991</v>
      </c>
      <c r="Z14">
        <v>1.5</v>
      </c>
      <c r="AA14" s="14">
        <f>AB14*$AA$13</f>
        <v>0.6825</v>
      </c>
      <c r="AB14">
        <f>Z14*1.3</f>
        <v>1.9500000000000002</v>
      </c>
    </row>
    <row r="15" spans="1:28">
      <c r="U15" s="16"/>
      <c r="V15" t="s">
        <v>72</v>
      </c>
      <c r="W15" s="13"/>
      <c r="X15" s="15" t="s">
        <v>73</v>
      </c>
      <c r="Y15">
        <f>$Y$13*Z15</f>
        <v>0.7</v>
      </c>
      <c r="Z15">
        <v>2</v>
      </c>
      <c r="AA15" s="14">
        <f t="shared" ref="AA15:AA18" si="0">AB15*$AA$13</f>
        <v>0.90999999999999992</v>
      </c>
      <c r="AB15">
        <f t="shared" ref="AB15:AB18" si="1">Z15*1.3</f>
        <v>2.6</v>
      </c>
    </row>
    <row r="16" spans="1:28">
      <c r="U16" s="13"/>
      <c r="W16" s="13"/>
      <c r="X16" s="15" t="s">
        <v>74</v>
      </c>
      <c r="Y16">
        <f>$Y$13*Z16</f>
        <v>0.875</v>
      </c>
      <c r="Z16">
        <v>2.5</v>
      </c>
      <c r="AA16" s="14">
        <f t="shared" si="0"/>
        <v>1.1375</v>
      </c>
      <c r="AB16">
        <f t="shared" si="1"/>
        <v>3.25</v>
      </c>
    </row>
    <row r="17" spans="21:28">
      <c r="U17" s="13"/>
      <c r="W17" s="13"/>
      <c r="X17" s="16" t="s">
        <v>75</v>
      </c>
      <c r="Y17">
        <f t="shared" ref="Y17" si="2">$Y$13*Z17</f>
        <v>1.0499999999999998</v>
      </c>
      <c r="Z17">
        <v>3</v>
      </c>
      <c r="AA17" s="14">
        <f t="shared" si="0"/>
        <v>1.365</v>
      </c>
      <c r="AB17">
        <f t="shared" si="1"/>
        <v>3.9000000000000004</v>
      </c>
    </row>
    <row r="18" spans="21:28">
      <c r="U18" s="13"/>
      <c r="W18" s="13"/>
      <c r="X18" s="16" t="s">
        <v>76</v>
      </c>
      <c r="Y18">
        <f>$Y$13*Z18</f>
        <v>1.75</v>
      </c>
      <c r="Z18">
        <v>5</v>
      </c>
      <c r="AA18" s="14">
        <f t="shared" si="0"/>
        <v>2.2749999999999999</v>
      </c>
      <c r="AB18">
        <f t="shared" si="1"/>
        <v>6.5</v>
      </c>
    </row>
    <row r="19" spans="21:28">
      <c r="U19" s="13"/>
      <c r="W19" s="13"/>
      <c r="X19" s="13"/>
    </row>
    <row r="46" spans="28:28">
      <c r="AB46" t="s">
        <v>6</v>
      </c>
    </row>
    <row r="48" spans="28:28">
      <c r="AB48" s="17" t="s">
        <v>77</v>
      </c>
    </row>
    <row r="93" spans="19:20">
      <c r="S93" s="4"/>
      <c r="T93" s="5"/>
    </row>
    <row r="94" spans="19:20" ht="29.25" customHeight="1">
      <c r="S94" s="6"/>
      <c r="T94" s="7"/>
    </row>
    <row r="95" spans="19:20" ht="29.25" customHeight="1">
      <c r="S95" s="8"/>
      <c r="T95" s="9"/>
    </row>
    <row r="96" spans="19:20" ht="29.25" customHeight="1">
      <c r="S96" s="10"/>
      <c r="T96" s="11"/>
    </row>
    <row r="97" ht="19.5" customHeight="1"/>
  </sheetData>
  <mergeCells count="1">
    <mergeCell ref="A3:P3"/>
  </mergeCells>
  <phoneticPr fontId="4"/>
  <pageMargins left="0.31496062992125984" right="0.31496062992125984" top="0.55118110236220474" bottom="0.15748031496062992" header="0.11811023622047245" footer="0.11811023622047245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AB97"/>
  <sheetViews>
    <sheetView showGridLines="0" zoomScale="70" zoomScaleNormal="70" zoomScaleSheetLayoutView="85" workbookViewId="0">
      <selection activeCell="A2" sqref="A2:P90"/>
    </sheetView>
  </sheetViews>
  <sheetFormatPr defaultRowHeight="13.5"/>
  <cols>
    <col min="19" max="19" width="8" customWidth="1"/>
    <col min="20" max="20" width="9" customWidth="1"/>
    <col min="21" max="21" width="3.375" customWidth="1"/>
  </cols>
  <sheetData>
    <row r="2" spans="1:28" ht="20.100000000000001" customHeight="1">
      <c r="A2" s="1" t="s">
        <v>0</v>
      </c>
    </row>
    <row r="3" spans="1:28" ht="20.100000000000001" customHeight="1">
      <c r="A3" s="1" t="s">
        <v>102</v>
      </c>
    </row>
    <row r="4" spans="1:28" ht="20.100000000000001" customHeight="1">
      <c r="A4" s="2" t="s">
        <v>100</v>
      </c>
    </row>
    <row r="5" spans="1:28" ht="20.100000000000001" customHeight="1">
      <c r="A5" s="143" t="s">
        <v>101</v>
      </c>
      <c r="V5" t="s">
        <v>1</v>
      </c>
      <c r="W5" t="s">
        <v>2</v>
      </c>
      <c r="X5" t="s">
        <v>3</v>
      </c>
      <c r="Y5" t="s">
        <v>4</v>
      </c>
      <c r="Z5" t="s">
        <v>5</v>
      </c>
      <c r="AA5" t="s">
        <v>84</v>
      </c>
    </row>
    <row r="6" spans="1:28">
      <c r="A6" s="3"/>
      <c r="B6" s="3"/>
      <c r="V6" s="12" t="s">
        <v>80</v>
      </c>
      <c r="W6">
        <v>0.35</v>
      </c>
      <c r="X6">
        <v>1</v>
      </c>
      <c r="Y6" s="14">
        <v>0.35</v>
      </c>
      <c r="Z6" s="14">
        <v>1</v>
      </c>
      <c r="AA6" s="19" t="s">
        <v>79</v>
      </c>
      <c r="AB6">
        <v>1</v>
      </c>
    </row>
    <row r="7" spans="1:28">
      <c r="S7" s="12"/>
      <c r="T7" s="17" t="s">
        <v>78</v>
      </c>
      <c r="V7" s="12" t="s">
        <v>82</v>
      </c>
      <c r="W7">
        <f>$W$6*X7</f>
        <v>0.58216666666666661</v>
      </c>
      <c r="X7">
        <f>499/300</f>
        <v>1.6633333333333333</v>
      </c>
      <c r="Y7" s="14">
        <f>Z7*$Y$6</f>
        <v>0.75681666666666658</v>
      </c>
      <c r="Z7" s="14">
        <f>X7*1.3</f>
        <v>2.1623333333333332</v>
      </c>
      <c r="AA7" s="19" t="s">
        <v>81</v>
      </c>
    </row>
    <row r="8" spans="1:28">
      <c r="S8" s="15"/>
      <c r="T8" t="s">
        <v>7</v>
      </c>
      <c r="U8" s="13"/>
      <c r="V8" s="15" t="s">
        <v>10</v>
      </c>
      <c r="W8">
        <f>$W$6*X8</f>
        <v>0.87383333333333324</v>
      </c>
      <c r="X8">
        <f>749/300</f>
        <v>2.4966666666666666</v>
      </c>
      <c r="Y8" s="14">
        <f>Z8*$Y$6</f>
        <v>1.1359833333333333</v>
      </c>
      <c r="Z8" s="14">
        <f>X8*1.3</f>
        <v>3.2456666666666667</v>
      </c>
      <c r="AA8" s="20" t="s">
        <v>85</v>
      </c>
      <c r="AB8">
        <v>1</v>
      </c>
    </row>
    <row r="9" spans="1:28">
      <c r="S9" s="21"/>
      <c r="T9" t="s">
        <v>8</v>
      </c>
      <c r="U9" s="13"/>
      <c r="V9" s="15" t="s">
        <v>11</v>
      </c>
      <c r="W9">
        <f>$W$6*X9</f>
        <v>1.1655</v>
      </c>
      <c r="X9">
        <f>999/300</f>
        <v>3.33</v>
      </c>
      <c r="Y9" s="14">
        <f>Z9*$Y$6</f>
        <v>1.5151500000000002</v>
      </c>
      <c r="Z9" s="14">
        <f>X9*1.3</f>
        <v>4.3290000000000006</v>
      </c>
      <c r="AA9" s="20" t="s">
        <v>86</v>
      </c>
    </row>
    <row r="10" spans="1:28">
      <c r="S10" s="13"/>
      <c r="T10" s="18" t="s">
        <v>9</v>
      </c>
      <c r="U10" s="13"/>
      <c r="V10" s="21" t="s">
        <v>83</v>
      </c>
      <c r="W10">
        <v>1.6846666666666665</v>
      </c>
      <c r="X10">
        <v>4.8133333333333335</v>
      </c>
      <c r="Y10">
        <v>2.1900666666666666</v>
      </c>
      <c r="Z10">
        <v>6.2573333333333334</v>
      </c>
    </row>
    <row r="11" spans="1:28" ht="14.25" thickBot="1">
      <c r="S11" s="13"/>
      <c r="U11" s="13"/>
      <c r="V11" s="13"/>
      <c r="Y11">
        <f>Y10*1.3</f>
        <v>2.8470866666666668</v>
      </c>
      <c r="Z11">
        <f>Z10*1.3</f>
        <v>8.1345333333333336</v>
      </c>
    </row>
    <row r="12" spans="1:28" ht="14.25" thickBot="1">
      <c r="S12" s="13"/>
      <c r="U12" s="13"/>
      <c r="V12" s="22" t="s">
        <v>12</v>
      </c>
      <c r="W12" s="23">
        <f>$W$6*X12</f>
        <v>1.6846666666666665</v>
      </c>
      <c r="X12" s="23">
        <f>1444/300</f>
        <v>4.8133333333333335</v>
      </c>
      <c r="Y12" s="24">
        <f>Z12*$Y$6</f>
        <v>2.1900666666666666</v>
      </c>
      <c r="Z12" s="25">
        <f t="shared" ref="Z12" si="0">X12*1.3</f>
        <v>6.2573333333333334</v>
      </c>
    </row>
    <row r="13" spans="1:28">
      <c r="S13" s="13"/>
      <c r="V13" s="26"/>
      <c r="W13" s="27"/>
      <c r="X13" s="27"/>
      <c r="Y13" s="27"/>
      <c r="Z13" s="27"/>
    </row>
    <row r="14" spans="1:28">
      <c r="S14" s="13"/>
      <c r="U14" s="13" t="s">
        <v>13</v>
      </c>
      <c r="V14" s="13"/>
    </row>
    <row r="15" spans="1:28">
      <c r="V15" s="14"/>
      <c r="Y15" s="17" t="s">
        <v>14</v>
      </c>
    </row>
    <row r="43" spans="19:26">
      <c r="Z43" t="s">
        <v>6</v>
      </c>
    </row>
    <row r="46" spans="19:26">
      <c r="S46" s="105" t="s">
        <v>88</v>
      </c>
    </row>
    <row r="94" ht="29.25" customHeight="1"/>
    <row r="95" ht="29.25" customHeight="1"/>
    <row r="96" ht="29.25" customHeight="1"/>
    <row r="97" ht="19.5" customHeight="1"/>
  </sheetData>
  <phoneticPr fontId="4"/>
  <pageMargins left="0.31496062992125984" right="0.31496062992125984" top="0.55118110236220474" bottom="0.15748031496062992" header="0.11811023622047245" footer="0.11811023622047245"/>
  <pageSetup paperSize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データ (三重県＋)</vt:lpstr>
      <vt:lpstr>転出（地図）</vt:lpstr>
      <vt:lpstr>転出超過（地図）</vt:lpstr>
      <vt:lpstr>'データ (三重県＋)'!Print_Area</vt:lpstr>
      <vt:lpstr>'転出（地図）'!Print_Area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谷ノ上</dc:creator>
  <cp:lastModifiedBy>HRI159</cp:lastModifiedBy>
  <cp:lastPrinted>2019-04-02T06:24:13Z</cp:lastPrinted>
  <dcterms:created xsi:type="dcterms:W3CDTF">2017-06-22T03:14:25Z</dcterms:created>
  <dcterms:modified xsi:type="dcterms:W3CDTF">2019-04-18T03:20:47Z</dcterms:modified>
</cp:coreProperties>
</file>