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_課共通\○照会・回答（庁内・外部）\R5\230613_オープンデータのカタログサイトへのデータ公開について\02_回答\県庁総合案内・見学案内\"/>
    </mc:Choice>
  </mc:AlternateContent>
  <xr:revisionPtr revIDLastSave="0" documentId="13_ncr:1_{B57BC41C-7892-428D-BF64-E88B63B4DAE8}" xr6:coauthVersionLast="36" xr6:coauthVersionMax="36" xr10:uidLastSave="{00000000-0000-0000-0000-000000000000}"/>
  <bookViews>
    <workbookView xWindow="0" yWindow="0" windowWidth="23040" windowHeight="9910" tabRatio="690" xr2:uid="{00000000-000D-0000-FFFF-FFFF00000000}"/>
  </bookViews>
  <sheets>
    <sheet name="総括（①総合案内業務状況）" sheetId="1" r:id="rId1"/>
    <sheet name="総括（②総合案内業務状況）" sheetId="6" r:id="rId2"/>
    <sheet name="入力シート（①.窓口案内）" sheetId="4" r:id="rId3"/>
    <sheet name="入力シート（②見学者内訳）" sheetId="5" r:id="rId4"/>
    <sheet name="３見学者累計" sheetId="3" r:id="rId5"/>
  </sheets>
  <definedNames>
    <definedName name="_xlnm.Print_Area" localSheetId="0">'総括（①総合案内業務状況）'!$A$1:$G$68</definedName>
    <definedName name="_xlnm.Print_Area" localSheetId="1">'総括（②総合案内業務状況）'!$A$1:$I$107</definedName>
  </definedNames>
  <calcPr calcId="191029"/>
</workbook>
</file>

<file path=xl/calcChain.xml><?xml version="1.0" encoding="utf-8"?>
<calcChain xmlns="http://schemas.openxmlformats.org/spreadsheetml/2006/main">
  <c r="C15" i="4" l="1"/>
  <c r="C94" i="6" l="1"/>
  <c r="D94" i="6"/>
  <c r="C95" i="6"/>
  <c r="D95" i="6"/>
  <c r="C96" i="6"/>
  <c r="D96" i="6"/>
  <c r="C97" i="6"/>
  <c r="D97" i="6"/>
  <c r="C98" i="6"/>
  <c r="D98" i="6"/>
  <c r="C99" i="6"/>
  <c r="D99" i="6"/>
  <c r="C100" i="6"/>
  <c r="D100" i="6"/>
  <c r="C101" i="6"/>
  <c r="D101" i="6"/>
  <c r="C102" i="6"/>
  <c r="D102" i="6"/>
  <c r="C103" i="6"/>
  <c r="D103" i="6"/>
  <c r="C104" i="6"/>
  <c r="D104" i="6"/>
  <c r="C105" i="6"/>
  <c r="D105" i="6"/>
  <c r="E106" i="6" l="1"/>
  <c r="D106" i="6"/>
  <c r="C106" i="6"/>
  <c r="H52" i="6"/>
  <c r="G52" i="6"/>
  <c r="E52" i="6"/>
  <c r="D52" i="6"/>
  <c r="C52" i="6"/>
  <c r="B52" i="6"/>
  <c r="F51" i="6"/>
  <c r="F50" i="6"/>
  <c r="F49" i="6"/>
  <c r="F48" i="6"/>
  <c r="F47" i="6"/>
  <c r="F46" i="6"/>
  <c r="F45" i="6"/>
  <c r="F44" i="6"/>
  <c r="F43" i="6"/>
  <c r="F42" i="6"/>
  <c r="F41" i="6"/>
  <c r="F40" i="6"/>
  <c r="H34" i="6"/>
  <c r="G34" i="6"/>
  <c r="E34" i="6"/>
  <c r="D34" i="6"/>
  <c r="C34" i="6"/>
  <c r="B34" i="6"/>
  <c r="C107" i="6" l="1"/>
  <c r="D107" i="6"/>
  <c r="E107" i="6"/>
  <c r="B53" i="6"/>
  <c r="C53" i="6"/>
  <c r="H53" i="6"/>
  <c r="D53" i="6"/>
  <c r="E53" i="6"/>
  <c r="G53" i="6"/>
  <c r="F34" i="6"/>
  <c r="F52" i="6"/>
  <c r="F53" i="6" l="1"/>
  <c r="B56" i="5"/>
  <c r="B26" i="5" s="1"/>
  <c r="B3" i="3" l="1"/>
  <c r="F6" i="1"/>
  <c r="E6" i="1"/>
  <c r="B6" i="1"/>
  <c r="H17" i="6" l="1"/>
  <c r="G17" i="6"/>
  <c r="E17" i="6"/>
  <c r="D17" i="6"/>
  <c r="C17" i="6"/>
  <c r="B17" i="6"/>
  <c r="F16" i="6"/>
  <c r="F15" i="6"/>
  <c r="F14" i="6"/>
  <c r="F13" i="6"/>
  <c r="F12" i="6"/>
  <c r="F11" i="6"/>
  <c r="F10" i="6"/>
  <c r="F9" i="6"/>
  <c r="F8" i="6"/>
  <c r="F7" i="6"/>
  <c r="F6" i="6"/>
  <c r="F5" i="6"/>
  <c r="F17" i="6" l="1"/>
  <c r="N15" i="4"/>
  <c r="Q7" i="4"/>
  <c r="Q8" i="4"/>
  <c r="Q9" i="4"/>
  <c r="Q10" i="4"/>
  <c r="Q11" i="4"/>
  <c r="Q12" i="4"/>
  <c r="Q13" i="4"/>
  <c r="Q14" i="4"/>
  <c r="Q4" i="4"/>
  <c r="B95" i="6" s="1"/>
  <c r="Q5" i="4"/>
  <c r="Q6" i="4"/>
  <c r="Q3" i="4"/>
  <c r="B94" i="6" s="1"/>
  <c r="D15" i="4"/>
  <c r="E15" i="4"/>
  <c r="F15" i="4"/>
  <c r="G15" i="4"/>
  <c r="H15" i="4"/>
  <c r="I15" i="4"/>
  <c r="J15" i="4"/>
  <c r="K15" i="4"/>
  <c r="L15" i="4"/>
  <c r="M15" i="4"/>
  <c r="O15" i="4"/>
  <c r="P15" i="4"/>
  <c r="R15" i="4"/>
  <c r="C28" i="1" s="1"/>
  <c r="S15" i="4"/>
  <c r="D28" i="1" s="1"/>
  <c r="B15" i="4"/>
  <c r="J57" i="5"/>
  <c r="J27" i="5" s="1"/>
  <c r="I57" i="5"/>
  <c r="I27" i="5" s="1"/>
  <c r="H57" i="5"/>
  <c r="H27" i="5" s="1"/>
  <c r="G57" i="5"/>
  <c r="G27" i="5" s="1"/>
  <c r="F57" i="5"/>
  <c r="F27" i="5" s="1"/>
  <c r="E57" i="5"/>
  <c r="E27" i="5" s="1"/>
  <c r="D57" i="5"/>
  <c r="C57" i="5"/>
  <c r="C27" i="5" s="1"/>
  <c r="B57" i="5"/>
  <c r="B27" i="5" s="1"/>
  <c r="J56" i="5"/>
  <c r="J26" i="5" s="1"/>
  <c r="I56" i="5"/>
  <c r="I26" i="5" s="1"/>
  <c r="H56" i="5"/>
  <c r="H26" i="5" s="1"/>
  <c r="G56" i="5"/>
  <c r="G26" i="5" s="1"/>
  <c r="F56" i="5"/>
  <c r="F26" i="5" s="1"/>
  <c r="E56" i="5"/>
  <c r="E26" i="5" s="1"/>
  <c r="D56" i="5"/>
  <c r="D26" i="5" s="1"/>
  <c r="C56" i="5"/>
  <c r="C26" i="5" s="1"/>
  <c r="K55" i="5"/>
  <c r="K54" i="5"/>
  <c r="K53" i="5"/>
  <c r="V13" i="4" s="1"/>
  <c r="H104" i="6" s="1"/>
  <c r="K52" i="5"/>
  <c r="U13" i="4" s="1"/>
  <c r="G104" i="6" s="1"/>
  <c r="K51" i="5"/>
  <c r="V12" i="4" s="1"/>
  <c r="H103" i="6" s="1"/>
  <c r="K50" i="5"/>
  <c r="U12" i="4" s="1"/>
  <c r="G103" i="6" s="1"/>
  <c r="K49" i="5"/>
  <c r="V11" i="4" s="1"/>
  <c r="H102" i="6" s="1"/>
  <c r="K48" i="5"/>
  <c r="U11" i="4" s="1"/>
  <c r="G102" i="6" s="1"/>
  <c r="K47" i="5"/>
  <c r="V10" i="4" s="1"/>
  <c r="H101" i="6" s="1"/>
  <c r="K46" i="5"/>
  <c r="U10" i="4" s="1"/>
  <c r="G101" i="6" s="1"/>
  <c r="K45" i="5"/>
  <c r="V9" i="4" s="1"/>
  <c r="H100" i="6" s="1"/>
  <c r="K44" i="5"/>
  <c r="U9" i="4" s="1"/>
  <c r="G100" i="6" s="1"/>
  <c r="K43" i="5"/>
  <c r="V8" i="4" s="1"/>
  <c r="H99" i="6" s="1"/>
  <c r="K42" i="5"/>
  <c r="U8" i="4" s="1"/>
  <c r="G99" i="6" s="1"/>
  <c r="K41" i="5"/>
  <c r="V7" i="4" s="1"/>
  <c r="H98" i="6" s="1"/>
  <c r="K40" i="5"/>
  <c r="U7" i="4" s="1"/>
  <c r="G98" i="6" s="1"/>
  <c r="K39" i="5"/>
  <c r="V6" i="4" s="1"/>
  <c r="H97" i="6" s="1"/>
  <c r="K38" i="5"/>
  <c r="U6" i="4" s="1"/>
  <c r="G97" i="6" s="1"/>
  <c r="K37" i="5"/>
  <c r="V5" i="4" s="1"/>
  <c r="H96" i="6" s="1"/>
  <c r="K36" i="5"/>
  <c r="U5" i="4" s="1"/>
  <c r="G96" i="6" s="1"/>
  <c r="K35" i="5"/>
  <c r="V4" i="4" s="1"/>
  <c r="K34" i="5"/>
  <c r="K33" i="5"/>
  <c r="V3" i="4" s="1"/>
  <c r="K32" i="5"/>
  <c r="U3" i="4" s="1"/>
  <c r="G94" i="6" s="1"/>
  <c r="K9" i="5"/>
  <c r="K8" i="5"/>
  <c r="K7" i="5"/>
  <c r="K6" i="5"/>
  <c r="K5" i="5"/>
  <c r="K4" i="5"/>
  <c r="H105" i="6" l="1"/>
  <c r="G105" i="6"/>
  <c r="D27" i="5"/>
  <c r="K57" i="5"/>
  <c r="H95" i="6"/>
  <c r="U4" i="4"/>
  <c r="G95" i="6" s="1"/>
  <c r="G106" i="6" s="1"/>
  <c r="H94" i="6"/>
  <c r="B96" i="6"/>
  <c r="F96" i="6" s="1"/>
  <c r="B103" i="6"/>
  <c r="F103" i="6" s="1"/>
  <c r="B99" i="6"/>
  <c r="F99" i="6" s="1"/>
  <c r="B102" i="6"/>
  <c r="F102" i="6" s="1"/>
  <c r="B98" i="6"/>
  <c r="F98" i="6" s="1"/>
  <c r="B105" i="6"/>
  <c r="F105" i="6" s="1"/>
  <c r="B101" i="6"/>
  <c r="F101" i="6" s="1"/>
  <c r="B97" i="6"/>
  <c r="F97" i="6" s="1"/>
  <c r="B104" i="6"/>
  <c r="F104" i="6" s="1"/>
  <c r="B100" i="6"/>
  <c r="F100" i="6" s="1"/>
  <c r="F94" i="6"/>
  <c r="F95" i="6"/>
  <c r="K26" i="5"/>
  <c r="K27" i="5"/>
  <c r="Q15" i="4"/>
  <c r="B28" i="1" s="1"/>
  <c r="K56" i="5"/>
  <c r="C3" i="3"/>
  <c r="C4" i="3" s="1"/>
  <c r="C5" i="3" s="1"/>
  <c r="C6" i="3" s="1"/>
  <c r="K5" i="3" l="1"/>
  <c r="G107" i="6"/>
  <c r="H106" i="6"/>
  <c r="V15" i="4"/>
  <c r="F28" i="1" s="1"/>
  <c r="B106" i="6"/>
  <c r="U15" i="4"/>
  <c r="C7" i="3"/>
  <c r="H107" i="6" l="1"/>
  <c r="B107" i="6"/>
  <c r="F106" i="6"/>
  <c r="E28" i="1"/>
  <c r="C8" i="3"/>
  <c r="C9" i="3" s="1"/>
  <c r="C10" i="3" s="1"/>
  <c r="F3" i="3" s="1"/>
  <c r="F4" i="3" s="1"/>
  <c r="F5" i="3" s="1"/>
  <c r="F6" i="3" s="1"/>
  <c r="F7" i="3" s="1"/>
  <c r="F8" i="3" s="1"/>
  <c r="F9" i="3" s="1"/>
  <c r="F10" i="3" s="1"/>
  <c r="I3" i="3" s="1"/>
  <c r="I4" i="3" s="1"/>
  <c r="I5" i="3" s="1"/>
  <c r="I6" i="3" s="1"/>
  <c r="I7" i="3" s="1"/>
  <c r="I8" i="3" s="1"/>
  <c r="F107" i="6" l="1"/>
  <c r="I9" i="3"/>
  <c r="I10" i="3" s="1"/>
  <c r="L3" i="3" s="1"/>
  <c r="L4" i="3" s="1"/>
  <c r="L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鹿児島県知事公室広報課</author>
  </authors>
  <commentList>
    <comment ref="H1" authorId="0" shapeId="0" xr:uid="{00000000-0006-0000-0000-000001000000}">
      <text>
        <r>
          <rPr>
            <b/>
            <sz val="16"/>
            <color indexed="9"/>
            <rFont val="ＭＳ Ｐゴシック"/>
            <family val="3"/>
            <charset val="128"/>
          </rPr>
          <t>議会資料用
赤シートに毎月分の報告を入力すると，黒シートに転記される。（基本は黒シートを出力）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鹿児島県知事公室広報課</author>
  </authors>
  <commentList>
    <comment ref="J19" authorId="0" shapeId="0" xr:uid="{00000000-0006-0000-0100-000001000000}">
      <text>
        <r>
          <rPr>
            <sz val="12"/>
            <color indexed="9"/>
            <rFont val="ＭＳ Ｐゴシック"/>
            <family val="3"/>
            <charset val="128"/>
          </rPr>
          <t>1．窓口案内(月別入力)からリンク入力される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鹿児島県知事公室広報課</author>
  </authors>
  <commentList>
    <comment ref="U2" authorId="0" shapeId="0" xr:uid="{00000000-0006-0000-0200-000001000000}">
      <text>
        <r>
          <rPr>
            <sz val="11"/>
            <color indexed="9"/>
            <rFont val="ＭＳ Ｐゴシック"/>
            <family val="3"/>
            <charset val="128"/>
          </rPr>
          <t>シート
２　見学者内訳から自動転記</t>
        </r>
      </text>
    </comment>
    <comment ref="W7" authorId="0" shapeId="0" xr:uid="{00000000-0006-0000-0200-000002000000}">
      <text>
        <r>
          <rPr>
            <sz val="12"/>
            <color indexed="9"/>
            <rFont val="ＭＳ Ｐゴシック"/>
            <family val="3"/>
            <charset val="128"/>
          </rPr>
          <t>総合案内利用状況調べ(総合案内から月初めに報告があります)を毎月転記する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鹿児島県知事公室広報課</author>
  </authors>
  <commentList>
    <comment ref="L1" authorId="0" shapeId="0" xr:uid="{00000000-0006-0000-0300-000001000000}">
      <text>
        <r>
          <rPr>
            <sz val="12"/>
            <color indexed="9"/>
            <rFont val="ＭＳ Ｐゴシック"/>
            <family val="3"/>
            <charset val="128"/>
          </rPr>
          <t>下図の毎月の内訳に入力すると集計される。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鹿児島県知事公室広報課</author>
    <author>鹿児島県</author>
  </authors>
  <commentList>
    <comment ref="K7" authorId="0" shapeId="0" xr:uid="{00000000-0006-0000-0400-000001000000}">
      <text>
        <r>
          <rPr>
            <b/>
            <sz val="12"/>
            <color indexed="9"/>
            <rFont val="ＭＳ Ｐゴシック"/>
            <family val="3"/>
            <charset val="128"/>
          </rPr>
          <t>出力するときは，時点に注意</t>
        </r>
        <r>
          <rPr>
            <sz val="12"/>
            <color indexed="9"/>
            <rFont val="ＭＳ Ｐゴシック"/>
            <family val="3"/>
            <charset val="128"/>
          </rPr>
          <t xml:space="preserve">
総合案内業務状況１のシートにリンク</t>
        </r>
      </text>
    </comment>
    <comment ref="B13" authorId="1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2"/>
            <color indexed="81"/>
            <rFont val="ＭＳ Ｐゴシック"/>
            <family val="3"/>
            <charset val="128"/>
          </rPr>
          <t>出力するときは，時点に注意
総合案内業務状況１のシートにリンク</t>
        </r>
      </text>
    </comment>
  </commentList>
</comments>
</file>

<file path=xl/sharedStrings.xml><?xml version="1.0" encoding="utf-8"?>
<sst xmlns="http://schemas.openxmlformats.org/spreadsheetml/2006/main" count="308" uniqueCount="170">
  <si>
    <t xml:space="preserve">１　過去の窓口案内者数                                        　                          </t>
  </si>
  <si>
    <t>年度</t>
  </si>
  <si>
    <t>年度</t>
    <phoneticPr fontId="2"/>
  </si>
  <si>
    <t>窓口
案内者数</t>
    <phoneticPr fontId="2"/>
  </si>
  <si>
    <t>呼出し
件数</t>
    <phoneticPr fontId="2"/>
  </si>
  <si>
    <t>見学
団体数</t>
    <phoneticPr fontId="2"/>
  </si>
  <si>
    <t>見学
者数</t>
    <phoneticPr fontId="2"/>
  </si>
  <si>
    <t>小学校</t>
  </si>
  <si>
    <t>中学校</t>
  </si>
  <si>
    <t>ＰＴＡ</t>
  </si>
  <si>
    <t>婦人会</t>
  </si>
  <si>
    <t xml:space="preserve"> 合  計</t>
  </si>
  <si>
    <t>19年度</t>
  </si>
  <si>
    <t>20年度</t>
  </si>
  <si>
    <t>21年度</t>
  </si>
  <si>
    <t>22年度</t>
  </si>
  <si>
    <t>23年度</t>
  </si>
  <si>
    <t>24年度</t>
  </si>
  <si>
    <t>25年度</t>
  </si>
  <si>
    <t>その他学校</t>
    <rPh sb="2" eb="3">
      <t>タ</t>
    </rPh>
    <rPh sb="3" eb="5">
      <t>ガッコウ</t>
    </rPh>
    <phoneticPr fontId="2"/>
  </si>
  <si>
    <t>福祉団体</t>
    <rPh sb="0" eb="2">
      <t>フクシ</t>
    </rPh>
    <rPh sb="2" eb="4">
      <t>ダンタイ</t>
    </rPh>
    <phoneticPr fontId="2"/>
  </si>
  <si>
    <t>年度</t>
    <rPh sb="0" eb="2">
      <t>ネンド</t>
    </rPh>
    <phoneticPr fontId="2"/>
  </si>
  <si>
    <t>老人会</t>
    <phoneticPr fontId="2"/>
  </si>
  <si>
    <t>区分</t>
    <phoneticPr fontId="2"/>
  </si>
  <si>
    <t>市町村
自治会等</t>
    <rPh sb="0" eb="3">
      <t>シチョウソン</t>
    </rPh>
    <rPh sb="4" eb="7">
      <t>ジチカイ</t>
    </rPh>
    <rPh sb="7" eb="8">
      <t>トウ</t>
    </rPh>
    <phoneticPr fontId="2"/>
  </si>
  <si>
    <t>その他
一般</t>
    <rPh sb="2" eb="3">
      <t>タ</t>
    </rPh>
    <rPh sb="4" eb="6">
      <t>イッパン</t>
    </rPh>
    <phoneticPr fontId="2"/>
  </si>
  <si>
    <t>２　見学者の内訳</t>
  </si>
  <si>
    <t>見学者累計</t>
  </si>
  <si>
    <t>８年度</t>
  </si>
  <si>
    <t>９年度</t>
  </si>
  <si>
    <t>15年度</t>
  </si>
  <si>
    <t>10年度</t>
  </si>
  <si>
    <t>16年度</t>
  </si>
  <si>
    <t>11年度</t>
  </si>
  <si>
    <t>17年度</t>
  </si>
  <si>
    <t>12年度</t>
  </si>
  <si>
    <t>18年度</t>
  </si>
  <si>
    <t>13年度</t>
  </si>
  <si>
    <t>見学者数</t>
    <rPh sb="3" eb="4">
      <t>スウ</t>
    </rPh>
    <phoneticPr fontId="2"/>
  </si>
  <si>
    <t>※　上段は団体数</t>
    <rPh sb="2" eb="4">
      <t>ジョウダン</t>
    </rPh>
    <rPh sb="5" eb="8">
      <t>ダンタイスウ</t>
    </rPh>
    <phoneticPr fontId="2"/>
  </si>
  <si>
    <t>３　県庁見学者累計　新庁舎移転(平成8年10月)以降</t>
    <rPh sb="13" eb="15">
      <t>イテン</t>
    </rPh>
    <rPh sb="16" eb="18">
      <t>ヘイセイ</t>
    </rPh>
    <rPh sb="19" eb="20">
      <t>ネン</t>
    </rPh>
    <rPh sb="22" eb="23">
      <t>ガツ</t>
    </rPh>
    <rPh sb="24" eb="26">
      <t>イコウ</t>
    </rPh>
    <phoneticPr fontId="2"/>
  </si>
  <si>
    <t>５月</t>
  </si>
  <si>
    <t>４月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</si>
  <si>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</si>
  <si>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</si>
  <si>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</si>
  <si>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</si>
  <si>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</si>
  <si>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</si>
  <si>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</si>
  <si>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</si>
  <si>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</si>
  <si>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</si>
  <si>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2"/>
  </si>
  <si>
    <t>備考</t>
    <rPh sb="0" eb="2">
      <t>ビコウ</t>
    </rPh>
    <phoneticPr fontId="2"/>
  </si>
  <si>
    <t>総合案内業務：ビルメン鹿児島</t>
    <rPh sb="0" eb="2">
      <t>ソウゴウ</t>
    </rPh>
    <rPh sb="2" eb="4">
      <t>アンナイ</t>
    </rPh>
    <rPh sb="4" eb="6">
      <t>ギョウム</t>
    </rPh>
    <rPh sb="11" eb="14">
      <t>カゴシマ</t>
    </rPh>
    <phoneticPr fontId="2"/>
  </si>
  <si>
    <t>総合案内業務：清友</t>
    <rPh sb="0" eb="2">
      <t>ソウゴウ</t>
    </rPh>
    <rPh sb="2" eb="4">
      <t>アンナイ</t>
    </rPh>
    <rPh sb="4" eb="6">
      <t>ギョウム</t>
    </rPh>
    <rPh sb="7" eb="9">
      <t>キヨトモ</t>
    </rPh>
    <phoneticPr fontId="2"/>
  </si>
  <si>
    <t>14年度</t>
    <phoneticPr fontId="2"/>
  </si>
  <si>
    <t>環境林務</t>
    <rPh sb="2" eb="4">
      <t>リンム</t>
    </rPh>
    <phoneticPr fontId="8"/>
  </si>
  <si>
    <t>商工労働水産</t>
    <rPh sb="0" eb="2">
      <t>ショウコウ</t>
    </rPh>
    <rPh sb="2" eb="4">
      <t>ロウドウ</t>
    </rPh>
    <rPh sb="4" eb="6">
      <t>スイサン</t>
    </rPh>
    <phoneticPr fontId="8"/>
  </si>
  <si>
    <t>農政</t>
  </si>
  <si>
    <t>土木</t>
  </si>
  <si>
    <t>危機管理局</t>
    <rPh sb="0" eb="2">
      <t>キキ</t>
    </rPh>
    <rPh sb="2" eb="4">
      <t>カンリ</t>
    </rPh>
    <rPh sb="4" eb="5">
      <t>キョク</t>
    </rPh>
    <phoneticPr fontId="8"/>
  </si>
  <si>
    <t>県立病院局</t>
    <rPh sb="0" eb="2">
      <t>ケンリツ</t>
    </rPh>
    <rPh sb="2" eb="4">
      <t>ビョウイン</t>
    </rPh>
    <rPh sb="4" eb="5">
      <t>キョク</t>
    </rPh>
    <phoneticPr fontId="8"/>
  </si>
  <si>
    <t>その他</t>
    <rPh sb="2" eb="3">
      <t>タ</t>
    </rPh>
    <phoneticPr fontId="2"/>
  </si>
  <si>
    <t>照会</t>
    <rPh sb="0" eb="2">
      <t>ショウカイ</t>
    </rPh>
    <phoneticPr fontId="2"/>
  </si>
  <si>
    <t>呼び出し</t>
    <rPh sb="0" eb="1">
      <t>ヨ</t>
    </rPh>
    <rPh sb="2" eb="3">
      <t>ダ</t>
    </rPh>
    <phoneticPr fontId="2"/>
  </si>
  <si>
    <t>年月</t>
    <rPh sb="0" eb="1">
      <t>ネン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</si>
  <si>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</si>
  <si>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</si>
  <si>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</si>
  <si>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</si>
  <si>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</si>
  <si>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</si>
  <si>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</si>
  <si>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</si>
  <si>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</si>
  <si>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</si>
  <si>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</si>
  <si>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</si>
  <si>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</si>
  <si>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教育</t>
    <rPh sb="0" eb="2">
      <t>キョウイク</t>
    </rPh>
    <phoneticPr fontId="2"/>
  </si>
  <si>
    <t>庁舎見学</t>
    <rPh sb="0" eb="2">
      <t>チョウシャ</t>
    </rPh>
    <rPh sb="2" eb="4">
      <t>ケンガク</t>
    </rPh>
    <phoneticPr fontId="2"/>
  </si>
  <si>
    <t>団体</t>
    <rPh sb="0" eb="2">
      <t>ダンタイ</t>
    </rPh>
    <phoneticPr fontId="2"/>
  </si>
  <si>
    <t>人数</t>
    <rPh sb="0" eb="2">
      <t>ニンズウ</t>
    </rPh>
    <phoneticPr fontId="2"/>
  </si>
  <si>
    <t>総 合 案 内 業 務 状 況</t>
    <rPh sb="0" eb="1">
      <t>フサ</t>
    </rPh>
    <rPh sb="2" eb="3">
      <t>ゴウ</t>
    </rPh>
    <rPh sb="4" eb="5">
      <t>アン</t>
    </rPh>
    <rPh sb="6" eb="7">
      <t>ナイ</t>
    </rPh>
    <rPh sb="8" eb="9">
      <t>ギョウ</t>
    </rPh>
    <rPh sb="10" eb="11">
      <t>ツトム</t>
    </rPh>
    <rPh sb="12" eb="13">
      <t>ジョウ</t>
    </rPh>
    <rPh sb="14" eb="15">
      <t>キョウ</t>
    </rPh>
    <phoneticPr fontId="11"/>
  </si>
  <si>
    <t>月別</t>
    <rPh sb="0" eb="2">
      <t>ツキベツ</t>
    </rPh>
    <phoneticPr fontId="11"/>
  </si>
  <si>
    <t>電話照会者数</t>
    <rPh sb="0" eb="2">
      <t>デンワ</t>
    </rPh>
    <rPh sb="2" eb="4">
      <t>ショウカイ</t>
    </rPh>
    <rPh sb="4" eb="5">
      <t>シャ</t>
    </rPh>
    <rPh sb="5" eb="6">
      <t>スウ</t>
    </rPh>
    <phoneticPr fontId="11"/>
  </si>
  <si>
    <t>勤務日数</t>
    <rPh sb="0" eb="2">
      <t>キンム</t>
    </rPh>
    <rPh sb="2" eb="4">
      <t>ニッスウ</t>
    </rPh>
    <phoneticPr fontId="11"/>
  </si>
  <si>
    <t>１日平均　　　　案内者数</t>
    <rPh sb="1" eb="2">
      <t>ニチ</t>
    </rPh>
    <rPh sb="2" eb="4">
      <t>ヘイキン</t>
    </rPh>
    <rPh sb="8" eb="11">
      <t>アンナイシャ</t>
    </rPh>
    <rPh sb="11" eb="12">
      <t>スウ</t>
    </rPh>
    <phoneticPr fontId="11"/>
  </si>
  <si>
    <t>見　　学　　　　団体数</t>
    <rPh sb="0" eb="1">
      <t>ケン</t>
    </rPh>
    <rPh sb="3" eb="4">
      <t>ガク</t>
    </rPh>
    <rPh sb="8" eb="11">
      <t>ダンタイスウ</t>
    </rPh>
    <phoneticPr fontId="11"/>
  </si>
  <si>
    <t>見学者数</t>
    <rPh sb="0" eb="3">
      <t>ケンガクシャ</t>
    </rPh>
    <rPh sb="3" eb="4">
      <t>スウ</t>
    </rPh>
    <phoneticPr fontId="11"/>
  </si>
  <si>
    <t>照会</t>
    <rPh sb="0" eb="2">
      <t>ショウカイ</t>
    </rPh>
    <phoneticPr fontId="11"/>
  </si>
  <si>
    <t>呼出</t>
    <rPh sb="0" eb="2">
      <t>ヨビダシ</t>
    </rPh>
    <phoneticPr fontId="11"/>
  </si>
  <si>
    <t>２３年　４月</t>
    <phoneticPr fontId="11"/>
  </si>
  <si>
    <t>５月</t>
    <rPh sb="1" eb="2">
      <t>ツキ</t>
    </rPh>
    <phoneticPr fontId="11"/>
  </si>
  <si>
    <t>６月</t>
    <rPh sb="1" eb="2">
      <t>ツキ</t>
    </rPh>
    <phoneticPr fontId="11"/>
  </si>
  <si>
    <t>７月</t>
    <rPh sb="1" eb="2">
      <t>ツキ</t>
    </rPh>
    <phoneticPr fontId="11"/>
  </si>
  <si>
    <t>８月</t>
    <rPh sb="1" eb="2">
      <t>ツキ</t>
    </rPh>
    <phoneticPr fontId="11"/>
  </si>
  <si>
    <t>９月</t>
    <rPh sb="1" eb="2">
      <t>ツキ</t>
    </rPh>
    <phoneticPr fontId="11"/>
  </si>
  <si>
    <t>１０月</t>
    <rPh sb="2" eb="3">
      <t>ツキ</t>
    </rPh>
    <phoneticPr fontId="11"/>
  </si>
  <si>
    <t>１１月</t>
    <rPh sb="2" eb="3">
      <t>ツキ</t>
    </rPh>
    <phoneticPr fontId="11"/>
  </si>
  <si>
    <t>１２月</t>
    <rPh sb="2" eb="3">
      <t>ツキ</t>
    </rPh>
    <phoneticPr fontId="11"/>
  </si>
  <si>
    <t>２４年　１月</t>
    <phoneticPr fontId="11"/>
  </si>
  <si>
    <t>２月</t>
    <rPh sb="1" eb="2">
      <t>ツキ</t>
    </rPh>
    <phoneticPr fontId="11"/>
  </si>
  <si>
    <t>３月</t>
    <rPh sb="1" eb="2">
      <t>ツキ</t>
    </rPh>
    <phoneticPr fontId="11"/>
  </si>
  <si>
    <t>計</t>
    <phoneticPr fontId="11"/>
  </si>
  <si>
    <t>対前年度比</t>
    <rPh sb="0" eb="1">
      <t>タイ</t>
    </rPh>
    <rPh sb="1" eb="5">
      <t>ゼンネンドヒ</t>
    </rPh>
    <phoneticPr fontId="11"/>
  </si>
  <si>
    <t>窓口
案内者数</t>
    <rPh sb="0" eb="1">
      <t>マド</t>
    </rPh>
    <rPh sb="1" eb="2">
      <t>クチ</t>
    </rPh>
    <rPh sb="3" eb="6">
      <t>アンナイシャ</t>
    </rPh>
    <rPh sb="6" eb="7">
      <t>スウ</t>
    </rPh>
    <phoneticPr fontId="11"/>
  </si>
  <si>
    <t>平成２３年度</t>
    <rPh sb="0" eb="2">
      <t>ヘイセイ</t>
    </rPh>
    <rPh sb="4" eb="6">
      <t>ネンド</t>
    </rPh>
    <phoneticPr fontId="11"/>
  </si>
  <si>
    <t>計</t>
    <phoneticPr fontId="11"/>
  </si>
  <si>
    <t>２６年　４月</t>
    <phoneticPr fontId="11"/>
  </si>
  <si>
    <t>１日平均
案内者数</t>
    <rPh sb="1" eb="2">
      <t>ニチ</t>
    </rPh>
    <rPh sb="2" eb="4">
      <t>ヘイキン</t>
    </rPh>
    <rPh sb="5" eb="8">
      <t>アンナイシャ</t>
    </rPh>
    <rPh sb="8" eb="9">
      <t>スウ</t>
    </rPh>
    <phoneticPr fontId="11"/>
  </si>
  <si>
    <t>見学
団体数</t>
    <rPh sb="0" eb="1">
      <t>ケン</t>
    </rPh>
    <rPh sb="1" eb="2">
      <t>ガク</t>
    </rPh>
    <rPh sb="3" eb="6">
      <t>ダンタイスウ</t>
    </rPh>
    <phoneticPr fontId="11"/>
  </si>
  <si>
    <t>見学
者数</t>
    <rPh sb="0" eb="2">
      <t>ケンガク</t>
    </rPh>
    <rPh sb="3" eb="4">
      <t>シャ</t>
    </rPh>
    <rPh sb="4" eb="5">
      <t>スウ</t>
    </rPh>
    <phoneticPr fontId="11"/>
  </si>
  <si>
    <t>総合案内業務：芙蓉商事</t>
    <rPh sb="0" eb="2">
      <t>ソウゴウ</t>
    </rPh>
    <rPh sb="2" eb="4">
      <t>アンナイ</t>
    </rPh>
    <rPh sb="4" eb="6">
      <t>ギョウム</t>
    </rPh>
    <rPh sb="9" eb="11">
      <t>ショウジ</t>
    </rPh>
    <phoneticPr fontId="2"/>
  </si>
  <si>
    <t>照会
件数</t>
    <rPh sb="0" eb="2">
      <t>ショウカイ</t>
    </rPh>
    <rPh sb="3" eb="5">
      <t>ケンスウ</t>
    </rPh>
    <phoneticPr fontId="2"/>
  </si>
  <si>
    <t>26年度</t>
    <phoneticPr fontId="2"/>
  </si>
  <si>
    <t>平成２６年度</t>
    <rPh sb="0" eb="2">
      <t>ヘイセイ</t>
    </rPh>
    <rPh sb="4" eb="5">
      <t>ネン</t>
    </rPh>
    <rPh sb="5" eb="6">
      <t>ド</t>
    </rPh>
    <phoneticPr fontId="11"/>
  </si>
  <si>
    <t>２７年　１月</t>
    <phoneticPr fontId="11"/>
  </si>
  <si>
    <t>平成２７年度</t>
    <rPh sb="0" eb="2">
      <t>ヘイセイ</t>
    </rPh>
    <rPh sb="4" eb="6">
      <t>ネンド</t>
    </rPh>
    <phoneticPr fontId="11"/>
  </si>
  <si>
    <t>２７年　４月</t>
    <phoneticPr fontId="11"/>
  </si>
  <si>
    <t>２８年　１月</t>
    <phoneticPr fontId="11"/>
  </si>
  <si>
    <t>27年度</t>
    <rPh sb="2" eb="4">
      <t>ネンド</t>
    </rPh>
    <phoneticPr fontId="2"/>
  </si>
  <si>
    <t>←別シートから転記される</t>
    <rPh sb="1" eb="2">
      <t>ベツ</t>
    </rPh>
    <rPh sb="7" eb="9">
      <t>テンキ</t>
    </rPh>
    <phoneticPr fontId="2"/>
  </si>
  <si>
    <t>28年度</t>
    <rPh sb="2" eb="4">
      <t>ネンド</t>
    </rPh>
    <phoneticPr fontId="2"/>
  </si>
  <si>
    <t>←前年同月/今年同月</t>
    <rPh sb="1" eb="3">
      <t>ゼンネン</t>
    </rPh>
    <rPh sb="3" eb="5">
      <t>ドウゲツ</t>
    </rPh>
    <rPh sb="6" eb="8">
      <t>コンネン</t>
    </rPh>
    <rPh sb="8" eb="10">
      <t>ドウゲツ</t>
    </rPh>
    <phoneticPr fontId="2"/>
  </si>
  <si>
    <t xml:space="preserve"> </t>
    <phoneticPr fontId="2"/>
  </si>
  <si>
    <t>計</t>
  </si>
  <si>
    <t>29年度</t>
    <rPh sb="2" eb="4">
      <t>ネンド</t>
    </rPh>
    <phoneticPr fontId="2"/>
  </si>
  <si>
    <t>総　務</t>
  </si>
  <si>
    <t>国体</t>
    <rPh sb="0" eb="2">
      <t>コクタイ</t>
    </rPh>
    <phoneticPr fontId="8"/>
  </si>
  <si>
    <t>30年度</t>
    <rPh sb="2" eb="4">
      <t>ネンド</t>
    </rPh>
    <phoneticPr fontId="2"/>
  </si>
  <si>
    <t xml:space="preserve"> </t>
  </si>
  <si>
    <t>くらし保福</t>
    <phoneticPr fontId="2"/>
  </si>
  <si>
    <t>出納</t>
    <rPh sb="0" eb="2">
      <t>スイトウ</t>
    </rPh>
    <phoneticPr fontId="8"/>
  </si>
  <si>
    <t>男女共同</t>
    <rPh sb="0" eb="2">
      <t>ダンジョ</t>
    </rPh>
    <rPh sb="2" eb="4">
      <t>キョウドウ</t>
    </rPh>
    <phoneticPr fontId="2"/>
  </si>
  <si>
    <t>元年度
(31年度)</t>
    <rPh sb="0" eb="3">
      <t>ガンネンド</t>
    </rPh>
    <phoneticPr fontId="2"/>
  </si>
  <si>
    <t>27年度</t>
    <phoneticPr fontId="2"/>
  </si>
  <si>
    <t>28年度</t>
    <phoneticPr fontId="2"/>
  </si>
  <si>
    <t>29年度</t>
    <phoneticPr fontId="2"/>
  </si>
  <si>
    <t xml:space="preserve">R2年度
</t>
    <rPh sb="2" eb="4">
      <t>ネンド</t>
    </rPh>
    <phoneticPr fontId="2"/>
  </si>
  <si>
    <t>R2年度</t>
    <rPh sb="2" eb="4">
      <t>ネンド</t>
    </rPh>
    <phoneticPr fontId="2"/>
  </si>
  <si>
    <t>　５月</t>
    <rPh sb="2" eb="3">
      <t>ツキ</t>
    </rPh>
    <phoneticPr fontId="11"/>
  </si>
  <si>
    <t>総合案内業務状況</t>
    <phoneticPr fontId="2"/>
  </si>
  <si>
    <t>(単位：人)</t>
    <phoneticPr fontId="2"/>
  </si>
  <si>
    <t>R2</t>
  </si>
  <si>
    <t>令和３年度</t>
    <rPh sb="0" eb="2">
      <t>レイワ</t>
    </rPh>
    <rPh sb="3" eb="5">
      <t>ネンド</t>
    </rPh>
    <phoneticPr fontId="11"/>
  </si>
  <si>
    <t>２年　４月</t>
  </si>
  <si>
    <t>３年　１月</t>
  </si>
  <si>
    <t>総合</t>
    <rPh sb="0" eb="2">
      <t>ソウゴウ</t>
    </rPh>
    <phoneticPr fontId="2"/>
  </si>
  <si>
    <t>観光・文化</t>
    <rPh sb="0" eb="2">
      <t>カンコウ</t>
    </rPh>
    <rPh sb="3" eb="5">
      <t>ブンカ</t>
    </rPh>
    <phoneticPr fontId="8"/>
  </si>
  <si>
    <t>R3年度</t>
    <rPh sb="2" eb="4">
      <t>ネンド</t>
    </rPh>
    <phoneticPr fontId="2"/>
  </si>
  <si>
    <t>R3</t>
  </si>
  <si>
    <t>R4</t>
    <phoneticPr fontId="2"/>
  </si>
  <si>
    <t>令和２年度</t>
    <phoneticPr fontId="11"/>
  </si>
  <si>
    <t>３年　４月</t>
  </si>
  <si>
    <t>４年　１月</t>
  </si>
  <si>
    <t>令和４年度</t>
    <rPh sb="0" eb="2">
      <t>レイワ</t>
    </rPh>
    <rPh sb="3" eb="5">
      <t>ネンド</t>
    </rPh>
    <phoneticPr fontId="11"/>
  </si>
  <si>
    <t>４年　４月</t>
    <phoneticPr fontId="11"/>
  </si>
  <si>
    <t>５年　１月</t>
    <phoneticPr fontId="11"/>
  </si>
  <si>
    <t>30年度</t>
    <phoneticPr fontId="2"/>
  </si>
  <si>
    <t>R4年度</t>
    <rPh sb="2" eb="4">
      <t>ネンド</t>
    </rPh>
    <phoneticPr fontId="2"/>
  </si>
  <si>
    <t>４年度内訳</t>
    <rPh sb="3" eb="5">
      <t>ウチワケ</t>
    </rPh>
    <phoneticPr fontId="2"/>
  </si>
  <si>
    <t>R元
(H31)</t>
    <rPh sb="1" eb="2">
      <t>モト</t>
    </rPh>
    <phoneticPr fontId="2"/>
  </si>
  <si>
    <t>R元年度
(31年度)</t>
    <rPh sb="1" eb="4">
      <t>ガンネンド</t>
    </rPh>
    <phoneticPr fontId="2"/>
  </si>
  <si>
    <t>総合案内利用状況調べ（R4）</t>
    <rPh sb="0" eb="2">
      <t>ソウゴウ</t>
    </rPh>
    <rPh sb="2" eb="4">
      <t>アンナイ</t>
    </rPh>
    <rPh sb="4" eb="6">
      <t>リヨウ</t>
    </rPh>
    <rPh sb="6" eb="8">
      <t>ジョウキョウ</t>
    </rPh>
    <rPh sb="8" eb="9">
      <t>シラ</t>
    </rPh>
    <phoneticPr fontId="2"/>
  </si>
  <si>
    <t>(単位：団体，人)（R5.3末現在）</t>
    <rPh sb="1" eb="3">
      <t>タンイ</t>
    </rPh>
    <rPh sb="4" eb="6">
      <t>ダンタイ</t>
    </rPh>
    <rPh sb="7" eb="8">
      <t>ニン</t>
    </rPh>
    <phoneticPr fontId="2"/>
  </si>
  <si>
    <t>(単位：人)（R5.3末現在）</t>
    <rPh sb="1" eb="3">
      <t>タンイ</t>
    </rPh>
    <rPh sb="4" eb="5">
      <t>ニン</t>
    </rPh>
    <phoneticPr fontId="2"/>
  </si>
  <si>
    <t>（R5.3末現在）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</si>
</sst>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 "/>
    <numFmt numFmtId="178" formatCode="0.0%"/>
    <numFmt numFmtId="179" formatCode="#,##0.0;[Red]\-#,##0.0"/>
  </numFmts>
  <fonts count="2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0"/>
      <color theme="1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2">
    <xf numFmtId="0" fontId="0" fillId="0" borderId="0" xfId="0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44" xfId="0" applyFont="1" applyBorder="1" applyAlignment="1">
      <alignment horizontal="right" vertical="center"/>
    </xf>
    <xf numFmtId="0" fontId="4" fillId="0" borderId="4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7" xfId="0" applyFont="1" applyBorder="1">
      <alignment vertical="center"/>
    </xf>
    <xf numFmtId="38" fontId="4" fillId="0" borderId="22" xfId="1" applyFont="1" applyBorder="1">
      <alignment vertical="center"/>
    </xf>
    <xf numFmtId="3" fontId="4" fillId="0" borderId="37" xfId="0" applyNumberFormat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18" xfId="0" applyFont="1" applyBorder="1">
      <alignment vertical="center"/>
    </xf>
    <xf numFmtId="38" fontId="4" fillId="0" borderId="23" xfId="1" applyFont="1" applyBorder="1">
      <alignment vertical="center"/>
    </xf>
    <xf numFmtId="0" fontId="4" fillId="0" borderId="3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9" xfId="0" applyFont="1" applyBorder="1">
      <alignment vertical="center"/>
    </xf>
    <xf numFmtId="38" fontId="4" fillId="0" borderId="24" xfId="1" applyFont="1" applyBorder="1">
      <alignment vertical="center"/>
    </xf>
    <xf numFmtId="3" fontId="4" fillId="0" borderId="39" xfId="0" applyNumberFormat="1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38" fontId="4" fillId="0" borderId="28" xfId="1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38" fontId="4" fillId="0" borderId="31" xfId="1" applyFont="1" applyBorder="1">
      <alignment vertical="center"/>
    </xf>
    <xf numFmtId="3" fontId="4" fillId="0" borderId="40" xfId="0" applyNumberFormat="1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38" fontId="4" fillId="0" borderId="25" xfId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>
      <alignment vertical="center"/>
    </xf>
    <xf numFmtId="3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0" xfId="1" applyFont="1" applyAlignment="1">
      <alignment horizontal="right" vertical="center"/>
    </xf>
    <xf numFmtId="0" fontId="3" fillId="0" borderId="7" xfId="0" applyFont="1" applyBorder="1" applyAlignment="1">
      <alignment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6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3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55" xfId="0" applyFont="1" applyBorder="1">
      <alignment vertical="center"/>
    </xf>
    <xf numFmtId="0" fontId="4" fillId="0" borderId="56" xfId="0" applyFont="1" applyBorder="1">
      <alignment vertical="center"/>
    </xf>
    <xf numFmtId="0" fontId="4" fillId="0" borderId="57" xfId="0" applyFont="1" applyBorder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58" xfId="0" applyFont="1" applyBorder="1">
      <alignment vertical="center"/>
    </xf>
    <xf numFmtId="3" fontId="4" fillId="0" borderId="58" xfId="0" applyNumberFormat="1" applyFont="1" applyBorder="1">
      <alignment vertical="center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 shrinkToFit="1"/>
    </xf>
    <xf numFmtId="38" fontId="7" fillId="0" borderId="71" xfId="1" applyFont="1" applyBorder="1" applyAlignment="1">
      <alignment horizontal="center" vertical="center" shrinkToFit="1"/>
    </xf>
    <xf numFmtId="38" fontId="7" fillId="0" borderId="69" xfId="1" applyFont="1" applyBorder="1" applyAlignment="1">
      <alignment horizontal="center" vertical="center" shrinkToFit="1"/>
    </xf>
    <xf numFmtId="38" fontId="9" fillId="0" borderId="69" xfId="1" applyFont="1" applyBorder="1" applyAlignment="1">
      <alignment horizontal="center" vertical="center" shrinkToFit="1"/>
    </xf>
    <xf numFmtId="38" fontId="7" fillId="0" borderId="77" xfId="1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 shrinkToFit="1"/>
    </xf>
    <xf numFmtId="38" fontId="0" fillId="0" borderId="69" xfId="1" applyFont="1" applyBorder="1" applyAlignment="1">
      <alignment horizontal="center" vertical="center" shrinkToFit="1"/>
    </xf>
    <xf numFmtId="38" fontId="0" fillId="0" borderId="70" xfId="1" applyFont="1" applyBorder="1" applyAlignment="1">
      <alignment horizontal="center" vertical="center" shrinkToFit="1"/>
    </xf>
    <xf numFmtId="38" fontId="0" fillId="0" borderId="0" xfId="1" applyFont="1" applyAlignment="1">
      <alignment vertical="center" shrinkToFit="1"/>
    </xf>
    <xf numFmtId="38" fontId="0" fillId="0" borderId="41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43" xfId="1" applyFont="1" applyBorder="1" applyAlignment="1">
      <alignment horizontal="center" vertical="center"/>
    </xf>
    <xf numFmtId="38" fontId="0" fillId="0" borderId="68" xfId="1" applyFont="1" applyBorder="1" applyAlignment="1">
      <alignment vertical="center" shrinkToFit="1"/>
    </xf>
    <xf numFmtId="38" fontId="0" fillId="0" borderId="70" xfId="1" applyFont="1" applyBorder="1" applyAlignment="1">
      <alignment vertical="center" shrinkToFit="1"/>
    </xf>
    <xf numFmtId="38" fontId="0" fillId="0" borderId="68" xfId="1" applyFont="1" applyBorder="1" applyAlignment="1">
      <alignment horizontal="center" vertical="center" shrinkToFit="1"/>
    </xf>
    <xf numFmtId="38" fontId="0" fillId="0" borderId="41" xfId="1" applyFont="1" applyBorder="1" applyAlignment="1">
      <alignment vertical="center" shrinkToFit="1"/>
    </xf>
    <xf numFmtId="38" fontId="0" fillId="0" borderId="42" xfId="1" applyFont="1" applyBorder="1" applyAlignment="1">
      <alignment vertical="center" shrinkToFit="1"/>
    </xf>
    <xf numFmtId="38" fontId="0" fillId="0" borderId="43" xfId="1" applyFont="1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38" fontId="0" fillId="0" borderId="71" xfId="1" applyFont="1" applyBorder="1" applyAlignment="1">
      <alignment vertical="center" shrinkToFit="1"/>
    </xf>
    <xf numFmtId="38" fontId="0" fillId="0" borderId="69" xfId="1" applyFont="1" applyBorder="1" applyAlignment="1">
      <alignment vertical="center" shrinkToFit="1"/>
    </xf>
    <xf numFmtId="38" fontId="0" fillId="0" borderId="77" xfId="1" applyFont="1" applyBorder="1" applyAlignment="1">
      <alignment vertical="center" shrinkToFit="1"/>
    </xf>
    <xf numFmtId="0" fontId="12" fillId="0" borderId="0" xfId="0" applyFont="1">
      <alignment vertical="center"/>
    </xf>
    <xf numFmtId="3" fontId="0" fillId="0" borderId="0" xfId="0" applyNumberFormat="1">
      <alignment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0" fillId="0" borderId="54" xfId="0" applyNumberFormat="1" applyBorder="1">
      <alignment vertical="center"/>
    </xf>
    <xf numFmtId="3" fontId="0" fillId="0" borderId="51" xfId="0" applyNumberFormat="1" applyBorder="1">
      <alignment vertical="center"/>
    </xf>
    <xf numFmtId="176" fontId="0" fillId="0" borderId="51" xfId="0" applyNumberFormat="1" applyBorder="1">
      <alignment vertical="center"/>
    </xf>
    <xf numFmtId="3" fontId="0" fillId="0" borderId="53" xfId="0" applyNumberFormat="1" applyBorder="1">
      <alignment vertical="center"/>
    </xf>
    <xf numFmtId="3" fontId="0" fillId="0" borderId="83" xfId="0" applyNumberFormat="1" applyBorder="1">
      <alignment vertical="center"/>
    </xf>
    <xf numFmtId="0" fontId="0" fillId="0" borderId="29" xfId="0" applyBorder="1">
      <alignment vertical="center"/>
    </xf>
    <xf numFmtId="176" fontId="0" fillId="0" borderId="29" xfId="0" applyNumberFormat="1" applyBorder="1">
      <alignment vertical="center"/>
    </xf>
    <xf numFmtId="177" fontId="0" fillId="0" borderId="29" xfId="0" applyNumberFormat="1" applyBorder="1">
      <alignment vertical="center"/>
    </xf>
    <xf numFmtId="0" fontId="0" fillId="0" borderId="84" xfId="0" applyBorder="1">
      <alignment vertical="center"/>
    </xf>
    <xf numFmtId="3" fontId="0" fillId="0" borderId="86" xfId="0" applyNumberFormat="1" applyBorder="1">
      <alignment vertical="center"/>
    </xf>
    <xf numFmtId="0" fontId="0" fillId="0" borderId="87" xfId="0" applyBorder="1">
      <alignment vertical="center"/>
    </xf>
    <xf numFmtId="176" fontId="0" fillId="0" borderId="87" xfId="0" applyNumberFormat="1" applyBorder="1">
      <alignment vertical="center"/>
    </xf>
    <xf numFmtId="177" fontId="0" fillId="0" borderId="87" xfId="0" applyNumberFormat="1" applyBorder="1">
      <alignment vertical="center"/>
    </xf>
    <xf numFmtId="3" fontId="0" fillId="0" borderId="88" xfId="0" applyNumberFormat="1" applyBorder="1">
      <alignment vertical="center"/>
    </xf>
    <xf numFmtId="0" fontId="0" fillId="0" borderId="88" xfId="0" applyBorder="1">
      <alignment vertical="center"/>
    </xf>
    <xf numFmtId="38" fontId="1" fillId="0" borderId="88" xfId="1" applyBorder="1">
      <alignment vertical="center"/>
    </xf>
    <xf numFmtId="3" fontId="0" fillId="0" borderId="40" xfId="0" applyNumberFormat="1" applyBorder="1">
      <alignment vertical="center"/>
    </xf>
    <xf numFmtId="0" fontId="0" fillId="0" borderId="32" xfId="0" applyBorder="1">
      <alignment vertical="center"/>
    </xf>
    <xf numFmtId="176" fontId="0" fillId="0" borderId="32" xfId="0" applyNumberFormat="1" applyBorder="1">
      <alignment vertical="center"/>
    </xf>
    <xf numFmtId="177" fontId="0" fillId="0" borderId="32" xfId="0" applyNumberFormat="1" applyBorder="1">
      <alignment vertical="center"/>
    </xf>
    <xf numFmtId="0" fontId="0" fillId="0" borderId="89" xfId="0" applyBorder="1">
      <alignment vertical="center"/>
    </xf>
    <xf numFmtId="178" fontId="0" fillId="0" borderId="51" xfId="2" applyNumberFormat="1" applyFont="1" applyBorder="1">
      <alignment vertical="center"/>
    </xf>
    <xf numFmtId="178" fontId="0" fillId="0" borderId="53" xfId="2" applyNumberFormat="1" applyFont="1" applyBorder="1">
      <alignment vertical="center"/>
    </xf>
    <xf numFmtId="178" fontId="0" fillId="0" borderId="54" xfId="2" applyNumberFormat="1" applyFont="1" applyBorder="1">
      <alignment vertical="center"/>
    </xf>
    <xf numFmtId="178" fontId="0" fillId="0" borderId="54" xfId="2" applyNumberFormat="1" applyFont="1" applyBorder="1" applyAlignment="1">
      <alignment vertical="center" shrinkToFit="1"/>
    </xf>
    <xf numFmtId="178" fontId="0" fillId="0" borderId="51" xfId="2" applyNumberFormat="1" applyFont="1" applyBorder="1" applyAlignment="1">
      <alignment vertical="center" shrinkToFit="1"/>
    </xf>
    <xf numFmtId="178" fontId="0" fillId="0" borderId="53" xfId="2" applyNumberFormat="1" applyFont="1" applyBorder="1" applyAlignment="1">
      <alignment vertical="center" shrinkToFit="1"/>
    </xf>
    <xf numFmtId="38" fontId="0" fillId="0" borderId="29" xfId="0" applyNumberFormat="1" applyBorder="1">
      <alignment vertical="center"/>
    </xf>
    <xf numFmtId="38" fontId="0" fillId="0" borderId="84" xfId="0" applyNumberFormat="1" applyBorder="1">
      <alignment vertical="center"/>
    </xf>
    <xf numFmtId="0" fontId="13" fillId="0" borderId="0" xfId="0" applyFont="1">
      <alignment vertical="center"/>
    </xf>
    <xf numFmtId="0" fontId="5" fillId="0" borderId="31" xfId="0" applyFont="1" applyBorder="1" applyAlignment="1">
      <alignment horizontal="right" vertical="center"/>
    </xf>
    <xf numFmtId="0" fontId="5" fillId="0" borderId="85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right" vertical="center" wrapText="1"/>
    </xf>
    <xf numFmtId="38" fontId="4" fillId="0" borderId="48" xfId="1" applyFont="1" applyBorder="1" applyAlignment="1">
      <alignment horizontal="right" vertical="center" wrapText="1"/>
    </xf>
    <xf numFmtId="38" fontId="4" fillId="0" borderId="48" xfId="1" applyFont="1" applyBorder="1" applyAlignment="1">
      <alignment vertical="center" wrapText="1"/>
    </xf>
    <xf numFmtId="38" fontId="4" fillId="0" borderId="11" xfId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38" fontId="4" fillId="0" borderId="12" xfId="1" applyFont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8" fontId="4" fillId="2" borderId="12" xfId="1" applyFont="1" applyFill="1" applyBorder="1" applyAlignment="1">
      <alignment vertical="center" wrapText="1"/>
    </xf>
    <xf numFmtId="38" fontId="4" fillId="2" borderId="48" xfId="1" applyFont="1" applyFill="1" applyBorder="1" applyAlignment="1">
      <alignment vertical="center" wrapText="1"/>
    </xf>
    <xf numFmtId="3" fontId="0" fillId="0" borderId="51" xfId="0" applyNumberFormat="1" applyBorder="1" applyAlignment="1">
      <alignment horizontal="right" vertical="center"/>
    </xf>
    <xf numFmtId="0" fontId="3" fillId="0" borderId="93" xfId="0" applyFont="1" applyBorder="1" applyAlignment="1">
      <alignment vertical="center" wrapText="1"/>
    </xf>
    <xf numFmtId="3" fontId="4" fillId="0" borderId="56" xfId="0" applyNumberFormat="1" applyFont="1" applyBorder="1">
      <alignment vertical="center"/>
    </xf>
    <xf numFmtId="0" fontId="4" fillId="0" borderId="91" xfId="0" applyFont="1" applyBorder="1">
      <alignment vertical="center"/>
    </xf>
    <xf numFmtId="0" fontId="4" fillId="0" borderId="92" xfId="0" applyFont="1" applyBorder="1">
      <alignment vertical="center"/>
    </xf>
    <xf numFmtId="38" fontId="0" fillId="0" borderId="72" xfId="1" applyFont="1" applyBorder="1" applyProtection="1">
      <alignment vertical="center"/>
      <protection locked="0"/>
    </xf>
    <xf numFmtId="38" fontId="0" fillId="0" borderId="66" xfId="1" applyFont="1" applyBorder="1" applyProtection="1">
      <alignment vertical="center"/>
      <protection locked="0"/>
    </xf>
    <xf numFmtId="38" fontId="0" fillId="0" borderId="78" xfId="1" applyFont="1" applyBorder="1" applyProtection="1">
      <alignment vertical="center"/>
      <protection locked="0"/>
    </xf>
    <xf numFmtId="38" fontId="0" fillId="0" borderId="73" xfId="1" applyFont="1" applyBorder="1" applyProtection="1">
      <alignment vertical="center"/>
      <protection locked="0"/>
    </xf>
    <xf numFmtId="38" fontId="0" fillId="0" borderId="64" xfId="1" applyFont="1" applyBorder="1" applyProtection="1">
      <alignment vertical="center"/>
      <protection locked="0"/>
    </xf>
    <xf numFmtId="38" fontId="0" fillId="0" borderId="79" xfId="1" applyFont="1" applyBorder="1" applyProtection="1">
      <alignment vertical="center"/>
      <protection locked="0"/>
    </xf>
    <xf numFmtId="38" fontId="0" fillId="0" borderId="74" xfId="1" applyFont="1" applyBorder="1" applyProtection="1">
      <alignment vertical="center"/>
      <protection locked="0"/>
    </xf>
    <xf numFmtId="38" fontId="0" fillId="0" borderId="75" xfId="1" applyFont="1" applyBorder="1" applyProtection="1">
      <alignment vertical="center"/>
      <protection locked="0"/>
    </xf>
    <xf numFmtId="38" fontId="0" fillId="0" borderId="80" xfId="1" applyFont="1" applyBorder="1" applyProtection="1">
      <alignment vertical="center"/>
      <protection locked="0"/>
    </xf>
    <xf numFmtId="38" fontId="0" fillId="0" borderId="67" xfId="1" applyFont="1" applyBorder="1" applyProtection="1">
      <alignment vertical="center"/>
      <protection locked="0"/>
    </xf>
    <xf numFmtId="38" fontId="0" fillId="0" borderId="0" xfId="1" applyFont="1" applyProtection="1">
      <alignment vertical="center"/>
      <protection locked="0"/>
    </xf>
    <xf numFmtId="38" fontId="0" fillId="0" borderId="65" xfId="1" applyFont="1" applyBorder="1" applyProtection="1">
      <alignment vertical="center"/>
      <protection locked="0"/>
    </xf>
    <xf numFmtId="38" fontId="0" fillId="0" borderId="76" xfId="1" applyFont="1" applyBorder="1" applyProtection="1">
      <alignment vertical="center"/>
      <protection locked="0"/>
    </xf>
    <xf numFmtId="0" fontId="0" fillId="0" borderId="9" xfId="0" applyBorder="1" applyAlignment="1">
      <alignment horizontal="center" vertical="center"/>
    </xf>
    <xf numFmtId="38" fontId="0" fillId="0" borderId="96" xfId="1" applyFont="1" applyBorder="1">
      <alignment vertical="center"/>
    </xf>
    <xf numFmtId="38" fontId="0" fillId="0" borderId="97" xfId="1" applyFont="1" applyBorder="1">
      <alignment vertical="center"/>
    </xf>
    <xf numFmtId="38" fontId="0" fillId="0" borderId="102" xfId="1" applyFont="1" applyBorder="1">
      <alignment vertical="center"/>
    </xf>
    <xf numFmtId="38" fontId="0" fillId="0" borderId="98" xfId="1" applyFont="1" applyBorder="1">
      <alignment vertical="center"/>
    </xf>
    <xf numFmtId="38" fontId="0" fillId="0" borderId="99" xfId="1" applyFont="1" applyBorder="1">
      <alignment vertical="center"/>
    </xf>
    <xf numFmtId="38" fontId="0" fillId="0" borderId="103" xfId="1" applyFont="1" applyBorder="1">
      <alignment vertical="center"/>
    </xf>
    <xf numFmtId="38" fontId="0" fillId="0" borderId="100" xfId="1" applyFont="1" applyBorder="1">
      <alignment vertical="center"/>
    </xf>
    <xf numFmtId="38" fontId="0" fillId="0" borderId="101" xfId="1" applyFont="1" applyBorder="1">
      <alignment vertical="center"/>
    </xf>
    <xf numFmtId="38" fontId="0" fillId="0" borderId="104" xfId="1" applyFont="1" applyBorder="1">
      <alignment vertical="center"/>
    </xf>
    <xf numFmtId="179" fontId="0" fillId="0" borderId="97" xfId="1" applyNumberFormat="1" applyFont="1" applyBorder="1">
      <alignment vertical="center"/>
    </xf>
    <xf numFmtId="179" fontId="0" fillId="0" borderId="99" xfId="1" applyNumberFormat="1" applyFont="1" applyBorder="1">
      <alignment vertical="center"/>
    </xf>
    <xf numFmtId="179" fontId="0" fillId="0" borderId="101" xfId="1" applyNumberFormat="1" applyFont="1" applyBorder="1">
      <alignment vertical="center"/>
    </xf>
    <xf numFmtId="3" fontId="0" fillId="0" borderId="55" xfId="0" applyNumberFormat="1" applyBorder="1">
      <alignment vertical="center"/>
    </xf>
    <xf numFmtId="3" fontId="0" fillId="0" borderId="105" xfId="0" applyNumberFormat="1" applyBorder="1">
      <alignment vertical="center"/>
    </xf>
    <xf numFmtId="38" fontId="0" fillId="0" borderId="87" xfId="0" applyNumberFormat="1" applyBorder="1">
      <alignment vertical="center"/>
    </xf>
    <xf numFmtId="3" fontId="0" fillId="0" borderId="106" xfId="0" applyNumberFormat="1" applyBorder="1">
      <alignment vertical="center"/>
    </xf>
    <xf numFmtId="38" fontId="0" fillId="0" borderId="26" xfId="0" applyNumberFormat="1" applyBorder="1">
      <alignment vertical="center"/>
    </xf>
    <xf numFmtId="38" fontId="0" fillId="0" borderId="107" xfId="1" applyFont="1" applyBorder="1">
      <alignment vertical="center"/>
    </xf>
    <xf numFmtId="3" fontId="0" fillId="0" borderId="50" xfId="0" applyNumberFormat="1" applyBorder="1">
      <alignment vertical="center"/>
    </xf>
    <xf numFmtId="177" fontId="0" fillId="0" borderId="46" xfId="0" applyNumberFormat="1" applyBorder="1">
      <alignment vertical="center"/>
    </xf>
    <xf numFmtId="38" fontId="0" fillId="0" borderId="94" xfId="0" applyNumberFormat="1" applyBorder="1">
      <alignment vertical="center"/>
    </xf>
    <xf numFmtId="177" fontId="0" fillId="0" borderId="14" xfId="0" applyNumberFormat="1" applyBorder="1">
      <alignment vertical="center"/>
    </xf>
    <xf numFmtId="38" fontId="0" fillId="0" borderId="108" xfId="0" applyNumberFormat="1" applyBorder="1">
      <alignment vertical="center"/>
    </xf>
    <xf numFmtId="38" fontId="0" fillId="0" borderId="88" xfId="0" applyNumberFormat="1" applyBorder="1">
      <alignment vertical="center"/>
    </xf>
    <xf numFmtId="0" fontId="4" fillId="0" borderId="5" xfId="0" applyFont="1" applyBorder="1" applyAlignment="1">
      <alignment horizontal="right" vertical="center" wrapText="1"/>
    </xf>
    <xf numFmtId="38" fontId="4" fillId="0" borderId="6" xfId="0" applyNumberFormat="1" applyFont="1" applyBorder="1">
      <alignment vertical="center"/>
    </xf>
    <xf numFmtId="38" fontId="4" fillId="0" borderId="58" xfId="0" applyNumberFormat="1" applyFont="1" applyBorder="1">
      <alignment vertical="center"/>
    </xf>
    <xf numFmtId="0" fontId="3" fillId="0" borderId="109" xfId="0" applyFont="1" applyBorder="1" applyAlignment="1">
      <alignment vertical="center" wrapText="1"/>
    </xf>
    <xf numFmtId="0" fontId="4" fillId="0" borderId="106" xfId="0" applyFont="1" applyBorder="1">
      <alignment vertical="center"/>
    </xf>
    <xf numFmtId="0" fontId="4" fillId="0" borderId="110" xfId="0" applyFont="1" applyBorder="1">
      <alignment vertical="center"/>
    </xf>
    <xf numFmtId="0" fontId="5" fillId="3" borderId="5" xfId="0" applyFont="1" applyFill="1" applyBorder="1" applyAlignment="1">
      <alignment horizontal="center" vertical="center"/>
    </xf>
    <xf numFmtId="3" fontId="5" fillId="3" borderId="9" xfId="0" applyNumberFormat="1" applyFont="1" applyFill="1" applyBorder="1">
      <alignment vertical="center"/>
    </xf>
    <xf numFmtId="3" fontId="5" fillId="0" borderId="10" xfId="0" applyNumberFormat="1" applyFont="1" applyBorder="1">
      <alignment vertical="center"/>
    </xf>
    <xf numFmtId="0" fontId="0" fillId="0" borderId="9" xfId="0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>
      <alignment vertical="center"/>
    </xf>
    <xf numFmtId="3" fontId="5" fillId="0" borderId="0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3" fontId="5" fillId="0" borderId="3" xfId="0" applyNumberFormat="1" applyFont="1" applyBorder="1">
      <alignment vertical="center"/>
    </xf>
    <xf numFmtId="3" fontId="5" fillId="0" borderId="4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3" fontId="5" fillId="0" borderId="9" xfId="0" applyNumberFormat="1" applyFont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3" fontId="5" fillId="3" borderId="6" xfId="0" applyNumberFormat="1" applyFont="1" applyFill="1" applyBorder="1">
      <alignment vertical="center"/>
    </xf>
    <xf numFmtId="3" fontId="4" fillId="0" borderId="111" xfId="0" applyNumberFormat="1" applyFont="1" applyBorder="1">
      <alignment vertical="center"/>
    </xf>
    <xf numFmtId="0" fontId="4" fillId="0" borderId="111" xfId="0" applyFont="1" applyBorder="1">
      <alignment vertical="center"/>
    </xf>
    <xf numFmtId="0" fontId="4" fillId="0" borderId="0" xfId="0" applyFont="1" applyBorder="1">
      <alignment vertical="center"/>
    </xf>
    <xf numFmtId="3" fontId="4" fillId="0" borderId="57" xfId="0" applyNumberFormat="1" applyFont="1" applyBorder="1">
      <alignment vertical="center"/>
    </xf>
    <xf numFmtId="0" fontId="4" fillId="0" borderId="113" xfId="0" applyFont="1" applyBorder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" fontId="4" fillId="0" borderId="114" xfId="0" applyNumberFormat="1" applyFont="1" applyBorder="1">
      <alignment vertical="center"/>
    </xf>
    <xf numFmtId="38" fontId="4" fillId="0" borderId="114" xfId="0" applyNumberFormat="1" applyFont="1" applyBorder="1">
      <alignment vertical="center"/>
    </xf>
    <xf numFmtId="0" fontId="0" fillId="0" borderId="9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3" fontId="5" fillId="0" borderId="15" xfId="0" applyNumberFormat="1" applyFont="1" applyBorder="1">
      <alignment vertical="center"/>
    </xf>
    <xf numFmtId="3" fontId="5" fillId="0" borderId="115" xfId="0" applyNumberFormat="1" applyFont="1" applyBorder="1">
      <alignment vertical="center"/>
    </xf>
    <xf numFmtId="3" fontId="5" fillId="0" borderId="16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3" fontId="5" fillId="0" borderId="49" xfId="0" applyNumberFormat="1" applyFont="1" applyBorder="1">
      <alignment vertical="center"/>
    </xf>
    <xf numFmtId="38" fontId="5" fillId="0" borderId="48" xfId="0" applyNumberFormat="1" applyFont="1" applyBorder="1">
      <alignment vertical="center"/>
    </xf>
    <xf numFmtId="38" fontId="0" fillId="0" borderId="62" xfId="1" applyNumberFormat="1" applyFont="1" applyBorder="1" applyProtection="1">
      <alignment vertical="center"/>
      <protection locked="0"/>
    </xf>
    <xf numFmtId="38" fontId="0" fillId="0" borderId="63" xfId="1" applyNumberFormat="1" applyFont="1" applyBorder="1" applyProtection="1">
      <alignment vertical="center"/>
      <protection locked="0"/>
    </xf>
    <xf numFmtId="3" fontId="0" fillId="0" borderId="53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178" fontId="0" fillId="0" borderId="117" xfId="2" applyNumberFormat="1" applyFont="1" applyBorder="1">
      <alignment vertical="center"/>
    </xf>
    <xf numFmtId="0" fontId="4" fillId="0" borderId="119" xfId="0" applyFont="1" applyBorder="1" applyAlignment="1">
      <alignment horizontal="right" vertical="center" wrapText="1"/>
    </xf>
    <xf numFmtId="0" fontId="3" fillId="0" borderId="120" xfId="0" applyFont="1" applyBorder="1" applyAlignment="1">
      <alignment vertical="center" wrapText="1"/>
    </xf>
    <xf numFmtId="38" fontId="4" fillId="0" borderId="112" xfId="1" applyFont="1" applyBorder="1">
      <alignment vertical="center"/>
    </xf>
    <xf numFmtId="3" fontId="4" fillId="0" borderId="121" xfId="0" applyNumberFormat="1" applyFont="1" applyBorder="1">
      <alignment vertical="center"/>
    </xf>
    <xf numFmtId="0" fontId="4" fillId="0" borderId="122" xfId="0" applyFont="1" applyBorder="1">
      <alignment vertical="center"/>
    </xf>
    <xf numFmtId="0" fontId="4" fillId="0" borderId="123" xfId="0" applyFont="1" applyBorder="1">
      <alignment vertical="center"/>
    </xf>
    <xf numFmtId="3" fontId="4" fillId="0" borderId="13" xfId="0" applyNumberFormat="1" applyFont="1" applyBorder="1">
      <alignment vertical="center"/>
    </xf>
    <xf numFmtId="0" fontId="4" fillId="0" borderId="116" xfId="0" applyFont="1" applyBorder="1">
      <alignment vertical="center"/>
    </xf>
    <xf numFmtId="0" fontId="4" fillId="0" borderId="124" xfId="0" applyFont="1" applyBorder="1">
      <alignment vertical="center"/>
    </xf>
    <xf numFmtId="38" fontId="0" fillId="0" borderId="95" xfId="1" applyNumberFormat="1" applyFont="1" applyBorder="1" applyProtection="1">
      <alignment vertical="center"/>
      <protection locked="0"/>
    </xf>
    <xf numFmtId="38" fontId="0" fillId="0" borderId="67" xfId="1" applyNumberFormat="1" applyFont="1" applyBorder="1" applyProtection="1">
      <alignment vertical="center"/>
      <protection locked="0"/>
    </xf>
    <xf numFmtId="0" fontId="4" fillId="0" borderId="125" xfId="0" applyFont="1" applyBorder="1" applyAlignment="1">
      <alignment horizontal="right" vertical="center" wrapText="1"/>
    </xf>
    <xf numFmtId="0" fontId="3" fillId="0" borderId="126" xfId="0" applyFont="1" applyBorder="1" applyAlignment="1">
      <alignment vertical="center" wrapText="1"/>
    </xf>
    <xf numFmtId="0" fontId="4" fillId="0" borderId="127" xfId="0" applyFont="1" applyBorder="1">
      <alignment vertical="center"/>
    </xf>
    <xf numFmtId="3" fontId="4" fillId="0" borderId="106" xfId="0" applyNumberFormat="1" applyFont="1" applyBorder="1">
      <alignment vertical="center"/>
    </xf>
    <xf numFmtId="3" fontId="4" fillId="0" borderId="32" xfId="0" applyNumberFormat="1" applyFont="1" applyBorder="1">
      <alignment vertical="center"/>
    </xf>
    <xf numFmtId="3" fontId="4" fillId="0" borderId="89" xfId="0" applyNumberFormat="1" applyFont="1" applyBorder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 applyProtection="1">
      <alignment vertical="center"/>
      <protection locked="0"/>
    </xf>
    <xf numFmtId="38" fontId="0" fillId="0" borderId="0" xfId="1" applyFont="1" applyBorder="1" applyAlignment="1">
      <alignment vertical="center" shrinkToFit="1"/>
    </xf>
    <xf numFmtId="38" fontId="0" fillId="0" borderId="0" xfId="1" applyNumberFormat="1" applyFont="1" applyBorder="1" applyProtection="1">
      <alignment vertical="center"/>
      <protection locked="0"/>
    </xf>
    <xf numFmtId="38" fontId="0" fillId="0" borderId="0" xfId="1" quotePrefix="1" applyNumberFormat="1" applyFont="1" applyBorder="1" applyProtection="1">
      <alignment vertical="center"/>
      <protection locked="0"/>
    </xf>
    <xf numFmtId="38" fontId="0" fillId="0" borderId="0" xfId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" fontId="0" fillId="0" borderId="0" xfId="0" applyNumberFormat="1" applyBorder="1">
      <alignment vertical="center"/>
    </xf>
    <xf numFmtId="38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5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/>
    </xf>
    <xf numFmtId="0" fontId="5" fillId="0" borderId="0" xfId="0" applyFont="1" applyBorder="1">
      <alignment vertical="center"/>
    </xf>
    <xf numFmtId="178" fontId="0" fillId="0" borderId="0" xfId="2" applyNumberFormat="1" applyFont="1" applyBorder="1">
      <alignment vertical="center"/>
    </xf>
    <xf numFmtId="0" fontId="0" fillId="0" borderId="0" xfId="0" applyBorder="1">
      <alignment vertical="center"/>
    </xf>
    <xf numFmtId="0" fontId="4" fillId="0" borderId="90" xfId="0" applyFont="1" applyBorder="1" applyAlignment="1">
      <alignment horizontal="right" vertical="center" wrapText="1"/>
    </xf>
    <xf numFmtId="0" fontId="0" fillId="0" borderId="6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0" fillId="0" borderId="93" xfId="0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82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118" xfId="0" applyFont="1" applyBorder="1" applyAlignment="1">
      <alignment horizontal="center" vertical="center"/>
    </xf>
    <xf numFmtId="0" fontId="5" fillId="0" borderId="118" xfId="0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9526</xdr:colOff>
          <xdr:row>28</xdr:row>
          <xdr:rowOff>38099</xdr:rowOff>
        </xdr:from>
        <xdr:to>
          <xdr:col>6</xdr:col>
          <xdr:colOff>3160619</xdr:colOff>
          <xdr:row>50</xdr:row>
          <xdr:rowOff>143509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入力シート（②見学者内訳）'!A1:K28" spid="_x0000_s166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6" y="4591049"/>
              <a:ext cx="6970618" cy="4086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50</xdr:row>
          <xdr:rowOff>142875</xdr:rowOff>
        </xdr:from>
        <xdr:to>
          <xdr:col>7</xdr:col>
          <xdr:colOff>1905</xdr:colOff>
          <xdr:row>67</xdr:row>
          <xdr:rowOff>131445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３見学者累計'!$A$1:$L$10" spid="_x0000_s1661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7150" y="8677275"/>
              <a:ext cx="6896100" cy="3076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0</xdr:colOff>
      <xdr:row>3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9525" y="238125"/>
          <a:ext cx="676275" cy="504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H28"/>
  <sheetViews>
    <sheetView showGridLines="0" tabSelected="1" view="pageBreakPreview" zoomScaleNormal="100" zoomScaleSheetLayoutView="100" workbookViewId="0">
      <selection activeCell="I59" sqref="I59"/>
    </sheetView>
  </sheetViews>
  <sheetFormatPr defaultColWidth="9" defaultRowHeight="14" x14ac:dyDescent="0.2"/>
  <cols>
    <col min="1" max="1" width="7.1796875" style="3" customWidth="1"/>
    <col min="2" max="2" width="9" style="3"/>
    <col min="3" max="3" width="6.90625" style="3" customWidth="1"/>
    <col min="4" max="5" width="7.36328125" style="3" customWidth="1"/>
    <col min="6" max="6" width="7.81640625" style="3" customWidth="1"/>
    <col min="7" max="7" width="46.08984375" style="3" customWidth="1"/>
    <col min="8" max="16384" width="9" style="3"/>
  </cols>
  <sheetData>
    <row r="1" spans="1:8" ht="25.5" customHeight="1" x14ac:dyDescent="0.2">
      <c r="A1" s="53" t="s">
        <v>144</v>
      </c>
      <c r="B1" s="1"/>
      <c r="C1" s="1"/>
      <c r="D1" s="1"/>
      <c r="E1" s="1"/>
      <c r="F1" s="1"/>
      <c r="G1" s="1"/>
    </row>
    <row r="2" spans="1:8" ht="18" customHeight="1" thickBot="1" x14ac:dyDescent="0.25">
      <c r="A2" s="3" t="s">
        <v>0</v>
      </c>
      <c r="G2" s="48" t="s">
        <v>168</v>
      </c>
    </row>
    <row r="3" spans="1:8" s="32" customFormat="1" ht="35.25" customHeight="1" x14ac:dyDescent="0.2">
      <c r="A3" s="30" t="s">
        <v>2</v>
      </c>
      <c r="B3" s="49" t="s">
        <v>3</v>
      </c>
      <c r="C3" s="49" t="s">
        <v>116</v>
      </c>
      <c r="D3" s="49" t="s">
        <v>4</v>
      </c>
      <c r="E3" s="49" t="s">
        <v>5</v>
      </c>
      <c r="F3" s="49" t="s">
        <v>6</v>
      </c>
      <c r="G3" s="31" t="s">
        <v>54</v>
      </c>
    </row>
    <row r="4" spans="1:8" s="32" customFormat="1" ht="25.5" hidden="1" customHeight="1" x14ac:dyDescent="0.2">
      <c r="A4" s="256">
        <v>8</v>
      </c>
      <c r="B4" s="122">
        <v>10884</v>
      </c>
      <c r="C4" s="125"/>
      <c r="D4" s="125"/>
      <c r="E4" s="123">
        <v>3</v>
      </c>
      <c r="F4" s="123">
        <v>129</v>
      </c>
      <c r="G4" s="259" t="s">
        <v>115</v>
      </c>
    </row>
    <row r="5" spans="1:8" s="32" customFormat="1" ht="25.5" hidden="1" customHeight="1" x14ac:dyDescent="0.2">
      <c r="A5" s="257"/>
      <c r="B5" s="124">
        <v>23282</v>
      </c>
      <c r="C5" s="126"/>
      <c r="D5" s="126"/>
      <c r="E5" s="124">
        <v>164</v>
      </c>
      <c r="F5" s="124">
        <v>5201</v>
      </c>
      <c r="G5" s="260"/>
    </row>
    <row r="6" spans="1:8" s="32" customFormat="1" ht="25.5" hidden="1" customHeight="1" x14ac:dyDescent="0.2">
      <c r="A6" s="258"/>
      <c r="B6" s="121">
        <f>SUM(B4:B5)</f>
        <v>34166</v>
      </c>
      <c r="C6" s="127"/>
      <c r="D6" s="127"/>
      <c r="E6" s="121">
        <f>SUM(E4:E5)</f>
        <v>167</v>
      </c>
      <c r="F6" s="121">
        <f>SUM(F4:F5)</f>
        <v>5330</v>
      </c>
      <c r="G6" s="261"/>
    </row>
    <row r="7" spans="1:8" s="32" customFormat="1" ht="35.25" hidden="1" customHeight="1" x14ac:dyDescent="0.2">
      <c r="A7" s="119">
        <v>9</v>
      </c>
      <c r="B7" s="120">
        <v>45705</v>
      </c>
      <c r="C7" s="120">
        <v>2607</v>
      </c>
      <c r="D7" s="120">
        <v>1855</v>
      </c>
      <c r="E7" s="120">
        <v>395</v>
      </c>
      <c r="F7" s="120">
        <v>13038</v>
      </c>
      <c r="G7" s="37" t="s">
        <v>115</v>
      </c>
    </row>
    <row r="8" spans="1:8" s="32" customFormat="1" ht="35.25" hidden="1" customHeight="1" x14ac:dyDescent="0.2">
      <c r="A8" s="119">
        <v>10</v>
      </c>
      <c r="B8" s="120">
        <v>42278</v>
      </c>
      <c r="C8" s="120">
        <v>2195</v>
      </c>
      <c r="D8" s="120">
        <v>2276</v>
      </c>
      <c r="E8" s="120">
        <v>183</v>
      </c>
      <c r="F8" s="120">
        <v>7416</v>
      </c>
      <c r="G8" s="37" t="s">
        <v>115</v>
      </c>
    </row>
    <row r="9" spans="1:8" s="32" customFormat="1" ht="35.25" hidden="1" customHeight="1" x14ac:dyDescent="0.2">
      <c r="A9" s="119">
        <v>11</v>
      </c>
      <c r="B9" s="120">
        <v>37142</v>
      </c>
      <c r="C9" s="120">
        <v>1460</v>
      </c>
      <c r="D9" s="120">
        <v>2094</v>
      </c>
      <c r="E9" s="120">
        <v>103</v>
      </c>
      <c r="F9" s="120">
        <v>4326</v>
      </c>
      <c r="G9" s="37" t="s">
        <v>115</v>
      </c>
    </row>
    <row r="10" spans="1:8" s="32" customFormat="1" ht="35.25" hidden="1" customHeight="1" x14ac:dyDescent="0.2">
      <c r="A10" s="119">
        <v>12</v>
      </c>
      <c r="B10" s="120">
        <v>36567</v>
      </c>
      <c r="C10" s="120">
        <v>1643</v>
      </c>
      <c r="D10" s="120">
        <v>2022</v>
      </c>
      <c r="E10" s="120">
        <v>86</v>
      </c>
      <c r="F10" s="120">
        <v>3963</v>
      </c>
      <c r="G10" s="37" t="s">
        <v>115</v>
      </c>
    </row>
    <row r="11" spans="1:8" s="32" customFormat="1" ht="35.25" hidden="1" customHeight="1" x14ac:dyDescent="0.2">
      <c r="A11" s="119">
        <v>13</v>
      </c>
      <c r="B11" s="120">
        <v>35920</v>
      </c>
      <c r="C11" s="120">
        <v>1465</v>
      </c>
      <c r="D11" s="120">
        <v>2158</v>
      </c>
      <c r="E11" s="120">
        <v>152</v>
      </c>
      <c r="F11" s="120">
        <v>6316</v>
      </c>
      <c r="G11" s="37" t="s">
        <v>115</v>
      </c>
    </row>
    <row r="12" spans="1:8" s="32" customFormat="1" ht="35.25" hidden="1" customHeight="1" x14ac:dyDescent="0.2">
      <c r="A12" s="119">
        <v>14</v>
      </c>
      <c r="B12" s="120">
        <v>36551</v>
      </c>
      <c r="C12" s="120">
        <v>1031</v>
      </c>
      <c r="D12" s="120">
        <v>1768</v>
      </c>
      <c r="E12" s="120">
        <v>170</v>
      </c>
      <c r="F12" s="120">
        <v>7071</v>
      </c>
      <c r="G12" s="37" t="s">
        <v>115</v>
      </c>
    </row>
    <row r="13" spans="1:8" s="32" customFormat="1" ht="35.25" hidden="1" customHeight="1" x14ac:dyDescent="0.2">
      <c r="A13" s="119">
        <v>15</v>
      </c>
      <c r="B13" s="120">
        <v>30796</v>
      </c>
      <c r="C13" s="120">
        <v>832</v>
      </c>
      <c r="D13" s="120">
        <v>1385</v>
      </c>
      <c r="E13" s="120">
        <v>153</v>
      </c>
      <c r="F13" s="120">
        <v>6624</v>
      </c>
      <c r="G13" s="37" t="s">
        <v>115</v>
      </c>
    </row>
    <row r="14" spans="1:8" s="32" customFormat="1" ht="35.25" hidden="1" customHeight="1" x14ac:dyDescent="0.2">
      <c r="A14" s="119">
        <v>16</v>
      </c>
      <c r="B14" s="120">
        <v>27324</v>
      </c>
      <c r="C14" s="120">
        <v>652</v>
      </c>
      <c r="D14" s="120">
        <v>893</v>
      </c>
      <c r="E14" s="120">
        <v>124</v>
      </c>
      <c r="F14" s="120">
        <v>5200</v>
      </c>
      <c r="G14" s="37" t="s">
        <v>115</v>
      </c>
    </row>
    <row r="15" spans="1:8" ht="27.75" hidden="1" customHeight="1" x14ac:dyDescent="0.2">
      <c r="A15" s="33">
        <v>17</v>
      </c>
      <c r="B15" s="34">
        <v>27877</v>
      </c>
      <c r="C15" s="35">
        <v>635</v>
      </c>
      <c r="D15" s="35">
        <v>680</v>
      </c>
      <c r="E15" s="35">
        <v>151</v>
      </c>
      <c r="F15" s="34">
        <v>6008</v>
      </c>
      <c r="G15" s="37" t="s">
        <v>115</v>
      </c>
    </row>
    <row r="16" spans="1:8" ht="27.75" hidden="1" customHeight="1" x14ac:dyDescent="0.2">
      <c r="A16" s="33">
        <v>18</v>
      </c>
      <c r="B16" s="34">
        <v>25679</v>
      </c>
      <c r="C16" s="34">
        <v>707</v>
      </c>
      <c r="D16" s="35">
        <v>337</v>
      </c>
      <c r="E16" s="35">
        <v>132</v>
      </c>
      <c r="F16" s="34">
        <v>5769</v>
      </c>
      <c r="G16" s="37" t="s">
        <v>115</v>
      </c>
    </row>
    <row r="17" spans="1:7" ht="27.75" hidden="1" customHeight="1" x14ac:dyDescent="0.2">
      <c r="A17" s="33">
        <v>20</v>
      </c>
      <c r="B17" s="34">
        <v>24627</v>
      </c>
      <c r="C17" s="34">
        <v>299</v>
      </c>
      <c r="D17" s="35">
        <v>118</v>
      </c>
      <c r="E17" s="35">
        <v>107</v>
      </c>
      <c r="F17" s="34">
        <v>4767</v>
      </c>
      <c r="G17" s="37" t="s">
        <v>55</v>
      </c>
    </row>
    <row r="18" spans="1:7" ht="27.75" hidden="1" customHeight="1" x14ac:dyDescent="0.2">
      <c r="A18" s="33">
        <v>21</v>
      </c>
      <c r="B18" s="34">
        <v>25131</v>
      </c>
      <c r="C18" s="34">
        <v>390</v>
      </c>
      <c r="D18" s="35">
        <v>575</v>
      </c>
      <c r="E18" s="35">
        <v>115</v>
      </c>
      <c r="F18" s="34">
        <v>4148</v>
      </c>
      <c r="G18" s="37" t="s">
        <v>115</v>
      </c>
    </row>
    <row r="19" spans="1:7" ht="27.75" hidden="1" customHeight="1" x14ac:dyDescent="0.2">
      <c r="A19" s="33">
        <v>22</v>
      </c>
      <c r="B19" s="34">
        <v>26598</v>
      </c>
      <c r="C19" s="34">
        <v>268</v>
      </c>
      <c r="D19" s="35">
        <v>30</v>
      </c>
      <c r="E19" s="35">
        <v>127</v>
      </c>
      <c r="F19" s="34">
        <v>4800</v>
      </c>
      <c r="G19" s="37" t="s">
        <v>56</v>
      </c>
    </row>
    <row r="20" spans="1:7" ht="27.75" customHeight="1" x14ac:dyDescent="0.2">
      <c r="A20" s="33">
        <v>26</v>
      </c>
      <c r="B20" s="34">
        <v>21500</v>
      </c>
      <c r="C20" s="34">
        <v>477</v>
      </c>
      <c r="D20" s="35">
        <v>356</v>
      </c>
      <c r="E20" s="35">
        <v>93</v>
      </c>
      <c r="F20" s="34">
        <v>2969</v>
      </c>
      <c r="G20" s="37"/>
    </row>
    <row r="21" spans="1:7" ht="27.75" customHeight="1" x14ac:dyDescent="0.2">
      <c r="A21" s="33">
        <v>27</v>
      </c>
      <c r="B21" s="34">
        <v>22371</v>
      </c>
      <c r="C21" s="34">
        <v>723</v>
      </c>
      <c r="D21" s="35">
        <v>261</v>
      </c>
      <c r="E21" s="35">
        <v>103</v>
      </c>
      <c r="F21" s="34">
        <v>3680</v>
      </c>
      <c r="G21" s="37"/>
    </row>
    <row r="22" spans="1:7" ht="27.75" customHeight="1" x14ac:dyDescent="0.2">
      <c r="A22" s="33">
        <v>28</v>
      </c>
      <c r="B22" s="55">
        <v>23195</v>
      </c>
      <c r="C22" s="55">
        <v>572</v>
      </c>
      <c r="D22" s="54">
        <v>318</v>
      </c>
      <c r="E22" s="54">
        <v>102</v>
      </c>
      <c r="F22" s="55">
        <v>3193</v>
      </c>
      <c r="G22" s="129"/>
    </row>
    <row r="23" spans="1:7" ht="33.75" customHeight="1" x14ac:dyDescent="0.2">
      <c r="A23" s="33">
        <v>29</v>
      </c>
      <c r="B23" s="34">
        <v>23830</v>
      </c>
      <c r="C23" s="34">
        <v>521</v>
      </c>
      <c r="D23" s="172">
        <v>247</v>
      </c>
      <c r="E23" s="172">
        <v>97</v>
      </c>
      <c r="F23" s="34">
        <v>3331</v>
      </c>
      <c r="G23" s="37"/>
    </row>
    <row r="24" spans="1:7" ht="33.75" customHeight="1" x14ac:dyDescent="0.2">
      <c r="A24" s="33">
        <v>30</v>
      </c>
      <c r="B24" s="55">
        <v>25981</v>
      </c>
      <c r="C24" s="55">
        <v>608</v>
      </c>
      <c r="D24" s="173">
        <v>202</v>
      </c>
      <c r="E24" s="173">
        <v>103</v>
      </c>
      <c r="F24" s="55">
        <v>3665</v>
      </c>
      <c r="G24" s="174"/>
    </row>
    <row r="25" spans="1:7" ht="33.75" customHeight="1" x14ac:dyDescent="0.2">
      <c r="A25" s="171" t="s">
        <v>164</v>
      </c>
      <c r="B25" s="34">
        <v>25938</v>
      </c>
      <c r="C25" s="34">
        <v>373</v>
      </c>
      <c r="D25" s="172">
        <v>141</v>
      </c>
      <c r="E25" s="172">
        <v>66</v>
      </c>
      <c r="F25" s="34">
        <v>2327</v>
      </c>
      <c r="G25" s="37"/>
    </row>
    <row r="26" spans="1:7" ht="33.75" customHeight="1" x14ac:dyDescent="0.2">
      <c r="A26" s="171" t="s">
        <v>146</v>
      </c>
      <c r="B26" s="200">
        <v>17338</v>
      </c>
      <c r="C26" s="200">
        <v>435</v>
      </c>
      <c r="D26" s="201">
        <v>232</v>
      </c>
      <c r="E26" s="201">
        <v>22</v>
      </c>
      <c r="F26" s="200">
        <v>416</v>
      </c>
      <c r="G26" s="37"/>
    </row>
    <row r="27" spans="1:7" ht="33.75" customHeight="1" x14ac:dyDescent="0.2">
      <c r="A27" s="219" t="s">
        <v>153</v>
      </c>
      <c r="B27" s="200">
        <v>17832</v>
      </c>
      <c r="C27" s="200">
        <v>543</v>
      </c>
      <c r="D27" s="201">
        <v>263</v>
      </c>
      <c r="E27" s="201">
        <v>22</v>
      </c>
      <c r="F27" s="200">
        <v>540</v>
      </c>
      <c r="G27" s="220"/>
    </row>
    <row r="28" spans="1:7" ht="33.75" customHeight="1" x14ac:dyDescent="0.2">
      <c r="A28" s="230" t="s">
        <v>154</v>
      </c>
      <c r="B28" s="34">
        <f>'入力シート（①.窓口案内）'!Q15</f>
        <v>16961</v>
      </c>
      <c r="C28" s="34">
        <f>'入力シート（①.窓口案内）'!R15</f>
        <v>460</v>
      </c>
      <c r="D28" s="172">
        <f>'入力シート（①.窓口案内）'!S15</f>
        <v>221</v>
      </c>
      <c r="E28" s="172">
        <f>'入力シート（①.窓口案内）'!U15</f>
        <v>32</v>
      </c>
      <c r="F28" s="34">
        <f>'入力シート（①.窓口案内）'!V15</f>
        <v>770</v>
      </c>
      <c r="G28" s="231"/>
    </row>
  </sheetData>
  <mergeCells count="2">
    <mergeCell ref="A4:A6"/>
    <mergeCell ref="G4:G6"/>
  </mergeCells>
  <phoneticPr fontId="2"/>
  <printOptions horizontalCentered="1" verticalCentered="1"/>
  <pageMargins left="0.70866141732283472" right="0.70866141732283472" top="0.51181102362204722" bottom="0.51181102362204722" header="0.31496062992125984" footer="0.31496062992125984"/>
  <pageSetup paperSize="9" scale="8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26"/>
  <sheetViews>
    <sheetView view="pageBreakPreview" zoomScale="115" zoomScaleNormal="100" zoomScaleSheetLayoutView="115" workbookViewId="0">
      <selection activeCell="F117" sqref="F117"/>
    </sheetView>
  </sheetViews>
  <sheetFormatPr defaultRowHeight="13" x14ac:dyDescent="0.2"/>
  <cols>
    <col min="1" max="1" width="14.90625" style="2" customWidth="1"/>
    <col min="3" max="3" width="7.81640625" customWidth="1"/>
    <col min="4" max="4" width="7.6328125" customWidth="1"/>
    <col min="9" max="9" width="2.08984375" customWidth="1"/>
    <col min="257" max="257" width="11.6328125" customWidth="1"/>
    <col min="513" max="513" width="11.6328125" customWidth="1"/>
    <col min="769" max="769" width="11.6328125" customWidth="1"/>
    <col min="1025" max="1025" width="11.6328125" customWidth="1"/>
    <col min="1281" max="1281" width="11.6328125" customWidth="1"/>
    <col min="1537" max="1537" width="11.6328125" customWidth="1"/>
    <col min="1793" max="1793" width="11.6328125" customWidth="1"/>
    <col min="2049" max="2049" width="11.6328125" customWidth="1"/>
    <col min="2305" max="2305" width="11.6328125" customWidth="1"/>
    <col min="2561" max="2561" width="11.6328125" customWidth="1"/>
    <col min="2817" max="2817" width="11.6328125" customWidth="1"/>
    <col min="3073" max="3073" width="11.6328125" customWidth="1"/>
    <col min="3329" max="3329" width="11.6328125" customWidth="1"/>
    <col min="3585" max="3585" width="11.6328125" customWidth="1"/>
    <col min="3841" max="3841" width="11.6328125" customWidth="1"/>
    <col min="4097" max="4097" width="11.6328125" customWidth="1"/>
    <col min="4353" max="4353" width="11.6328125" customWidth="1"/>
    <col min="4609" max="4609" width="11.6328125" customWidth="1"/>
    <col min="4865" max="4865" width="11.6328125" customWidth="1"/>
    <col min="5121" max="5121" width="11.6328125" customWidth="1"/>
    <col min="5377" max="5377" width="11.6328125" customWidth="1"/>
    <col min="5633" max="5633" width="11.6328125" customWidth="1"/>
    <col min="5889" max="5889" width="11.6328125" customWidth="1"/>
    <col min="6145" max="6145" width="11.6328125" customWidth="1"/>
    <col min="6401" max="6401" width="11.6328125" customWidth="1"/>
    <col min="6657" max="6657" width="11.6328125" customWidth="1"/>
    <col min="6913" max="6913" width="11.6328125" customWidth="1"/>
    <col min="7169" max="7169" width="11.6328125" customWidth="1"/>
    <col min="7425" max="7425" width="11.6328125" customWidth="1"/>
    <col min="7681" max="7681" width="11.6328125" customWidth="1"/>
    <col min="7937" max="7937" width="11.6328125" customWidth="1"/>
    <col min="8193" max="8193" width="11.6328125" customWidth="1"/>
    <col min="8449" max="8449" width="11.6328125" customWidth="1"/>
    <col min="8705" max="8705" width="11.6328125" customWidth="1"/>
    <col min="8961" max="8961" width="11.6328125" customWidth="1"/>
    <col min="9217" max="9217" width="11.6328125" customWidth="1"/>
    <col min="9473" max="9473" width="11.6328125" customWidth="1"/>
    <col min="9729" max="9729" width="11.6328125" customWidth="1"/>
    <col min="9985" max="9985" width="11.6328125" customWidth="1"/>
    <col min="10241" max="10241" width="11.6328125" customWidth="1"/>
    <col min="10497" max="10497" width="11.6328125" customWidth="1"/>
    <col min="10753" max="10753" width="11.6328125" customWidth="1"/>
    <col min="11009" max="11009" width="11.6328125" customWidth="1"/>
    <col min="11265" max="11265" width="11.6328125" customWidth="1"/>
    <col min="11521" max="11521" width="11.6328125" customWidth="1"/>
    <col min="11777" max="11777" width="11.6328125" customWidth="1"/>
    <col min="12033" max="12033" width="11.6328125" customWidth="1"/>
    <col min="12289" max="12289" width="11.6328125" customWidth="1"/>
    <col min="12545" max="12545" width="11.6328125" customWidth="1"/>
    <col min="12801" max="12801" width="11.6328125" customWidth="1"/>
    <col min="13057" max="13057" width="11.6328125" customWidth="1"/>
    <col min="13313" max="13313" width="11.6328125" customWidth="1"/>
    <col min="13569" max="13569" width="11.6328125" customWidth="1"/>
    <col min="13825" max="13825" width="11.6328125" customWidth="1"/>
    <col min="14081" max="14081" width="11.6328125" customWidth="1"/>
    <col min="14337" max="14337" width="11.6328125" customWidth="1"/>
    <col min="14593" max="14593" width="11.6328125" customWidth="1"/>
    <col min="14849" max="14849" width="11.6328125" customWidth="1"/>
    <col min="15105" max="15105" width="11.6328125" customWidth="1"/>
    <col min="15361" max="15361" width="11.6328125" customWidth="1"/>
    <col min="15617" max="15617" width="11.6328125" customWidth="1"/>
    <col min="15873" max="15873" width="11.6328125" customWidth="1"/>
    <col min="16129" max="16129" width="11.6328125" customWidth="1"/>
  </cols>
  <sheetData>
    <row r="1" spans="1:10" ht="19" x14ac:dyDescent="0.2">
      <c r="A1" s="267" t="s">
        <v>85</v>
      </c>
      <c r="B1" s="267"/>
      <c r="C1" s="267"/>
      <c r="D1" s="267"/>
      <c r="E1" s="267"/>
      <c r="F1" s="267"/>
      <c r="G1" s="267"/>
      <c r="H1" s="267"/>
    </row>
    <row r="2" spans="1:10" s="79" customFormat="1" ht="15" hidden="1" customHeight="1" thickBot="1" x14ac:dyDescent="0.25">
      <c r="A2" s="112" t="s">
        <v>109</v>
      </c>
    </row>
    <row r="3" spans="1:10" ht="15" hidden="1" customHeight="1" x14ac:dyDescent="0.2">
      <c r="A3" s="268" t="s">
        <v>86</v>
      </c>
      <c r="B3" s="270" t="s">
        <v>108</v>
      </c>
      <c r="C3" s="272" t="s">
        <v>87</v>
      </c>
      <c r="D3" s="273"/>
      <c r="E3" s="274" t="s">
        <v>88</v>
      </c>
      <c r="F3" s="276" t="s">
        <v>89</v>
      </c>
      <c r="G3" s="276" t="s">
        <v>90</v>
      </c>
      <c r="H3" s="278" t="s">
        <v>91</v>
      </c>
    </row>
    <row r="4" spans="1:10" ht="15" hidden="1" customHeight="1" thickBot="1" x14ac:dyDescent="0.25">
      <c r="A4" s="269"/>
      <c r="B4" s="271"/>
      <c r="C4" s="81" t="s">
        <v>92</v>
      </c>
      <c r="D4" s="82" t="s">
        <v>93</v>
      </c>
      <c r="E4" s="275"/>
      <c r="F4" s="277"/>
      <c r="G4" s="277"/>
      <c r="H4" s="279"/>
    </row>
    <row r="5" spans="1:10" ht="15" hidden="1" customHeight="1" x14ac:dyDescent="0.2">
      <c r="A5" s="113" t="s">
        <v>94</v>
      </c>
      <c r="B5" s="87">
        <v>2138</v>
      </c>
      <c r="C5" s="88">
        <v>37</v>
      </c>
      <c r="D5" s="88">
        <v>4</v>
      </c>
      <c r="E5" s="88">
        <v>20</v>
      </c>
      <c r="F5" s="89">
        <f t="shared" ref="F5:F16" si="0">B5/E5</f>
        <v>106.9</v>
      </c>
      <c r="G5" s="90">
        <v>4</v>
      </c>
      <c r="H5" s="91">
        <v>234</v>
      </c>
    </row>
    <row r="6" spans="1:10" ht="15" hidden="1" customHeight="1" x14ac:dyDescent="0.2">
      <c r="A6" s="114" t="s">
        <v>95</v>
      </c>
      <c r="B6" s="92">
        <v>1987</v>
      </c>
      <c r="C6" s="93">
        <v>45</v>
      </c>
      <c r="D6" s="93">
        <v>6</v>
      </c>
      <c r="E6" s="93">
        <v>19</v>
      </c>
      <c r="F6" s="94">
        <f t="shared" si="0"/>
        <v>104.57894736842105</v>
      </c>
      <c r="G6" s="95">
        <v>14</v>
      </c>
      <c r="H6" s="96">
        <v>548</v>
      </c>
    </row>
    <row r="7" spans="1:10" ht="15" hidden="1" customHeight="1" x14ac:dyDescent="0.2">
      <c r="A7" s="114" t="s">
        <v>96</v>
      </c>
      <c r="B7" s="92">
        <v>2201</v>
      </c>
      <c r="C7" s="93">
        <v>38</v>
      </c>
      <c r="D7" s="93">
        <v>8</v>
      </c>
      <c r="E7" s="93">
        <v>22</v>
      </c>
      <c r="F7" s="94">
        <f t="shared" si="0"/>
        <v>100.04545454545455</v>
      </c>
      <c r="G7" s="95">
        <v>12</v>
      </c>
      <c r="H7" s="96">
        <v>822</v>
      </c>
    </row>
    <row r="8" spans="1:10" ht="15" hidden="1" customHeight="1" x14ac:dyDescent="0.2">
      <c r="A8" s="114" t="s">
        <v>97</v>
      </c>
      <c r="B8" s="92">
        <v>2040</v>
      </c>
      <c r="C8" s="93">
        <v>26</v>
      </c>
      <c r="D8" s="93">
        <v>2</v>
      </c>
      <c r="E8" s="93">
        <v>20</v>
      </c>
      <c r="F8" s="94">
        <f t="shared" si="0"/>
        <v>102</v>
      </c>
      <c r="G8" s="95">
        <v>5</v>
      </c>
      <c r="H8" s="97">
        <v>188</v>
      </c>
    </row>
    <row r="9" spans="1:10" ht="15" hidden="1" customHeight="1" x14ac:dyDescent="0.2">
      <c r="A9" s="114" t="s">
        <v>98</v>
      </c>
      <c r="B9" s="92">
        <v>2221</v>
      </c>
      <c r="C9" s="93">
        <v>39</v>
      </c>
      <c r="D9" s="93">
        <v>3</v>
      </c>
      <c r="E9" s="93">
        <v>23</v>
      </c>
      <c r="F9" s="94">
        <f t="shared" si="0"/>
        <v>96.565217391304344</v>
      </c>
      <c r="G9" s="95">
        <v>14</v>
      </c>
      <c r="H9" s="97">
        <v>204</v>
      </c>
    </row>
    <row r="10" spans="1:10" ht="15" hidden="1" customHeight="1" x14ac:dyDescent="0.2">
      <c r="A10" s="114" t="s">
        <v>99</v>
      </c>
      <c r="B10" s="92">
        <v>1971</v>
      </c>
      <c r="C10" s="93">
        <v>49</v>
      </c>
      <c r="D10" s="93">
        <v>3</v>
      </c>
      <c r="E10" s="93">
        <v>20</v>
      </c>
      <c r="F10" s="94">
        <f t="shared" si="0"/>
        <v>98.55</v>
      </c>
      <c r="G10" s="95">
        <v>8</v>
      </c>
      <c r="H10" s="97">
        <v>152</v>
      </c>
    </row>
    <row r="11" spans="1:10" ht="15" hidden="1" customHeight="1" x14ac:dyDescent="0.2">
      <c r="A11" s="114" t="s">
        <v>100</v>
      </c>
      <c r="B11" s="92">
        <v>2379</v>
      </c>
      <c r="C11" s="93">
        <v>50</v>
      </c>
      <c r="D11" s="93">
        <v>7</v>
      </c>
      <c r="E11" s="93">
        <v>20</v>
      </c>
      <c r="F11" s="94">
        <f t="shared" si="0"/>
        <v>118.95</v>
      </c>
      <c r="G11" s="95">
        <v>27</v>
      </c>
      <c r="H11" s="98">
        <v>1207</v>
      </c>
      <c r="J11" s="80"/>
    </row>
    <row r="12" spans="1:10" ht="15" hidden="1" customHeight="1" x14ac:dyDescent="0.2">
      <c r="A12" s="114" t="s">
        <v>101</v>
      </c>
      <c r="B12" s="92">
        <v>2252</v>
      </c>
      <c r="C12" s="93">
        <v>36</v>
      </c>
      <c r="D12" s="93">
        <v>5</v>
      </c>
      <c r="E12" s="93">
        <v>20</v>
      </c>
      <c r="F12" s="94">
        <f t="shared" si="0"/>
        <v>112.6</v>
      </c>
      <c r="G12" s="95">
        <v>19</v>
      </c>
      <c r="H12" s="97">
        <v>457</v>
      </c>
    </row>
    <row r="13" spans="1:10" ht="15" hidden="1" customHeight="1" x14ac:dyDescent="0.2">
      <c r="A13" s="114" t="s">
        <v>102</v>
      </c>
      <c r="B13" s="92">
        <v>1906</v>
      </c>
      <c r="C13" s="93">
        <v>29</v>
      </c>
      <c r="D13" s="93">
        <v>5</v>
      </c>
      <c r="E13" s="93">
        <v>19</v>
      </c>
      <c r="F13" s="94">
        <f t="shared" si="0"/>
        <v>100.31578947368421</v>
      </c>
      <c r="G13" s="95">
        <v>3</v>
      </c>
      <c r="H13" s="97">
        <v>93</v>
      </c>
    </row>
    <row r="14" spans="1:10" ht="15" hidden="1" customHeight="1" x14ac:dyDescent="0.2">
      <c r="A14" s="114" t="s">
        <v>103</v>
      </c>
      <c r="B14" s="92">
        <v>2227</v>
      </c>
      <c r="C14" s="93">
        <v>24</v>
      </c>
      <c r="D14" s="93">
        <v>4</v>
      </c>
      <c r="E14" s="93">
        <v>19</v>
      </c>
      <c r="F14" s="94">
        <f t="shared" si="0"/>
        <v>117.21052631578948</v>
      </c>
      <c r="G14" s="95">
        <v>4</v>
      </c>
      <c r="H14" s="97">
        <v>62</v>
      </c>
      <c r="J14" s="80"/>
    </row>
    <row r="15" spans="1:10" ht="15" hidden="1" customHeight="1" x14ac:dyDescent="0.2">
      <c r="A15" s="114" t="s">
        <v>104</v>
      </c>
      <c r="B15" s="92">
        <v>2363</v>
      </c>
      <c r="C15" s="93">
        <v>26</v>
      </c>
      <c r="D15" s="93">
        <v>5</v>
      </c>
      <c r="E15" s="93">
        <v>21</v>
      </c>
      <c r="F15" s="94">
        <f t="shared" si="0"/>
        <v>112.52380952380952</v>
      </c>
      <c r="G15" s="95">
        <v>8</v>
      </c>
      <c r="H15" s="97">
        <v>189</v>
      </c>
    </row>
    <row r="16" spans="1:10" ht="15" hidden="1" customHeight="1" thickBot="1" x14ac:dyDescent="0.25">
      <c r="A16" s="115" t="s">
        <v>105</v>
      </c>
      <c r="B16" s="99">
        <v>2309</v>
      </c>
      <c r="C16" s="100">
        <v>12</v>
      </c>
      <c r="D16" s="100">
        <v>17</v>
      </c>
      <c r="E16" s="100">
        <v>21</v>
      </c>
      <c r="F16" s="101">
        <f t="shared" si="0"/>
        <v>109.95238095238095</v>
      </c>
      <c r="G16" s="102">
        <v>5</v>
      </c>
      <c r="H16" s="103">
        <v>410</v>
      </c>
    </row>
    <row r="17" spans="1:10" ht="15" hidden="1" customHeight="1" thickBot="1" x14ac:dyDescent="0.25">
      <c r="A17" s="116" t="s">
        <v>106</v>
      </c>
      <c r="B17" s="83">
        <f>SUM(B5:B16)</f>
        <v>25994</v>
      </c>
      <c r="C17" s="84">
        <f>SUM(C5:C16)</f>
        <v>411</v>
      </c>
      <c r="D17" s="84">
        <f>SUM(D5:D16)</f>
        <v>69</v>
      </c>
      <c r="E17" s="84">
        <f>SUM(E5:E16)</f>
        <v>244</v>
      </c>
      <c r="F17" s="85">
        <f>B17/E17</f>
        <v>106.5327868852459</v>
      </c>
      <c r="G17" s="84">
        <f>SUM(G5:G16)</f>
        <v>123</v>
      </c>
      <c r="H17" s="86">
        <f>SUM(H5:H16)</f>
        <v>4566</v>
      </c>
    </row>
    <row r="18" spans="1:10" ht="15" hidden="1" customHeight="1" x14ac:dyDescent="0.2">
      <c r="B18" s="80"/>
      <c r="C18" s="80"/>
      <c r="D18" s="80"/>
      <c r="E18" s="80"/>
      <c r="F18" s="80"/>
      <c r="G18" s="80"/>
      <c r="H18" s="80"/>
    </row>
    <row r="19" spans="1:10" s="79" customFormat="1" ht="15" hidden="1" customHeight="1" thickBot="1" x14ac:dyDescent="0.25">
      <c r="A19" s="112" t="s">
        <v>118</v>
      </c>
    </row>
    <row r="20" spans="1:10" ht="15" hidden="1" customHeight="1" x14ac:dyDescent="0.2">
      <c r="A20" s="268" t="s">
        <v>86</v>
      </c>
      <c r="B20" s="270" t="s">
        <v>108</v>
      </c>
      <c r="C20" s="272" t="s">
        <v>87</v>
      </c>
      <c r="D20" s="273"/>
      <c r="E20" s="274" t="s">
        <v>88</v>
      </c>
      <c r="F20" s="276" t="s">
        <v>112</v>
      </c>
      <c r="G20" s="276" t="s">
        <v>113</v>
      </c>
      <c r="H20" s="278" t="s">
        <v>114</v>
      </c>
    </row>
    <row r="21" spans="1:10" ht="15" hidden="1" customHeight="1" thickBot="1" x14ac:dyDescent="0.25">
      <c r="A21" s="269"/>
      <c r="B21" s="271"/>
      <c r="C21" s="146" t="s">
        <v>92</v>
      </c>
      <c r="D21" s="82" t="s">
        <v>93</v>
      </c>
      <c r="E21" s="275"/>
      <c r="F21" s="277"/>
      <c r="G21" s="277"/>
      <c r="H21" s="279"/>
    </row>
    <row r="22" spans="1:10" ht="15.75" hidden="1" customHeight="1" x14ac:dyDescent="0.2">
      <c r="A22" s="113" t="s">
        <v>111</v>
      </c>
      <c r="B22" s="87">
        <v>1925</v>
      </c>
      <c r="C22" s="110">
        <v>44</v>
      </c>
      <c r="D22" s="110">
        <v>41</v>
      </c>
      <c r="E22" s="88">
        <v>21</v>
      </c>
      <c r="F22" s="89">
        <v>91.666666666666671</v>
      </c>
      <c r="G22" s="90">
        <v>4</v>
      </c>
      <c r="H22" s="111">
        <v>105</v>
      </c>
    </row>
    <row r="23" spans="1:10" ht="15.75" hidden="1" customHeight="1" x14ac:dyDescent="0.2">
      <c r="A23" s="114" t="s">
        <v>95</v>
      </c>
      <c r="B23" s="92">
        <v>1835</v>
      </c>
      <c r="C23" s="93">
        <v>35</v>
      </c>
      <c r="D23" s="93">
        <v>20</v>
      </c>
      <c r="E23" s="93">
        <v>20</v>
      </c>
      <c r="F23" s="94">
        <v>91.75</v>
      </c>
      <c r="G23" s="95">
        <v>14</v>
      </c>
      <c r="H23" s="96">
        <v>713</v>
      </c>
    </row>
    <row r="24" spans="1:10" ht="15.75" hidden="1" customHeight="1" x14ac:dyDescent="0.2">
      <c r="A24" s="114" t="s">
        <v>96</v>
      </c>
      <c r="B24" s="92">
        <v>1826</v>
      </c>
      <c r="C24" s="93">
        <v>25</v>
      </c>
      <c r="D24" s="93">
        <v>34</v>
      </c>
      <c r="E24" s="93">
        <v>21</v>
      </c>
      <c r="F24" s="94">
        <v>86.952380952380949</v>
      </c>
      <c r="G24" s="95">
        <v>14</v>
      </c>
      <c r="H24" s="96">
        <v>570</v>
      </c>
    </row>
    <row r="25" spans="1:10" ht="15.75" hidden="1" customHeight="1" x14ac:dyDescent="0.2">
      <c r="A25" s="114" t="s">
        <v>97</v>
      </c>
      <c r="B25" s="92">
        <v>1842</v>
      </c>
      <c r="C25" s="93">
        <v>52</v>
      </c>
      <c r="D25" s="93">
        <v>29</v>
      </c>
      <c r="E25" s="93">
        <v>22</v>
      </c>
      <c r="F25" s="94">
        <v>83.727272727272734</v>
      </c>
      <c r="G25" s="95">
        <v>7</v>
      </c>
      <c r="H25" s="97">
        <v>187</v>
      </c>
    </row>
    <row r="26" spans="1:10" ht="15.75" hidden="1" customHeight="1" x14ac:dyDescent="0.2">
      <c r="A26" s="114" t="s">
        <v>98</v>
      </c>
      <c r="B26" s="92">
        <v>1761</v>
      </c>
      <c r="C26" s="93">
        <v>45</v>
      </c>
      <c r="D26" s="93">
        <v>27</v>
      </c>
      <c r="E26" s="93">
        <v>21</v>
      </c>
      <c r="F26" s="94">
        <v>83.857142857142861</v>
      </c>
      <c r="G26" s="95">
        <v>16</v>
      </c>
      <c r="H26" s="97">
        <v>303</v>
      </c>
    </row>
    <row r="27" spans="1:10" ht="15.75" hidden="1" customHeight="1" x14ac:dyDescent="0.2">
      <c r="A27" s="114" t="s">
        <v>99</v>
      </c>
      <c r="B27" s="92">
        <v>1813</v>
      </c>
      <c r="C27" s="93">
        <v>42</v>
      </c>
      <c r="D27" s="93">
        <v>39</v>
      </c>
      <c r="E27" s="93">
        <v>20</v>
      </c>
      <c r="F27" s="94">
        <v>90.65</v>
      </c>
      <c r="G27" s="95">
        <v>5</v>
      </c>
      <c r="H27" s="97">
        <v>85</v>
      </c>
    </row>
    <row r="28" spans="1:10" ht="15.75" hidden="1" customHeight="1" x14ac:dyDescent="0.2">
      <c r="A28" s="114" t="s">
        <v>100</v>
      </c>
      <c r="B28" s="92">
        <v>2127</v>
      </c>
      <c r="C28" s="93">
        <v>65</v>
      </c>
      <c r="D28" s="93">
        <v>39</v>
      </c>
      <c r="E28" s="93">
        <v>22</v>
      </c>
      <c r="F28" s="94">
        <v>96.681818181818187</v>
      </c>
      <c r="G28" s="95">
        <v>15</v>
      </c>
      <c r="H28" s="98">
        <v>571</v>
      </c>
    </row>
    <row r="29" spans="1:10" ht="15.75" hidden="1" customHeight="1" x14ac:dyDescent="0.2">
      <c r="A29" s="114" t="s">
        <v>101</v>
      </c>
      <c r="B29" s="92">
        <v>1518</v>
      </c>
      <c r="C29" s="93">
        <v>30</v>
      </c>
      <c r="D29" s="93">
        <v>26</v>
      </c>
      <c r="E29" s="93">
        <v>18</v>
      </c>
      <c r="F29" s="94">
        <v>84.333333333333329</v>
      </c>
      <c r="G29" s="95">
        <v>6</v>
      </c>
      <c r="H29" s="97">
        <v>126</v>
      </c>
    </row>
    <row r="30" spans="1:10" ht="15.75" hidden="1" customHeight="1" x14ac:dyDescent="0.2">
      <c r="A30" s="114" t="s">
        <v>102</v>
      </c>
      <c r="B30" s="92">
        <v>1522</v>
      </c>
      <c r="C30" s="93">
        <v>39</v>
      </c>
      <c r="D30" s="93">
        <v>19</v>
      </c>
      <c r="E30" s="93">
        <v>19</v>
      </c>
      <c r="F30" s="94">
        <v>80.10526315789474</v>
      </c>
      <c r="G30" s="95">
        <v>2</v>
      </c>
      <c r="H30" s="97">
        <v>35</v>
      </c>
    </row>
    <row r="31" spans="1:10" ht="15.75" hidden="1" customHeight="1" x14ac:dyDescent="0.2">
      <c r="A31" s="114" t="s">
        <v>119</v>
      </c>
      <c r="B31" s="92">
        <v>1618</v>
      </c>
      <c r="C31" s="93">
        <v>31</v>
      </c>
      <c r="D31" s="93">
        <v>29</v>
      </c>
      <c r="E31" s="93">
        <v>19</v>
      </c>
      <c r="F31" s="94">
        <v>85.15789473684211</v>
      </c>
      <c r="G31" s="95">
        <v>2</v>
      </c>
      <c r="H31" s="97">
        <v>44</v>
      </c>
    </row>
    <row r="32" spans="1:10" ht="15.75" hidden="1" customHeight="1" x14ac:dyDescent="0.2">
      <c r="A32" s="114" t="s">
        <v>104</v>
      </c>
      <c r="B32" s="92">
        <v>1693</v>
      </c>
      <c r="C32" s="93">
        <v>37</v>
      </c>
      <c r="D32" s="93">
        <v>28</v>
      </c>
      <c r="E32" s="93">
        <v>19</v>
      </c>
      <c r="F32" s="94">
        <v>89.10526315789474</v>
      </c>
      <c r="G32" s="95">
        <v>5</v>
      </c>
      <c r="H32" s="97">
        <v>169</v>
      </c>
    </row>
    <row r="33" spans="1:8" ht="15.75" hidden="1" customHeight="1" thickBot="1" x14ac:dyDescent="0.25">
      <c r="A33" s="115" t="s">
        <v>105</v>
      </c>
      <c r="B33" s="99">
        <v>2020</v>
      </c>
      <c r="C33" s="100">
        <v>32</v>
      </c>
      <c r="D33" s="100">
        <v>25</v>
      </c>
      <c r="E33" s="100">
        <v>22</v>
      </c>
      <c r="F33" s="101">
        <v>91.818181818181813</v>
      </c>
      <c r="G33" s="102">
        <v>3</v>
      </c>
      <c r="H33" s="103">
        <v>61</v>
      </c>
    </row>
    <row r="34" spans="1:8" ht="15.75" hidden="1" customHeight="1" thickBot="1" x14ac:dyDescent="0.25">
      <c r="A34" s="116" t="s">
        <v>106</v>
      </c>
      <c r="B34" s="83">
        <f>SUM(B22:B33)</f>
        <v>21500</v>
      </c>
      <c r="C34" s="84">
        <f>SUM(C22:C33)</f>
        <v>477</v>
      </c>
      <c r="D34" s="84">
        <f>SUM(D22:D33)</f>
        <v>356</v>
      </c>
      <c r="E34" s="84">
        <f>SUM(E22:E33)</f>
        <v>244</v>
      </c>
      <c r="F34" s="85">
        <f>B34/E34</f>
        <v>88.114754098360649</v>
      </c>
      <c r="G34" s="84">
        <f>SUM(G22:G33)</f>
        <v>93</v>
      </c>
      <c r="H34" s="86">
        <f>SUM(H22:H33)</f>
        <v>2969</v>
      </c>
    </row>
    <row r="35" spans="1:8" ht="15.75" hidden="1" customHeight="1" thickBot="1" x14ac:dyDescent="0.25">
      <c r="A35" s="117" t="s">
        <v>107</v>
      </c>
      <c r="B35" s="107">
        <v>0.91900000000000004</v>
      </c>
      <c r="C35" s="108">
        <v>1.379</v>
      </c>
      <c r="D35" s="108">
        <v>0.47299999999999998</v>
      </c>
      <c r="E35" s="108">
        <v>1</v>
      </c>
      <c r="F35" s="108">
        <v>0.91900000000000004</v>
      </c>
      <c r="G35" s="108">
        <v>0.95899999999999996</v>
      </c>
      <c r="H35" s="109">
        <v>0.75600000000000001</v>
      </c>
    </row>
    <row r="36" spans="1:8" s="79" customFormat="1" ht="7.5" hidden="1" customHeight="1" x14ac:dyDescent="0.2">
      <c r="A36" s="2"/>
      <c r="B36"/>
      <c r="C36"/>
      <c r="D36"/>
      <c r="E36"/>
      <c r="F36"/>
      <c r="G36"/>
      <c r="H36"/>
    </row>
    <row r="37" spans="1:8" ht="15" hidden="1" customHeight="1" thickBot="1" x14ac:dyDescent="0.25">
      <c r="A37" s="112" t="s">
        <v>120</v>
      </c>
      <c r="B37" s="79"/>
      <c r="C37" s="79"/>
      <c r="D37" s="79"/>
      <c r="E37" s="79"/>
      <c r="F37" s="79"/>
      <c r="G37" s="79"/>
      <c r="H37" s="79"/>
    </row>
    <row r="38" spans="1:8" ht="15" hidden="1" customHeight="1" x14ac:dyDescent="0.2">
      <c r="A38" s="268" t="s">
        <v>86</v>
      </c>
      <c r="B38" s="270" t="s">
        <v>108</v>
      </c>
      <c r="C38" s="272" t="s">
        <v>87</v>
      </c>
      <c r="D38" s="273"/>
      <c r="E38" s="274" t="s">
        <v>88</v>
      </c>
      <c r="F38" s="276" t="s">
        <v>112</v>
      </c>
      <c r="G38" s="276" t="s">
        <v>113</v>
      </c>
      <c r="H38" s="278" t="s">
        <v>114</v>
      </c>
    </row>
    <row r="39" spans="1:8" ht="15" hidden="1" customHeight="1" thickBot="1" x14ac:dyDescent="0.25">
      <c r="A39" s="269"/>
      <c r="B39" s="271"/>
      <c r="C39" s="146" t="s">
        <v>92</v>
      </c>
      <c r="D39" s="82" t="s">
        <v>93</v>
      </c>
      <c r="E39" s="275"/>
      <c r="F39" s="277"/>
      <c r="G39" s="277"/>
      <c r="H39" s="279"/>
    </row>
    <row r="40" spans="1:8" ht="15.75" hidden="1" customHeight="1" x14ac:dyDescent="0.2">
      <c r="A40" s="113" t="s">
        <v>121</v>
      </c>
      <c r="B40" s="147">
        <v>1961</v>
      </c>
      <c r="C40" s="148">
        <v>63</v>
      </c>
      <c r="D40" s="148">
        <v>33</v>
      </c>
      <c r="E40" s="148">
        <v>21</v>
      </c>
      <c r="F40" s="156">
        <f t="shared" ref="F40:F51" si="1">B40/E40</f>
        <v>93.38095238095238</v>
      </c>
      <c r="G40" s="148">
        <v>2</v>
      </c>
      <c r="H40" s="149">
        <v>54</v>
      </c>
    </row>
    <row r="41" spans="1:8" ht="15.75" hidden="1" customHeight="1" x14ac:dyDescent="0.2">
      <c r="A41" s="114" t="s">
        <v>95</v>
      </c>
      <c r="B41" s="150">
        <v>1728</v>
      </c>
      <c r="C41" s="151">
        <v>35</v>
      </c>
      <c r="D41" s="151">
        <v>30</v>
      </c>
      <c r="E41" s="151">
        <v>18</v>
      </c>
      <c r="F41" s="157">
        <f t="shared" si="1"/>
        <v>96</v>
      </c>
      <c r="G41" s="151">
        <v>20</v>
      </c>
      <c r="H41" s="152">
        <v>1069</v>
      </c>
    </row>
    <row r="42" spans="1:8" ht="15.75" hidden="1" customHeight="1" x14ac:dyDescent="0.2">
      <c r="A42" s="114" t="s">
        <v>96</v>
      </c>
      <c r="B42" s="150">
        <v>1883</v>
      </c>
      <c r="C42" s="151">
        <v>55</v>
      </c>
      <c r="D42" s="151">
        <v>18</v>
      </c>
      <c r="E42" s="151">
        <v>22</v>
      </c>
      <c r="F42" s="157">
        <f t="shared" si="1"/>
        <v>85.590909090909093</v>
      </c>
      <c r="G42" s="151">
        <v>12</v>
      </c>
      <c r="H42" s="152">
        <v>625</v>
      </c>
    </row>
    <row r="43" spans="1:8" ht="15.75" hidden="1" customHeight="1" x14ac:dyDescent="0.2">
      <c r="A43" s="114" t="s">
        <v>97</v>
      </c>
      <c r="B43" s="150">
        <v>1993</v>
      </c>
      <c r="C43" s="151">
        <v>54</v>
      </c>
      <c r="D43" s="151">
        <v>18</v>
      </c>
      <c r="E43" s="151">
        <v>22</v>
      </c>
      <c r="F43" s="157">
        <f t="shared" si="1"/>
        <v>90.590909090909093</v>
      </c>
      <c r="G43" s="151">
        <v>11</v>
      </c>
      <c r="H43" s="152">
        <v>361</v>
      </c>
    </row>
    <row r="44" spans="1:8" ht="15.75" hidden="1" customHeight="1" x14ac:dyDescent="0.2">
      <c r="A44" s="114" t="s">
        <v>98</v>
      </c>
      <c r="B44" s="150">
        <v>1920</v>
      </c>
      <c r="C44" s="151">
        <v>51</v>
      </c>
      <c r="D44" s="151">
        <v>17</v>
      </c>
      <c r="E44" s="151">
        <v>21</v>
      </c>
      <c r="F44" s="157">
        <f t="shared" si="1"/>
        <v>91.428571428571431</v>
      </c>
      <c r="G44" s="151">
        <v>9</v>
      </c>
      <c r="H44" s="152">
        <v>184</v>
      </c>
    </row>
    <row r="45" spans="1:8" ht="15.75" hidden="1" customHeight="1" x14ac:dyDescent="0.2">
      <c r="A45" s="114" t="s">
        <v>99</v>
      </c>
      <c r="B45" s="150">
        <v>1744</v>
      </c>
      <c r="C45" s="151">
        <v>65</v>
      </c>
      <c r="D45" s="151">
        <v>24</v>
      </c>
      <c r="E45" s="151">
        <v>19</v>
      </c>
      <c r="F45" s="157">
        <f t="shared" si="1"/>
        <v>91.78947368421052</v>
      </c>
      <c r="G45" s="151">
        <v>3</v>
      </c>
      <c r="H45" s="152">
        <v>45</v>
      </c>
    </row>
    <row r="46" spans="1:8" ht="15.75" hidden="1" customHeight="1" x14ac:dyDescent="0.2">
      <c r="A46" s="114" t="s">
        <v>100</v>
      </c>
      <c r="B46" s="150">
        <v>2214</v>
      </c>
      <c r="C46" s="151">
        <v>91</v>
      </c>
      <c r="D46" s="151">
        <v>14</v>
      </c>
      <c r="E46" s="151">
        <v>21</v>
      </c>
      <c r="F46" s="157">
        <f t="shared" si="1"/>
        <v>105.42857142857143</v>
      </c>
      <c r="G46" s="151">
        <v>16</v>
      </c>
      <c r="H46" s="152">
        <v>625</v>
      </c>
    </row>
    <row r="47" spans="1:8" ht="15.75" hidden="1" customHeight="1" x14ac:dyDescent="0.2">
      <c r="A47" s="114" t="s">
        <v>101</v>
      </c>
      <c r="B47" s="150">
        <v>1696</v>
      </c>
      <c r="C47" s="151">
        <v>71</v>
      </c>
      <c r="D47" s="151">
        <v>18</v>
      </c>
      <c r="E47" s="151">
        <v>19</v>
      </c>
      <c r="F47" s="157">
        <f t="shared" si="1"/>
        <v>89.263157894736835</v>
      </c>
      <c r="G47" s="151">
        <v>15</v>
      </c>
      <c r="H47" s="152">
        <v>400</v>
      </c>
    </row>
    <row r="48" spans="1:8" ht="15.75" hidden="1" customHeight="1" x14ac:dyDescent="0.2">
      <c r="A48" s="114" t="s">
        <v>102</v>
      </c>
      <c r="B48" s="150">
        <v>1760</v>
      </c>
      <c r="C48" s="151">
        <v>55</v>
      </c>
      <c r="D48" s="151">
        <v>20</v>
      </c>
      <c r="E48" s="151">
        <v>19</v>
      </c>
      <c r="F48" s="157">
        <f t="shared" si="1"/>
        <v>92.631578947368425</v>
      </c>
      <c r="G48" s="151">
        <v>3</v>
      </c>
      <c r="H48" s="152">
        <v>50</v>
      </c>
    </row>
    <row r="49" spans="1:8" ht="15.75" hidden="1" customHeight="1" x14ac:dyDescent="0.2">
      <c r="A49" s="114" t="s">
        <v>122</v>
      </c>
      <c r="B49" s="150">
        <v>1671</v>
      </c>
      <c r="C49" s="151">
        <v>68</v>
      </c>
      <c r="D49" s="151">
        <v>24</v>
      </c>
      <c r="E49" s="151">
        <v>19</v>
      </c>
      <c r="F49" s="157">
        <f t="shared" si="1"/>
        <v>87.94736842105263</v>
      </c>
      <c r="G49" s="151">
        <v>2</v>
      </c>
      <c r="H49" s="152">
        <v>20</v>
      </c>
    </row>
    <row r="50" spans="1:8" ht="15.75" hidden="1" customHeight="1" x14ac:dyDescent="0.2">
      <c r="A50" s="114" t="s">
        <v>104</v>
      </c>
      <c r="B50" s="150">
        <v>1861</v>
      </c>
      <c r="C50" s="151">
        <v>63</v>
      </c>
      <c r="D50" s="151">
        <v>25</v>
      </c>
      <c r="E50" s="151">
        <v>20</v>
      </c>
      <c r="F50" s="157">
        <f t="shared" si="1"/>
        <v>93.05</v>
      </c>
      <c r="G50" s="151">
        <v>7</v>
      </c>
      <c r="H50" s="152">
        <v>120</v>
      </c>
    </row>
    <row r="51" spans="1:8" ht="15.75" hidden="1" customHeight="1" thickBot="1" x14ac:dyDescent="0.25">
      <c r="A51" s="115" t="s">
        <v>105</v>
      </c>
      <c r="B51" s="153">
        <v>1940</v>
      </c>
      <c r="C51" s="154">
        <v>52</v>
      </c>
      <c r="D51" s="154">
        <v>20</v>
      </c>
      <c r="E51" s="154">
        <v>22</v>
      </c>
      <c r="F51" s="158">
        <f t="shared" si="1"/>
        <v>88.181818181818187</v>
      </c>
      <c r="G51" s="154">
        <v>3</v>
      </c>
      <c r="H51" s="155">
        <v>127</v>
      </c>
    </row>
    <row r="52" spans="1:8" ht="15.75" hidden="1" customHeight="1" thickBot="1" x14ac:dyDescent="0.25">
      <c r="A52" s="116" t="s">
        <v>106</v>
      </c>
      <c r="B52" s="83">
        <f>SUM(B40:B51)</f>
        <v>22371</v>
      </c>
      <c r="C52" s="84">
        <f>SUM(C40:C51)</f>
        <v>723</v>
      </c>
      <c r="D52" s="84">
        <f>SUM(D40:D51)</f>
        <v>261</v>
      </c>
      <c r="E52" s="84">
        <f>SUM(E40:E51)</f>
        <v>243</v>
      </c>
      <c r="F52" s="85">
        <f>B52/E52</f>
        <v>92.061728395061735</v>
      </c>
      <c r="G52" s="128">
        <f>SUM(G40:G51)</f>
        <v>103</v>
      </c>
      <c r="H52" s="86">
        <f>SUM(H40:H51)</f>
        <v>3680</v>
      </c>
    </row>
    <row r="53" spans="1:8" ht="15.75" hidden="1" customHeight="1" thickBot="1" x14ac:dyDescent="0.25">
      <c r="A53" s="117" t="s">
        <v>107</v>
      </c>
      <c r="B53" s="106">
        <f>B52/B34</f>
        <v>1.0405116279069768</v>
      </c>
      <c r="C53" s="104">
        <f t="shared" ref="C53:H53" si="2">C52/C34</f>
        <v>1.5157232704402517</v>
      </c>
      <c r="D53" s="104">
        <f t="shared" si="2"/>
        <v>0.7331460674157303</v>
      </c>
      <c r="E53" s="104">
        <f t="shared" si="2"/>
        <v>0.99590163934426235</v>
      </c>
      <c r="F53" s="104">
        <f t="shared" si="2"/>
        <v>1.0447935687625611</v>
      </c>
      <c r="G53" s="104">
        <f t="shared" si="2"/>
        <v>1.10752688172043</v>
      </c>
      <c r="H53" s="105">
        <f t="shared" si="2"/>
        <v>1.239474570562479</v>
      </c>
    </row>
    <row r="54" spans="1:8" ht="5.25" hidden="1" customHeight="1" x14ac:dyDescent="0.2"/>
    <row r="55" spans="1:8" ht="15" customHeight="1" thickBot="1" x14ac:dyDescent="0.25">
      <c r="A55" s="112" t="s">
        <v>155</v>
      </c>
    </row>
    <row r="56" spans="1:8" ht="15" customHeight="1" x14ac:dyDescent="0.2">
      <c r="A56" s="268" t="s">
        <v>86</v>
      </c>
      <c r="B56" s="280" t="s">
        <v>108</v>
      </c>
      <c r="C56" s="272" t="s">
        <v>87</v>
      </c>
      <c r="D56" s="273"/>
      <c r="E56" s="274" t="s">
        <v>88</v>
      </c>
      <c r="F56" s="282" t="s">
        <v>112</v>
      </c>
      <c r="G56" s="276" t="s">
        <v>113</v>
      </c>
      <c r="H56" s="278" t="s">
        <v>114</v>
      </c>
    </row>
    <row r="57" spans="1:8" ht="15" customHeight="1" thickBot="1" x14ac:dyDescent="0.25">
      <c r="A57" s="269"/>
      <c r="B57" s="281"/>
      <c r="C57" s="202" t="s">
        <v>92</v>
      </c>
      <c r="D57" s="82" t="s">
        <v>93</v>
      </c>
      <c r="E57" s="275"/>
      <c r="F57" s="283"/>
      <c r="G57" s="277"/>
      <c r="H57" s="279"/>
    </row>
    <row r="58" spans="1:8" ht="15.75" customHeight="1" x14ac:dyDescent="0.2">
      <c r="A58" s="113" t="s">
        <v>148</v>
      </c>
      <c r="B58" s="159">
        <v>1414</v>
      </c>
      <c r="C58" s="110">
        <v>38</v>
      </c>
      <c r="D58" s="110">
        <v>15</v>
      </c>
      <c r="E58" s="148">
        <v>21</v>
      </c>
      <c r="F58" s="89">
        <v>67.333333333333329</v>
      </c>
      <c r="G58" s="166">
        <v>0</v>
      </c>
      <c r="H58" s="167">
        <v>0</v>
      </c>
    </row>
    <row r="59" spans="1:8" ht="15.75" customHeight="1" x14ac:dyDescent="0.2">
      <c r="A59" s="114" t="s">
        <v>143</v>
      </c>
      <c r="B59" s="160">
        <v>1093</v>
      </c>
      <c r="C59" s="161">
        <v>22</v>
      </c>
      <c r="D59" s="161">
        <v>18</v>
      </c>
      <c r="E59" s="151">
        <v>18</v>
      </c>
      <c r="F59" s="94">
        <v>60.722222222222221</v>
      </c>
      <c r="G59" s="95">
        <v>0</v>
      </c>
      <c r="H59" s="170">
        <v>0</v>
      </c>
    </row>
    <row r="60" spans="1:8" ht="15.75" customHeight="1" x14ac:dyDescent="0.2">
      <c r="A60" s="114" t="s">
        <v>96</v>
      </c>
      <c r="B60" s="160">
        <v>1549</v>
      </c>
      <c r="C60" s="161">
        <v>29</v>
      </c>
      <c r="D60" s="161">
        <v>39</v>
      </c>
      <c r="E60" s="151">
        <v>22</v>
      </c>
      <c r="F60" s="94">
        <v>70.409090909090907</v>
      </c>
      <c r="G60" s="95">
        <v>1</v>
      </c>
      <c r="H60" s="170">
        <v>13</v>
      </c>
    </row>
    <row r="61" spans="1:8" ht="15.75" customHeight="1" x14ac:dyDescent="0.2">
      <c r="A61" s="114" t="s">
        <v>97</v>
      </c>
      <c r="B61" s="160">
        <v>1430</v>
      </c>
      <c r="C61" s="161">
        <v>50</v>
      </c>
      <c r="D61" s="161">
        <v>24</v>
      </c>
      <c r="E61" s="151">
        <v>21</v>
      </c>
      <c r="F61" s="94">
        <v>68.095238095238102</v>
      </c>
      <c r="G61" s="95">
        <v>0</v>
      </c>
      <c r="H61" s="170">
        <v>0</v>
      </c>
    </row>
    <row r="62" spans="1:8" ht="15.75" customHeight="1" x14ac:dyDescent="0.2">
      <c r="A62" s="114" t="s">
        <v>98</v>
      </c>
      <c r="B62" s="160">
        <v>1449</v>
      </c>
      <c r="C62" s="161">
        <v>54</v>
      </c>
      <c r="D62" s="161">
        <v>15</v>
      </c>
      <c r="E62" s="151">
        <v>20</v>
      </c>
      <c r="F62" s="94">
        <v>72.45</v>
      </c>
      <c r="G62" s="95">
        <v>4</v>
      </c>
      <c r="H62" s="170">
        <v>73</v>
      </c>
    </row>
    <row r="63" spans="1:8" ht="15.75" customHeight="1" x14ac:dyDescent="0.2">
      <c r="A63" s="114" t="s">
        <v>99</v>
      </c>
      <c r="B63" s="160">
        <v>1415</v>
      </c>
      <c r="C63" s="161">
        <v>25</v>
      </c>
      <c r="D63" s="161">
        <v>11</v>
      </c>
      <c r="E63" s="151">
        <v>20</v>
      </c>
      <c r="F63" s="94">
        <v>70.75</v>
      </c>
      <c r="G63" s="95">
        <v>2</v>
      </c>
      <c r="H63" s="170">
        <v>27</v>
      </c>
    </row>
    <row r="64" spans="1:8" ht="15.75" customHeight="1" x14ac:dyDescent="0.2">
      <c r="A64" s="114" t="s">
        <v>100</v>
      </c>
      <c r="B64" s="160">
        <v>1656</v>
      </c>
      <c r="C64" s="161">
        <v>57</v>
      </c>
      <c r="D64" s="161">
        <v>13</v>
      </c>
      <c r="E64" s="151">
        <v>22</v>
      </c>
      <c r="F64" s="94">
        <v>75.272727272727266</v>
      </c>
      <c r="G64" s="95">
        <v>3</v>
      </c>
      <c r="H64" s="170">
        <v>60</v>
      </c>
    </row>
    <row r="65" spans="1:8" ht="15.75" customHeight="1" x14ac:dyDescent="0.2">
      <c r="A65" s="114" t="s">
        <v>101</v>
      </c>
      <c r="B65" s="160">
        <v>1581</v>
      </c>
      <c r="C65" s="161">
        <v>37</v>
      </c>
      <c r="D65" s="161">
        <v>21</v>
      </c>
      <c r="E65" s="151">
        <v>19</v>
      </c>
      <c r="F65" s="94">
        <v>83.21052631578948</v>
      </c>
      <c r="G65" s="95">
        <v>8</v>
      </c>
      <c r="H65" s="170">
        <v>170</v>
      </c>
    </row>
    <row r="66" spans="1:8" ht="15.75" customHeight="1" x14ac:dyDescent="0.2">
      <c r="A66" s="114" t="s">
        <v>102</v>
      </c>
      <c r="B66" s="160">
        <v>1401</v>
      </c>
      <c r="C66" s="161">
        <v>24</v>
      </c>
      <c r="D66" s="161">
        <v>11</v>
      </c>
      <c r="E66" s="151">
        <v>20</v>
      </c>
      <c r="F66" s="94">
        <v>70.05</v>
      </c>
      <c r="G66" s="95">
        <v>2</v>
      </c>
      <c r="H66" s="170">
        <v>46</v>
      </c>
    </row>
    <row r="67" spans="1:8" ht="15.75" customHeight="1" x14ac:dyDescent="0.2">
      <c r="A67" s="114" t="s">
        <v>149</v>
      </c>
      <c r="B67" s="160">
        <v>1178</v>
      </c>
      <c r="C67" s="161">
        <v>31</v>
      </c>
      <c r="D67" s="161">
        <v>19</v>
      </c>
      <c r="E67" s="151">
        <v>19</v>
      </c>
      <c r="F67" s="94">
        <v>62</v>
      </c>
      <c r="G67" s="95">
        <v>2</v>
      </c>
      <c r="H67" s="170">
        <v>27</v>
      </c>
    </row>
    <row r="68" spans="1:8" ht="15.75" customHeight="1" x14ac:dyDescent="0.2">
      <c r="A68" s="114" t="s">
        <v>104</v>
      </c>
      <c r="B68" s="160">
        <v>1309</v>
      </c>
      <c r="C68" s="161">
        <v>31</v>
      </c>
      <c r="D68" s="161">
        <v>20</v>
      </c>
      <c r="E68" s="151">
        <v>18</v>
      </c>
      <c r="F68" s="94">
        <v>72.722222222222229</v>
      </c>
      <c r="G68" s="95">
        <v>0</v>
      </c>
      <c r="H68" s="170">
        <v>0</v>
      </c>
    </row>
    <row r="69" spans="1:8" ht="15.75" customHeight="1" thickBot="1" x14ac:dyDescent="0.25">
      <c r="A69" s="115" t="s">
        <v>105</v>
      </c>
      <c r="B69" s="162">
        <v>1863</v>
      </c>
      <c r="C69" s="163">
        <v>37</v>
      </c>
      <c r="D69" s="163">
        <v>26</v>
      </c>
      <c r="E69" s="164">
        <v>23</v>
      </c>
      <c r="F69" s="101">
        <v>81</v>
      </c>
      <c r="G69" s="168">
        <v>0</v>
      </c>
      <c r="H69" s="169">
        <v>0</v>
      </c>
    </row>
    <row r="70" spans="1:8" ht="15.75" customHeight="1" thickBot="1" x14ac:dyDescent="0.25">
      <c r="A70" s="116" t="s">
        <v>128</v>
      </c>
      <c r="B70" s="165">
        <v>17338</v>
      </c>
      <c r="C70" s="84">
        <v>435</v>
      </c>
      <c r="D70" s="84">
        <v>232</v>
      </c>
      <c r="E70" s="84">
        <v>243</v>
      </c>
      <c r="F70" s="85">
        <v>71.349794238683131</v>
      </c>
      <c r="G70" s="128">
        <v>22</v>
      </c>
      <c r="H70" s="86">
        <v>416</v>
      </c>
    </row>
    <row r="71" spans="1:8" ht="15.75" customHeight="1" thickBot="1" x14ac:dyDescent="0.25">
      <c r="A71" s="117" t="s">
        <v>107</v>
      </c>
      <c r="B71" s="106">
        <v>0.66844012645539364</v>
      </c>
      <c r="C71" s="106">
        <v>1.1662198391420913</v>
      </c>
      <c r="D71" s="106">
        <v>1.6453900709219857</v>
      </c>
      <c r="E71" s="106">
        <v>0.99590163934426235</v>
      </c>
      <c r="F71" s="106">
        <v>0.6711909088687904</v>
      </c>
      <c r="G71" s="106">
        <v>0.33333333333333331</v>
      </c>
      <c r="H71" s="106">
        <v>0.1787709497206704</v>
      </c>
    </row>
    <row r="72" spans="1:8" ht="5.25" customHeight="1" x14ac:dyDescent="0.2"/>
    <row r="73" spans="1:8" ht="14.25" customHeight="1" thickBot="1" x14ac:dyDescent="0.25">
      <c r="A73" s="112" t="s">
        <v>147</v>
      </c>
    </row>
    <row r="74" spans="1:8" ht="15" customHeight="1" x14ac:dyDescent="0.2">
      <c r="A74" s="268" t="s">
        <v>86</v>
      </c>
      <c r="B74" s="280" t="s">
        <v>108</v>
      </c>
      <c r="C74" s="272" t="s">
        <v>87</v>
      </c>
      <c r="D74" s="273"/>
      <c r="E74" s="274" t="s">
        <v>88</v>
      </c>
      <c r="F74" s="282" t="s">
        <v>112</v>
      </c>
      <c r="G74" s="276" t="s">
        <v>113</v>
      </c>
      <c r="H74" s="278" t="s">
        <v>114</v>
      </c>
    </row>
    <row r="75" spans="1:8" ht="15" customHeight="1" thickBot="1" x14ac:dyDescent="0.25">
      <c r="A75" s="269"/>
      <c r="B75" s="281"/>
      <c r="C75" s="180" t="s">
        <v>92</v>
      </c>
      <c r="D75" s="82" t="s">
        <v>93</v>
      </c>
      <c r="E75" s="275"/>
      <c r="F75" s="283"/>
      <c r="G75" s="277"/>
      <c r="H75" s="279"/>
    </row>
    <row r="76" spans="1:8" ht="15.75" customHeight="1" x14ac:dyDescent="0.2">
      <c r="A76" s="113" t="s">
        <v>156</v>
      </c>
      <c r="B76" s="159">
        <v>1605</v>
      </c>
      <c r="C76" s="110">
        <v>65</v>
      </c>
      <c r="D76" s="110">
        <v>15</v>
      </c>
      <c r="E76" s="148">
        <v>21</v>
      </c>
      <c r="F76" s="89">
        <v>76.428571428571431</v>
      </c>
      <c r="G76" s="166">
        <v>1</v>
      </c>
      <c r="H76" s="167">
        <v>51</v>
      </c>
    </row>
    <row r="77" spans="1:8" ht="15.75" customHeight="1" x14ac:dyDescent="0.2">
      <c r="A77" s="114" t="s">
        <v>143</v>
      </c>
      <c r="B77" s="160">
        <v>1344</v>
      </c>
      <c r="C77" s="161">
        <v>42</v>
      </c>
      <c r="D77" s="161">
        <v>24</v>
      </c>
      <c r="E77" s="151">
        <v>18</v>
      </c>
      <c r="F77" s="94">
        <v>74.666666666666671</v>
      </c>
      <c r="G77" s="95">
        <v>2</v>
      </c>
      <c r="H77" s="170">
        <v>56</v>
      </c>
    </row>
    <row r="78" spans="1:8" ht="15.75" customHeight="1" x14ac:dyDescent="0.2">
      <c r="A78" s="114" t="s">
        <v>96</v>
      </c>
      <c r="B78" s="160">
        <v>1584</v>
      </c>
      <c r="C78" s="161">
        <v>50</v>
      </c>
      <c r="D78" s="161">
        <v>22</v>
      </c>
      <c r="E78" s="151">
        <v>22</v>
      </c>
      <c r="F78" s="94">
        <v>72</v>
      </c>
      <c r="G78" s="95">
        <v>4</v>
      </c>
      <c r="H78" s="170">
        <v>54</v>
      </c>
    </row>
    <row r="79" spans="1:8" ht="15.75" customHeight="1" x14ac:dyDescent="0.2">
      <c r="A79" s="114" t="s">
        <v>97</v>
      </c>
      <c r="B79" s="160">
        <v>1476</v>
      </c>
      <c r="C79" s="161">
        <v>62</v>
      </c>
      <c r="D79" s="161">
        <v>23</v>
      </c>
      <c r="E79" s="151">
        <v>21</v>
      </c>
      <c r="F79" s="94">
        <v>70.285714285714292</v>
      </c>
      <c r="G79" s="95">
        <v>2</v>
      </c>
      <c r="H79" s="170">
        <v>21</v>
      </c>
    </row>
    <row r="80" spans="1:8" ht="15.75" customHeight="1" x14ac:dyDescent="0.2">
      <c r="A80" s="114" t="s">
        <v>98</v>
      </c>
      <c r="B80" s="160">
        <v>1604</v>
      </c>
      <c r="C80" s="161">
        <v>51</v>
      </c>
      <c r="D80" s="161">
        <v>29</v>
      </c>
      <c r="E80" s="151">
        <v>21</v>
      </c>
      <c r="F80" s="94">
        <v>76.38095238095238</v>
      </c>
      <c r="G80" s="95">
        <v>3</v>
      </c>
      <c r="H80" s="170">
        <v>62</v>
      </c>
    </row>
    <row r="81" spans="1:10" ht="15.75" customHeight="1" x14ac:dyDescent="0.2">
      <c r="A81" s="114" t="s">
        <v>99</v>
      </c>
      <c r="B81" s="160">
        <v>1411</v>
      </c>
      <c r="C81" s="161">
        <v>33</v>
      </c>
      <c r="D81" s="161">
        <v>25</v>
      </c>
      <c r="E81" s="151">
        <v>20</v>
      </c>
      <c r="F81" s="94">
        <v>70.55</v>
      </c>
      <c r="G81" s="95">
        <v>0</v>
      </c>
      <c r="H81" s="170">
        <v>0</v>
      </c>
    </row>
    <row r="82" spans="1:10" ht="15.75" customHeight="1" x14ac:dyDescent="0.2">
      <c r="A82" s="114" t="s">
        <v>100</v>
      </c>
      <c r="B82" s="160">
        <v>1545</v>
      </c>
      <c r="C82" s="161">
        <v>43</v>
      </c>
      <c r="D82" s="161">
        <v>12</v>
      </c>
      <c r="E82" s="151">
        <v>20</v>
      </c>
      <c r="F82" s="94">
        <v>77.25</v>
      </c>
      <c r="G82" s="95">
        <v>3</v>
      </c>
      <c r="H82" s="170">
        <v>82</v>
      </c>
    </row>
    <row r="83" spans="1:10" ht="15.75" customHeight="1" x14ac:dyDescent="0.2">
      <c r="A83" s="114" t="s">
        <v>101</v>
      </c>
      <c r="B83" s="160">
        <v>1459</v>
      </c>
      <c r="C83" s="161">
        <v>42</v>
      </c>
      <c r="D83" s="161">
        <v>26</v>
      </c>
      <c r="E83" s="151">
        <v>20</v>
      </c>
      <c r="F83" s="94">
        <v>72.95</v>
      </c>
      <c r="G83" s="95">
        <v>5</v>
      </c>
      <c r="H83" s="170">
        <v>148</v>
      </c>
    </row>
    <row r="84" spans="1:10" ht="15.75" customHeight="1" x14ac:dyDescent="0.2">
      <c r="A84" s="114" t="s">
        <v>102</v>
      </c>
      <c r="B84" s="160">
        <v>1553</v>
      </c>
      <c r="C84" s="161">
        <v>37</v>
      </c>
      <c r="D84" s="161">
        <v>20</v>
      </c>
      <c r="E84" s="151">
        <v>20</v>
      </c>
      <c r="F84" s="94">
        <v>77.650000000000006</v>
      </c>
      <c r="G84" s="95">
        <v>2</v>
      </c>
      <c r="H84" s="170">
        <v>66</v>
      </c>
    </row>
    <row r="85" spans="1:10" ht="15.75" customHeight="1" x14ac:dyDescent="0.2">
      <c r="A85" s="114" t="s">
        <v>157</v>
      </c>
      <c r="B85" s="160">
        <v>1324</v>
      </c>
      <c r="C85" s="161">
        <v>42</v>
      </c>
      <c r="D85" s="161">
        <v>23</v>
      </c>
      <c r="E85" s="151">
        <v>19</v>
      </c>
      <c r="F85" s="94">
        <v>69.684210526315795</v>
      </c>
      <c r="G85" s="95">
        <v>0</v>
      </c>
      <c r="H85" s="170">
        <v>0</v>
      </c>
    </row>
    <row r="86" spans="1:10" ht="15.75" customHeight="1" x14ac:dyDescent="0.2">
      <c r="A86" s="114" t="s">
        <v>104</v>
      </c>
      <c r="B86" s="160">
        <v>1243</v>
      </c>
      <c r="C86" s="161">
        <v>33</v>
      </c>
      <c r="D86" s="161">
        <v>26</v>
      </c>
      <c r="E86" s="151">
        <v>18</v>
      </c>
      <c r="F86" s="94">
        <v>69.055555555555557</v>
      </c>
      <c r="G86" s="95">
        <v>0</v>
      </c>
      <c r="H86" s="170">
        <v>0</v>
      </c>
    </row>
    <row r="87" spans="1:10" ht="15.75" customHeight="1" thickBot="1" x14ac:dyDescent="0.25">
      <c r="A87" s="115" t="s">
        <v>105</v>
      </c>
      <c r="B87" s="162">
        <v>1684</v>
      </c>
      <c r="C87" s="163">
        <v>43</v>
      </c>
      <c r="D87" s="163">
        <v>18</v>
      </c>
      <c r="E87" s="164">
        <v>22</v>
      </c>
      <c r="F87" s="101">
        <v>76.545454545454547</v>
      </c>
      <c r="G87" s="168">
        <v>0</v>
      </c>
      <c r="H87" s="169">
        <v>0</v>
      </c>
    </row>
    <row r="88" spans="1:10" ht="15.75" customHeight="1" thickBot="1" x14ac:dyDescent="0.25">
      <c r="A88" s="116" t="s">
        <v>128</v>
      </c>
      <c r="B88" s="165">
        <v>17832</v>
      </c>
      <c r="C88" s="84">
        <v>543</v>
      </c>
      <c r="D88" s="84">
        <v>263</v>
      </c>
      <c r="E88" s="84">
        <v>242</v>
      </c>
      <c r="F88" s="85">
        <v>73.685950413223139</v>
      </c>
      <c r="G88" s="128">
        <v>22</v>
      </c>
      <c r="H88" s="86">
        <v>540</v>
      </c>
    </row>
    <row r="89" spans="1:10" ht="15.75" customHeight="1" thickBot="1" x14ac:dyDescent="0.25">
      <c r="A89" s="117" t="s">
        <v>107</v>
      </c>
      <c r="B89" s="106">
        <v>1.0284923289883492</v>
      </c>
      <c r="C89" s="106">
        <v>1.2482758620689656</v>
      </c>
      <c r="D89" s="106">
        <v>1.1336206896551724</v>
      </c>
      <c r="E89" s="106">
        <v>0.99588477366255146</v>
      </c>
      <c r="F89" s="106">
        <v>1.032742297289954</v>
      </c>
      <c r="G89" s="106">
        <v>1</v>
      </c>
      <c r="H89" s="106">
        <v>1.2980769230769231</v>
      </c>
      <c r="J89" t="s">
        <v>126</v>
      </c>
    </row>
    <row r="90" spans="1:10" ht="5.25" customHeight="1" x14ac:dyDescent="0.2"/>
    <row r="91" spans="1:10" ht="14.25" customHeight="1" thickBot="1" x14ac:dyDescent="0.25">
      <c r="A91" s="112" t="s">
        <v>158</v>
      </c>
    </row>
    <row r="92" spans="1:10" ht="15" customHeight="1" x14ac:dyDescent="0.2">
      <c r="A92" s="268" t="s">
        <v>86</v>
      </c>
      <c r="B92" s="280" t="s">
        <v>108</v>
      </c>
      <c r="C92" s="272" t="s">
        <v>87</v>
      </c>
      <c r="D92" s="273"/>
      <c r="E92" s="274" t="s">
        <v>88</v>
      </c>
      <c r="F92" s="282" t="s">
        <v>112</v>
      </c>
      <c r="G92" s="276" t="s">
        <v>113</v>
      </c>
      <c r="H92" s="278" t="s">
        <v>114</v>
      </c>
    </row>
    <row r="93" spans="1:10" ht="15" customHeight="1" thickBot="1" x14ac:dyDescent="0.25">
      <c r="A93" s="269"/>
      <c r="B93" s="281"/>
      <c r="C93" s="217" t="s">
        <v>92</v>
      </c>
      <c r="D93" s="82" t="s">
        <v>93</v>
      </c>
      <c r="E93" s="275"/>
      <c r="F93" s="283"/>
      <c r="G93" s="277"/>
      <c r="H93" s="279"/>
    </row>
    <row r="94" spans="1:10" ht="15.75" customHeight="1" x14ac:dyDescent="0.2">
      <c r="A94" s="113" t="s">
        <v>159</v>
      </c>
      <c r="B94" s="159">
        <f>'入力シート（①.窓口案内）'!Q3</f>
        <v>1541</v>
      </c>
      <c r="C94" s="110">
        <f>'入力シート（①.窓口案内）'!R3</f>
        <v>46</v>
      </c>
      <c r="D94" s="110">
        <f>'入力シート（①.窓口案内）'!S3</f>
        <v>13</v>
      </c>
      <c r="E94" s="148">
        <v>20</v>
      </c>
      <c r="F94" s="89">
        <f t="shared" ref="F94:F105" si="3">B94/E94</f>
        <v>77.05</v>
      </c>
      <c r="G94" s="166">
        <f>'入力シート（①.窓口案内）'!U3</f>
        <v>0</v>
      </c>
      <c r="H94" s="167">
        <f>'入力シート（①.窓口案内）'!V3</f>
        <v>0</v>
      </c>
    </row>
    <row r="95" spans="1:10" ht="15.75" customHeight="1" x14ac:dyDescent="0.2">
      <c r="A95" s="114" t="s">
        <v>143</v>
      </c>
      <c r="B95" s="160">
        <f>'入力シート（①.窓口案内）'!Q4</f>
        <v>1452</v>
      </c>
      <c r="C95" s="161">
        <f>'入力シート（①.窓口案内）'!R4</f>
        <v>38</v>
      </c>
      <c r="D95" s="161">
        <f>'入力シート（①.窓口案内）'!S4</f>
        <v>19</v>
      </c>
      <c r="E95" s="151">
        <v>19</v>
      </c>
      <c r="F95" s="94">
        <f t="shared" si="3"/>
        <v>76.421052631578945</v>
      </c>
      <c r="G95" s="95">
        <f>'入力シート（①.窓口案内）'!U4</f>
        <v>4</v>
      </c>
      <c r="H95" s="170">
        <f>'入力シート（①.窓口案内）'!V4</f>
        <v>99</v>
      </c>
    </row>
    <row r="96" spans="1:10" ht="15.75" customHeight="1" x14ac:dyDescent="0.2">
      <c r="A96" s="114" t="s">
        <v>96</v>
      </c>
      <c r="B96" s="160">
        <f>'入力シート（①.窓口案内）'!Q5</f>
        <v>1490</v>
      </c>
      <c r="C96" s="161">
        <f>'入力シート（①.窓口案内）'!R5</f>
        <v>41</v>
      </c>
      <c r="D96" s="161">
        <f>'入力シート（①.窓口案内）'!S5</f>
        <v>21</v>
      </c>
      <c r="E96" s="151">
        <v>22</v>
      </c>
      <c r="F96" s="94">
        <f t="shared" si="3"/>
        <v>67.727272727272734</v>
      </c>
      <c r="G96" s="95">
        <f>'入力シート（①.窓口案内）'!U5</f>
        <v>3</v>
      </c>
      <c r="H96" s="170">
        <f>'入力シート（①.窓口案内）'!V5</f>
        <v>68</v>
      </c>
      <c r="J96" t="s">
        <v>124</v>
      </c>
    </row>
    <row r="97" spans="1:10" ht="15.75" customHeight="1" x14ac:dyDescent="0.2">
      <c r="A97" s="114" t="s">
        <v>97</v>
      </c>
      <c r="B97" s="160">
        <f>'入力シート（①.窓口案内）'!Q6</f>
        <v>1408</v>
      </c>
      <c r="C97" s="161">
        <f>'入力シート（①.窓口案内）'!R6</f>
        <v>51</v>
      </c>
      <c r="D97" s="161">
        <f>'入力シート（①.窓口案内）'!S6</f>
        <v>15</v>
      </c>
      <c r="E97" s="151">
        <v>20</v>
      </c>
      <c r="F97" s="94">
        <f t="shared" si="3"/>
        <v>70.400000000000006</v>
      </c>
      <c r="G97" s="95">
        <f>'入力シート（①.窓口案内）'!U6</f>
        <v>2</v>
      </c>
      <c r="H97" s="170">
        <f>'入力シート（①.窓口案内）'!V6</f>
        <v>25</v>
      </c>
    </row>
    <row r="98" spans="1:10" ht="15.75" customHeight="1" x14ac:dyDescent="0.2">
      <c r="A98" s="114" t="s">
        <v>98</v>
      </c>
      <c r="B98" s="160">
        <f>'入力シート（①.窓口案内）'!Q7</f>
        <v>1481</v>
      </c>
      <c r="C98" s="161">
        <f>'入力シート（①.窓口案内）'!R7</f>
        <v>54</v>
      </c>
      <c r="D98" s="161">
        <f>'入力シート（①.窓口案内）'!S7</f>
        <v>19</v>
      </c>
      <c r="E98" s="151">
        <v>22</v>
      </c>
      <c r="F98" s="94">
        <f t="shared" si="3"/>
        <v>67.318181818181813</v>
      </c>
      <c r="G98" s="95">
        <f>'入力シート（①.窓口案内）'!U7</f>
        <v>3</v>
      </c>
      <c r="H98" s="170">
        <f>'入力シート（①.窓口案内）'!V7</f>
        <v>20</v>
      </c>
    </row>
    <row r="99" spans="1:10" ht="15.75" customHeight="1" x14ac:dyDescent="0.2">
      <c r="A99" s="114" t="s">
        <v>99</v>
      </c>
      <c r="B99" s="160">
        <f>'入力シート（①.窓口案内）'!Q8</f>
        <v>1290</v>
      </c>
      <c r="C99" s="161">
        <f>'入力シート（①.窓口案内）'!R8</f>
        <v>34</v>
      </c>
      <c r="D99" s="161">
        <f>'入力シート（①.窓口案内）'!S8</f>
        <v>21</v>
      </c>
      <c r="E99" s="151">
        <v>20</v>
      </c>
      <c r="F99" s="94">
        <f t="shared" si="3"/>
        <v>64.5</v>
      </c>
      <c r="G99" s="95">
        <f>'入力シート（①.窓口案内）'!U8</f>
        <v>2</v>
      </c>
      <c r="H99" s="170">
        <f>'入力シート（①.窓口案内）'!V8</f>
        <v>22</v>
      </c>
    </row>
    <row r="100" spans="1:10" ht="15.75" customHeight="1" x14ac:dyDescent="0.2">
      <c r="A100" s="114" t="s">
        <v>100</v>
      </c>
      <c r="B100" s="160">
        <f>'入力シート（①.窓口案内）'!Q9</f>
        <v>1371</v>
      </c>
      <c r="C100" s="161">
        <f>'入力シート（①.窓口案内）'!R9</f>
        <v>28</v>
      </c>
      <c r="D100" s="161">
        <f>'入力シート（①.窓口案内）'!S9</f>
        <v>26</v>
      </c>
      <c r="E100" s="151">
        <v>20</v>
      </c>
      <c r="F100" s="94">
        <f t="shared" si="3"/>
        <v>68.55</v>
      </c>
      <c r="G100" s="95">
        <f>'入力シート（①.窓口案内）'!U9</f>
        <v>6</v>
      </c>
      <c r="H100" s="170">
        <f>'入力シート（①.窓口案内）'!V9</f>
        <v>212</v>
      </c>
    </row>
    <row r="101" spans="1:10" ht="15.75" customHeight="1" x14ac:dyDescent="0.2">
      <c r="A101" s="114" t="s">
        <v>101</v>
      </c>
      <c r="B101" s="160">
        <f>'入力シート（①.窓口案内）'!Q10</f>
        <v>1426</v>
      </c>
      <c r="C101" s="161">
        <f>'入力シート（①.窓口案内）'!R10</f>
        <v>47</v>
      </c>
      <c r="D101" s="161">
        <f>'入力シート（①.窓口案内）'!S10</f>
        <v>17</v>
      </c>
      <c r="E101" s="151">
        <v>20</v>
      </c>
      <c r="F101" s="94">
        <f t="shared" si="3"/>
        <v>71.3</v>
      </c>
      <c r="G101" s="95">
        <f>'入力シート（①.窓口案内）'!U10</f>
        <v>4</v>
      </c>
      <c r="H101" s="170">
        <f>'入力シート（①.窓口案内）'!V10</f>
        <v>74</v>
      </c>
    </row>
    <row r="102" spans="1:10" ht="15.75" customHeight="1" x14ac:dyDescent="0.2">
      <c r="A102" s="114" t="s">
        <v>102</v>
      </c>
      <c r="B102" s="160">
        <f>'入力シート（①.窓口案内）'!Q11</f>
        <v>1243</v>
      </c>
      <c r="C102" s="161">
        <f>'入力シート（①.窓口案内）'!R11</f>
        <v>31</v>
      </c>
      <c r="D102" s="161">
        <f>'入力シート（①.窓口案内）'!S11</f>
        <v>13</v>
      </c>
      <c r="E102" s="151">
        <v>20</v>
      </c>
      <c r="F102" s="94">
        <f t="shared" si="3"/>
        <v>62.15</v>
      </c>
      <c r="G102" s="95">
        <f>'入力シート（①.窓口案内）'!U11</f>
        <v>3</v>
      </c>
      <c r="H102" s="170">
        <f>'入力シート（①.窓口案内）'!V11</f>
        <v>77</v>
      </c>
    </row>
    <row r="103" spans="1:10" ht="15.75" customHeight="1" x14ac:dyDescent="0.2">
      <c r="A103" s="114" t="s">
        <v>160</v>
      </c>
      <c r="B103" s="160">
        <f>'入力シート（①.窓口案内）'!Q12</f>
        <v>1229</v>
      </c>
      <c r="C103" s="161">
        <f>'入力シート（①.窓口案内）'!R12</f>
        <v>25</v>
      </c>
      <c r="D103" s="161">
        <f>'入力シート（①.窓口案内）'!S12</f>
        <v>13</v>
      </c>
      <c r="E103" s="151">
        <v>19</v>
      </c>
      <c r="F103" s="94">
        <f t="shared" si="3"/>
        <v>64.684210526315795</v>
      </c>
      <c r="G103" s="95">
        <f>'入力シート（①.窓口案内）'!U12</f>
        <v>0</v>
      </c>
      <c r="H103" s="170">
        <f>'入力シート（①.窓口案内）'!V12</f>
        <v>0</v>
      </c>
    </row>
    <row r="104" spans="1:10" ht="15.75" customHeight="1" x14ac:dyDescent="0.2">
      <c r="A104" s="114" t="s">
        <v>104</v>
      </c>
      <c r="B104" s="160">
        <f>'入力シート（①.窓口案内）'!Q13</f>
        <v>1340</v>
      </c>
      <c r="C104" s="161">
        <f>'入力シート（①.窓口案内）'!R13</f>
        <v>35</v>
      </c>
      <c r="D104" s="161">
        <f>'入力シート（①.窓口案内）'!S13</f>
        <v>26</v>
      </c>
      <c r="E104" s="151">
        <v>19</v>
      </c>
      <c r="F104" s="94">
        <f t="shared" si="3"/>
        <v>70.526315789473685</v>
      </c>
      <c r="G104" s="95">
        <f>'入力シート（①.窓口案内）'!U13</f>
        <v>2</v>
      </c>
      <c r="H104" s="170">
        <f>'入力シート（①.窓口案内）'!V13</f>
        <v>114</v>
      </c>
    </row>
    <row r="105" spans="1:10" ht="15.75" customHeight="1" thickBot="1" x14ac:dyDescent="0.25">
      <c r="A105" s="115" t="s">
        <v>105</v>
      </c>
      <c r="B105" s="162">
        <f>'入力シート（①.窓口案内）'!Q14</f>
        <v>1690</v>
      </c>
      <c r="C105" s="163">
        <f>'入力シート（①.窓口案内）'!R14</f>
        <v>30</v>
      </c>
      <c r="D105" s="163">
        <f>'入力シート（①.窓口案内）'!S14</f>
        <v>18</v>
      </c>
      <c r="E105" s="164">
        <v>22</v>
      </c>
      <c r="F105" s="101">
        <f t="shared" si="3"/>
        <v>76.818181818181813</v>
      </c>
      <c r="G105" s="168">
        <f>'入力シート（①.窓口案内）'!U14</f>
        <v>3</v>
      </c>
      <c r="H105" s="169">
        <f>'入力シート（①.窓口案内）'!V14</f>
        <v>59</v>
      </c>
    </row>
    <row r="106" spans="1:10" ht="15.75" customHeight="1" thickBot="1" x14ac:dyDescent="0.25">
      <c r="A106" s="116" t="s">
        <v>110</v>
      </c>
      <c r="B106" s="165">
        <f>SUM(B94:B105)</f>
        <v>16961</v>
      </c>
      <c r="C106" s="84">
        <f>SUM(C94:C105)</f>
        <v>460</v>
      </c>
      <c r="D106" s="84">
        <f>SUM(D94:D105)</f>
        <v>221</v>
      </c>
      <c r="E106" s="84">
        <f>SUM(E94:E105)</f>
        <v>243</v>
      </c>
      <c r="F106" s="85">
        <f>B106/E106</f>
        <v>69.798353909465021</v>
      </c>
      <c r="G106" s="128">
        <f>SUM(G94:G105)</f>
        <v>32</v>
      </c>
      <c r="H106" s="216">
        <f>SUM(H94:H105)</f>
        <v>770</v>
      </c>
    </row>
    <row r="107" spans="1:10" ht="15.75" customHeight="1" thickBot="1" x14ac:dyDescent="0.25">
      <c r="A107" s="117" t="s">
        <v>107</v>
      </c>
      <c r="B107" s="106">
        <f>+B106/B88</f>
        <v>0.95115522655899509</v>
      </c>
      <c r="C107" s="106">
        <f t="shared" ref="C107:H107" si="4">+C106/C88</f>
        <v>0.84714548802946588</v>
      </c>
      <c r="D107" s="106">
        <f t="shared" si="4"/>
        <v>0.84030418250950567</v>
      </c>
      <c r="E107" s="106">
        <f t="shared" si="4"/>
        <v>1.0041322314049588</v>
      </c>
      <c r="F107" s="106">
        <f>+F106/F88</f>
        <v>0.94724100751965767</v>
      </c>
      <c r="G107" s="106">
        <f t="shared" si="4"/>
        <v>1.4545454545454546</v>
      </c>
      <c r="H107" s="218">
        <f t="shared" si="4"/>
        <v>1.4259259259259258</v>
      </c>
      <c r="J107" t="s">
        <v>126</v>
      </c>
    </row>
    <row r="109" spans="1:10" x14ac:dyDescent="0.2">
      <c r="A109" s="112"/>
    </row>
    <row r="110" spans="1:10" x14ac:dyDescent="0.2">
      <c r="A110" s="263"/>
      <c r="B110" s="264"/>
      <c r="C110" s="266"/>
      <c r="D110" s="266"/>
      <c r="E110" s="266"/>
      <c r="F110" s="264"/>
      <c r="G110" s="262"/>
      <c r="H110" s="262"/>
    </row>
    <row r="111" spans="1:10" x14ac:dyDescent="0.2">
      <c r="A111" s="263"/>
      <c r="B111" s="265"/>
      <c r="C111" s="245"/>
      <c r="D111" s="245"/>
      <c r="E111" s="266"/>
      <c r="F111" s="265"/>
      <c r="G111" s="262"/>
      <c r="H111" s="262"/>
    </row>
    <row r="112" spans="1:10" x14ac:dyDescent="0.2">
      <c r="A112" s="246"/>
      <c r="B112" s="247"/>
      <c r="C112" s="248"/>
      <c r="D112" s="248"/>
      <c r="E112" s="238"/>
      <c r="F112" s="249"/>
      <c r="G112" s="250"/>
      <c r="H112" s="248"/>
    </row>
    <row r="113" spans="1:8" x14ac:dyDescent="0.2">
      <c r="A113" s="246"/>
      <c r="B113" s="247"/>
      <c r="C113" s="248"/>
      <c r="D113" s="248"/>
      <c r="E113" s="238"/>
      <c r="F113" s="249"/>
      <c r="G113" s="250"/>
      <c r="H113" s="248"/>
    </row>
    <row r="114" spans="1:8" x14ac:dyDescent="0.2">
      <c r="A114" s="246"/>
      <c r="B114" s="247"/>
      <c r="C114" s="248"/>
      <c r="D114" s="248"/>
      <c r="E114" s="238"/>
      <c r="F114" s="249"/>
      <c r="G114" s="250"/>
      <c r="H114" s="248"/>
    </row>
    <row r="115" spans="1:8" x14ac:dyDescent="0.2">
      <c r="A115" s="246"/>
      <c r="B115" s="247"/>
      <c r="C115" s="248"/>
      <c r="D115" s="248"/>
      <c r="E115" s="238"/>
      <c r="F115" s="249"/>
      <c r="G115" s="250"/>
      <c r="H115" s="248"/>
    </row>
    <row r="116" spans="1:8" x14ac:dyDescent="0.2">
      <c r="A116" s="246"/>
      <c r="B116" s="247"/>
      <c r="C116" s="248"/>
      <c r="D116" s="248"/>
      <c r="E116" s="238"/>
      <c r="F116" s="249"/>
      <c r="G116" s="250"/>
      <c r="H116" s="248"/>
    </row>
    <row r="117" spans="1:8" x14ac:dyDescent="0.2">
      <c r="A117" s="246"/>
      <c r="B117" s="247"/>
      <c r="C117" s="248"/>
      <c r="D117" s="248"/>
      <c r="E117" s="238"/>
      <c r="F117" s="249"/>
      <c r="G117" s="250"/>
      <c r="H117" s="248"/>
    </row>
    <row r="118" spans="1:8" x14ac:dyDescent="0.2">
      <c r="A118" s="246"/>
      <c r="B118" s="247"/>
      <c r="C118" s="248"/>
      <c r="D118" s="248"/>
      <c r="E118" s="238"/>
      <c r="F118" s="249"/>
      <c r="G118" s="250"/>
      <c r="H118" s="248"/>
    </row>
    <row r="119" spans="1:8" x14ac:dyDescent="0.2">
      <c r="A119" s="246"/>
      <c r="B119" s="247"/>
      <c r="C119" s="248"/>
      <c r="D119" s="248"/>
      <c r="E119" s="238"/>
      <c r="F119" s="249"/>
      <c r="G119" s="250"/>
      <c r="H119" s="248"/>
    </row>
    <row r="120" spans="1:8" x14ac:dyDescent="0.2">
      <c r="A120" s="246"/>
      <c r="B120" s="247"/>
      <c r="C120" s="248"/>
      <c r="D120" s="248"/>
      <c r="E120" s="238"/>
      <c r="F120" s="249"/>
      <c r="G120" s="250"/>
      <c r="H120" s="248"/>
    </row>
    <row r="121" spans="1:8" x14ac:dyDescent="0.2">
      <c r="A121" s="246"/>
      <c r="B121" s="247"/>
      <c r="C121" s="248"/>
      <c r="D121" s="248"/>
      <c r="E121" s="238"/>
      <c r="F121" s="249"/>
      <c r="G121" s="250"/>
      <c r="H121" s="248"/>
    </row>
    <row r="122" spans="1:8" x14ac:dyDescent="0.2">
      <c r="A122" s="246"/>
      <c r="B122" s="247"/>
      <c r="C122" s="248"/>
      <c r="D122" s="248"/>
      <c r="E122" s="238"/>
      <c r="F122" s="249"/>
      <c r="G122" s="250"/>
      <c r="H122" s="248"/>
    </row>
    <row r="123" spans="1:8" x14ac:dyDescent="0.2">
      <c r="A123" s="246"/>
      <c r="B123" s="247"/>
      <c r="C123" s="248"/>
      <c r="D123" s="248"/>
      <c r="E123" s="238"/>
      <c r="F123" s="249"/>
      <c r="G123" s="250"/>
      <c r="H123" s="248"/>
    </row>
    <row r="124" spans="1:8" x14ac:dyDescent="0.2">
      <c r="A124" s="251"/>
      <c r="B124" s="247"/>
      <c r="C124" s="247"/>
      <c r="D124" s="247"/>
      <c r="E124" s="247"/>
      <c r="F124" s="249"/>
      <c r="G124" s="252"/>
      <c r="H124" s="252"/>
    </row>
    <row r="125" spans="1:8" x14ac:dyDescent="0.2">
      <c r="A125" s="253"/>
      <c r="B125" s="254"/>
      <c r="C125" s="254"/>
      <c r="D125" s="254"/>
      <c r="E125" s="254"/>
      <c r="F125" s="254"/>
      <c r="G125" s="254"/>
      <c r="H125" s="254"/>
    </row>
    <row r="126" spans="1:8" x14ac:dyDescent="0.2">
      <c r="A126" s="253"/>
      <c r="B126" s="255"/>
      <c r="C126" s="255"/>
      <c r="D126" s="255"/>
      <c r="E126" s="255"/>
      <c r="F126" s="255"/>
      <c r="G126" s="255"/>
      <c r="H126" s="255"/>
    </row>
  </sheetData>
  <mergeCells count="50">
    <mergeCell ref="G74:G75"/>
    <mergeCell ref="H74:H75"/>
    <mergeCell ref="A74:A75"/>
    <mergeCell ref="B74:B75"/>
    <mergeCell ref="C74:D74"/>
    <mergeCell ref="E74:E75"/>
    <mergeCell ref="F74:F75"/>
    <mergeCell ref="G56:G57"/>
    <mergeCell ref="H56:H57"/>
    <mergeCell ref="A56:A57"/>
    <mergeCell ref="B56:B57"/>
    <mergeCell ref="C56:D56"/>
    <mergeCell ref="E56:E57"/>
    <mergeCell ref="F56:F57"/>
    <mergeCell ref="H92:H93"/>
    <mergeCell ref="A92:A93"/>
    <mergeCell ref="B92:B93"/>
    <mergeCell ref="C92:D92"/>
    <mergeCell ref="E92:E93"/>
    <mergeCell ref="F92:F93"/>
    <mergeCell ref="G92:G93"/>
    <mergeCell ref="H20:H21"/>
    <mergeCell ref="A38:A39"/>
    <mergeCell ref="B38:B39"/>
    <mergeCell ref="C38:D38"/>
    <mergeCell ref="E38:E39"/>
    <mergeCell ref="F38:F39"/>
    <mergeCell ref="G38:G39"/>
    <mergeCell ref="H38:H39"/>
    <mergeCell ref="A20:A21"/>
    <mergeCell ref="B20:B21"/>
    <mergeCell ref="C20:D20"/>
    <mergeCell ref="E20:E21"/>
    <mergeCell ref="F20:F21"/>
    <mergeCell ref="G20:G21"/>
    <mergeCell ref="A1:H1"/>
    <mergeCell ref="A3:A4"/>
    <mergeCell ref="B3:B4"/>
    <mergeCell ref="C3:D3"/>
    <mergeCell ref="E3:E4"/>
    <mergeCell ref="F3:F4"/>
    <mergeCell ref="G3:G4"/>
    <mergeCell ref="H3:H4"/>
    <mergeCell ref="G110:G111"/>
    <mergeCell ref="H110:H111"/>
    <mergeCell ref="A110:A111"/>
    <mergeCell ref="B110:B111"/>
    <mergeCell ref="C110:D110"/>
    <mergeCell ref="E110:E111"/>
    <mergeCell ref="F110:F11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W31"/>
  <sheetViews>
    <sheetView zoomScale="160" zoomScaleNormal="1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9" sqref="F9"/>
    </sheetView>
  </sheetViews>
  <sheetFormatPr defaultColWidth="9" defaultRowHeight="13" x14ac:dyDescent="0.2"/>
  <cols>
    <col min="1" max="1" width="5.90625" style="56" customWidth="1"/>
    <col min="2" max="19" width="6.08984375" style="56" customWidth="1"/>
    <col min="20" max="20" width="0.90625" style="56" customWidth="1"/>
    <col min="21" max="22" width="7.6328125" style="56" customWidth="1"/>
    <col min="23" max="16384" width="9" style="56"/>
  </cols>
  <sheetData>
    <row r="1" spans="1:23" ht="13.5" thickBot="1" x14ac:dyDescent="0.25">
      <c r="A1" s="56" t="s">
        <v>166</v>
      </c>
      <c r="U1" s="56" t="s">
        <v>82</v>
      </c>
    </row>
    <row r="2" spans="1:23" s="65" customFormat="1" ht="21" customHeight="1" thickBot="1" x14ac:dyDescent="0.25">
      <c r="A2" s="57" t="s">
        <v>67</v>
      </c>
      <c r="B2" s="58" t="s">
        <v>130</v>
      </c>
      <c r="C2" s="59" t="s">
        <v>136</v>
      </c>
      <c r="D2" s="60" t="s">
        <v>150</v>
      </c>
      <c r="E2" s="59" t="s">
        <v>151</v>
      </c>
      <c r="F2" s="59" t="s">
        <v>58</v>
      </c>
      <c r="G2" s="59" t="s">
        <v>134</v>
      </c>
      <c r="H2" s="59" t="s">
        <v>59</v>
      </c>
      <c r="I2" s="59" t="s">
        <v>60</v>
      </c>
      <c r="J2" s="59" t="s">
        <v>61</v>
      </c>
      <c r="K2" s="60" t="s">
        <v>62</v>
      </c>
      <c r="L2" s="59" t="s">
        <v>131</v>
      </c>
      <c r="M2" s="59" t="s">
        <v>135</v>
      </c>
      <c r="N2" s="59" t="s">
        <v>81</v>
      </c>
      <c r="O2" s="60" t="s">
        <v>63</v>
      </c>
      <c r="P2" s="61" t="s">
        <v>64</v>
      </c>
      <c r="Q2" s="62" t="s">
        <v>80</v>
      </c>
      <c r="R2" s="63" t="s">
        <v>65</v>
      </c>
      <c r="S2" s="64" t="s">
        <v>66</v>
      </c>
      <c r="U2" s="71" t="s">
        <v>83</v>
      </c>
      <c r="V2" s="64" t="s">
        <v>84</v>
      </c>
    </row>
    <row r="3" spans="1:23" ht="22.5" customHeight="1" x14ac:dyDescent="0.2">
      <c r="A3" s="66" t="s">
        <v>68</v>
      </c>
      <c r="B3" s="133">
        <v>58</v>
      </c>
      <c r="C3" s="134">
        <v>8</v>
      </c>
      <c r="D3" s="134">
        <v>16</v>
      </c>
      <c r="E3" s="134">
        <v>32</v>
      </c>
      <c r="F3" s="134">
        <v>29</v>
      </c>
      <c r="G3" s="134">
        <v>177</v>
      </c>
      <c r="H3" s="134">
        <v>32</v>
      </c>
      <c r="I3" s="134">
        <v>20</v>
      </c>
      <c r="J3" s="134">
        <v>79</v>
      </c>
      <c r="K3" s="134">
        <v>9</v>
      </c>
      <c r="L3" s="134">
        <v>12</v>
      </c>
      <c r="M3" s="134">
        <v>32</v>
      </c>
      <c r="N3" s="134">
        <v>46</v>
      </c>
      <c r="O3" s="134">
        <v>0</v>
      </c>
      <c r="P3" s="135">
        <v>991</v>
      </c>
      <c r="Q3" s="72">
        <f t="shared" ref="Q3:Q15" si="0">SUM(B3:P3)</f>
        <v>1541</v>
      </c>
      <c r="R3" s="134">
        <v>46</v>
      </c>
      <c r="S3" s="142">
        <v>13</v>
      </c>
      <c r="T3" s="143"/>
      <c r="U3" s="214">
        <f>'入力シート（②見学者内訳）'!K32</f>
        <v>0</v>
      </c>
      <c r="V3" s="215">
        <f>'入力シート（②見学者内訳）'!K33</f>
        <v>0</v>
      </c>
    </row>
    <row r="4" spans="1:23" ht="22.5" customHeight="1" x14ac:dyDescent="0.2">
      <c r="A4" s="67" t="s">
        <v>69</v>
      </c>
      <c r="B4" s="136">
        <v>69</v>
      </c>
      <c r="C4" s="137">
        <v>7</v>
      </c>
      <c r="D4" s="137">
        <v>19</v>
      </c>
      <c r="E4" s="137">
        <v>24</v>
      </c>
      <c r="F4" s="137">
        <v>29</v>
      </c>
      <c r="G4" s="137">
        <v>181</v>
      </c>
      <c r="H4" s="137">
        <v>35</v>
      </c>
      <c r="I4" s="137">
        <v>23</v>
      </c>
      <c r="J4" s="137">
        <v>69</v>
      </c>
      <c r="K4" s="137">
        <v>3</v>
      </c>
      <c r="L4" s="137">
        <v>6</v>
      </c>
      <c r="M4" s="137">
        <v>44</v>
      </c>
      <c r="N4" s="137">
        <v>80</v>
      </c>
      <c r="O4" s="137">
        <v>0</v>
      </c>
      <c r="P4" s="138">
        <v>863</v>
      </c>
      <c r="Q4" s="73">
        <f t="shared" si="0"/>
        <v>1452</v>
      </c>
      <c r="R4" s="137">
        <v>38</v>
      </c>
      <c r="S4" s="144">
        <v>19</v>
      </c>
      <c r="T4" s="143"/>
      <c r="U4" s="228">
        <f>'入力シート（②見学者内訳）'!K34</f>
        <v>4</v>
      </c>
      <c r="V4" s="229">
        <f>'入力シート（②見学者内訳）'!K35</f>
        <v>99</v>
      </c>
    </row>
    <row r="5" spans="1:23" ht="22.5" customHeight="1" x14ac:dyDescent="0.2">
      <c r="A5" s="67" t="s">
        <v>70</v>
      </c>
      <c r="B5" s="136">
        <v>64</v>
      </c>
      <c r="C5" s="137">
        <v>8</v>
      </c>
      <c r="D5" s="137">
        <v>13</v>
      </c>
      <c r="E5" s="137">
        <v>19</v>
      </c>
      <c r="F5" s="137">
        <v>32</v>
      </c>
      <c r="G5" s="137">
        <v>153</v>
      </c>
      <c r="H5" s="137">
        <v>28</v>
      </c>
      <c r="I5" s="137">
        <v>18</v>
      </c>
      <c r="J5" s="137">
        <v>80</v>
      </c>
      <c r="K5" s="137">
        <v>7</v>
      </c>
      <c r="L5" s="137">
        <v>14</v>
      </c>
      <c r="M5" s="137">
        <v>37</v>
      </c>
      <c r="N5" s="137">
        <v>47</v>
      </c>
      <c r="O5" s="137">
        <v>1</v>
      </c>
      <c r="P5" s="138">
        <v>969</v>
      </c>
      <c r="Q5" s="73">
        <f t="shared" si="0"/>
        <v>1490</v>
      </c>
      <c r="R5" s="137">
        <v>41</v>
      </c>
      <c r="S5" s="144">
        <v>21</v>
      </c>
      <c r="T5" s="143"/>
      <c r="U5" s="228">
        <f>'入力シート（②見学者内訳）'!K36</f>
        <v>3</v>
      </c>
      <c r="V5" s="229">
        <f>'入力シート（②見学者内訳）'!K37</f>
        <v>68</v>
      </c>
    </row>
    <row r="6" spans="1:23" ht="22.5" customHeight="1" x14ac:dyDescent="0.2">
      <c r="A6" s="67" t="s">
        <v>71</v>
      </c>
      <c r="B6" s="136">
        <v>66</v>
      </c>
      <c r="C6" s="137">
        <v>11</v>
      </c>
      <c r="D6" s="137">
        <v>16</v>
      </c>
      <c r="E6" s="137">
        <v>31</v>
      </c>
      <c r="F6" s="137">
        <v>25</v>
      </c>
      <c r="G6" s="137">
        <v>148</v>
      </c>
      <c r="H6" s="137">
        <v>31</v>
      </c>
      <c r="I6" s="137">
        <v>21</v>
      </c>
      <c r="J6" s="137">
        <v>65</v>
      </c>
      <c r="K6" s="137">
        <v>10</v>
      </c>
      <c r="L6" s="137">
        <v>13</v>
      </c>
      <c r="M6" s="137">
        <v>42</v>
      </c>
      <c r="N6" s="137">
        <v>39</v>
      </c>
      <c r="O6" s="137">
        <v>1</v>
      </c>
      <c r="P6" s="138">
        <v>889</v>
      </c>
      <c r="Q6" s="73">
        <f t="shared" si="0"/>
        <v>1408</v>
      </c>
      <c r="R6" s="137">
        <v>51</v>
      </c>
      <c r="S6" s="144">
        <v>15</v>
      </c>
      <c r="T6" s="143"/>
      <c r="U6" s="228">
        <f>'入力シート（②見学者内訳）'!K38</f>
        <v>2</v>
      </c>
      <c r="V6" s="229">
        <f>'入力シート（②見学者内訳）'!K39</f>
        <v>25</v>
      </c>
    </row>
    <row r="7" spans="1:23" ht="22.5" customHeight="1" x14ac:dyDescent="0.2">
      <c r="A7" s="67" t="s">
        <v>72</v>
      </c>
      <c r="B7" s="136">
        <v>72</v>
      </c>
      <c r="C7" s="137">
        <v>3</v>
      </c>
      <c r="D7" s="137">
        <v>15</v>
      </c>
      <c r="E7" s="137">
        <v>20</v>
      </c>
      <c r="F7" s="137">
        <v>21</v>
      </c>
      <c r="G7" s="137">
        <v>174</v>
      </c>
      <c r="H7" s="137">
        <v>29</v>
      </c>
      <c r="I7" s="137">
        <v>22</v>
      </c>
      <c r="J7" s="137">
        <v>62</v>
      </c>
      <c r="K7" s="137">
        <v>9</v>
      </c>
      <c r="L7" s="137">
        <v>10</v>
      </c>
      <c r="M7" s="137">
        <v>42</v>
      </c>
      <c r="N7" s="137">
        <v>48</v>
      </c>
      <c r="O7" s="137">
        <v>8</v>
      </c>
      <c r="P7" s="138">
        <v>946</v>
      </c>
      <c r="Q7" s="73">
        <f t="shared" si="0"/>
        <v>1481</v>
      </c>
      <c r="R7" s="137">
        <v>54</v>
      </c>
      <c r="S7" s="144">
        <v>19</v>
      </c>
      <c r="T7" s="143"/>
      <c r="U7" s="228">
        <f>'入力シート（②見学者内訳）'!K40</f>
        <v>3</v>
      </c>
      <c r="V7" s="229">
        <f>'入力シート（②見学者内訳）'!K41</f>
        <v>20</v>
      </c>
    </row>
    <row r="8" spans="1:23" ht="22.5" customHeight="1" x14ac:dyDescent="0.2">
      <c r="A8" s="67" t="s">
        <v>73</v>
      </c>
      <c r="B8" s="136">
        <v>54</v>
      </c>
      <c r="C8" s="137">
        <v>5</v>
      </c>
      <c r="D8" s="137">
        <v>14</v>
      </c>
      <c r="E8" s="137">
        <v>15</v>
      </c>
      <c r="F8" s="137">
        <v>24</v>
      </c>
      <c r="G8" s="137">
        <v>141</v>
      </c>
      <c r="H8" s="137">
        <v>33</v>
      </c>
      <c r="I8" s="137">
        <v>24</v>
      </c>
      <c r="J8" s="137">
        <v>64</v>
      </c>
      <c r="K8" s="137">
        <v>2</v>
      </c>
      <c r="L8" s="137">
        <v>9</v>
      </c>
      <c r="M8" s="137">
        <v>30</v>
      </c>
      <c r="N8" s="137">
        <v>45</v>
      </c>
      <c r="O8" s="137">
        <v>0</v>
      </c>
      <c r="P8" s="138">
        <v>830</v>
      </c>
      <c r="Q8" s="73">
        <f t="shared" si="0"/>
        <v>1290</v>
      </c>
      <c r="R8" s="137">
        <v>34</v>
      </c>
      <c r="S8" s="144">
        <v>21</v>
      </c>
      <c r="T8" s="143"/>
      <c r="U8" s="228">
        <f>'入力シート（②見学者内訳）'!K42</f>
        <v>2</v>
      </c>
      <c r="V8" s="229">
        <f>'入力シート（②見学者内訳）'!K43</f>
        <v>22</v>
      </c>
    </row>
    <row r="9" spans="1:23" ht="22.5" customHeight="1" x14ac:dyDescent="0.2">
      <c r="A9" s="67" t="s">
        <v>74</v>
      </c>
      <c r="B9" s="136">
        <v>45</v>
      </c>
      <c r="C9" s="137">
        <v>5</v>
      </c>
      <c r="D9" s="137">
        <v>14</v>
      </c>
      <c r="E9" s="137">
        <v>16</v>
      </c>
      <c r="F9" s="137">
        <v>23</v>
      </c>
      <c r="G9" s="137">
        <v>174</v>
      </c>
      <c r="H9" s="137">
        <v>36</v>
      </c>
      <c r="I9" s="137">
        <v>27</v>
      </c>
      <c r="J9" s="137">
        <v>66</v>
      </c>
      <c r="K9" s="137">
        <v>5</v>
      </c>
      <c r="L9" s="137">
        <v>11</v>
      </c>
      <c r="M9" s="137">
        <v>28</v>
      </c>
      <c r="N9" s="137">
        <v>40</v>
      </c>
      <c r="O9" s="137">
        <v>4</v>
      </c>
      <c r="P9" s="138">
        <v>877</v>
      </c>
      <c r="Q9" s="73">
        <f t="shared" si="0"/>
        <v>1371</v>
      </c>
      <c r="R9" s="137">
        <v>28</v>
      </c>
      <c r="S9" s="144">
        <v>26</v>
      </c>
      <c r="T9" s="143"/>
      <c r="U9" s="228">
        <f>'入力シート（②見学者内訳）'!K44</f>
        <v>6</v>
      </c>
      <c r="V9" s="229">
        <f>'入力シート（②見学者内訳）'!K45</f>
        <v>212</v>
      </c>
    </row>
    <row r="10" spans="1:23" ht="22.5" customHeight="1" x14ac:dyDescent="0.2">
      <c r="A10" s="67" t="s">
        <v>75</v>
      </c>
      <c r="B10" s="136">
        <v>53</v>
      </c>
      <c r="C10" s="137">
        <v>7</v>
      </c>
      <c r="D10" s="137">
        <v>6</v>
      </c>
      <c r="E10" s="137">
        <v>22</v>
      </c>
      <c r="F10" s="137">
        <v>32</v>
      </c>
      <c r="G10" s="137">
        <v>157</v>
      </c>
      <c r="H10" s="137">
        <v>32</v>
      </c>
      <c r="I10" s="137">
        <v>31</v>
      </c>
      <c r="J10" s="137">
        <v>62</v>
      </c>
      <c r="K10" s="137">
        <v>6</v>
      </c>
      <c r="L10" s="137">
        <v>11</v>
      </c>
      <c r="M10" s="137">
        <v>41</v>
      </c>
      <c r="N10" s="137">
        <v>45</v>
      </c>
      <c r="O10" s="137">
        <v>0</v>
      </c>
      <c r="P10" s="138">
        <v>921</v>
      </c>
      <c r="Q10" s="73">
        <f t="shared" si="0"/>
        <v>1426</v>
      </c>
      <c r="R10" s="137">
        <v>47</v>
      </c>
      <c r="S10" s="144">
        <v>17</v>
      </c>
      <c r="T10" s="143"/>
      <c r="U10" s="228">
        <f>'入力シート（②見学者内訳）'!K46</f>
        <v>4</v>
      </c>
      <c r="V10" s="229">
        <f>'入力シート（②見学者内訳）'!K47</f>
        <v>74</v>
      </c>
    </row>
    <row r="11" spans="1:23" ht="22.5" customHeight="1" x14ac:dyDescent="0.2">
      <c r="A11" s="67" t="s">
        <v>76</v>
      </c>
      <c r="B11" s="136">
        <v>39</v>
      </c>
      <c r="C11" s="137">
        <v>3</v>
      </c>
      <c r="D11" s="137">
        <v>16</v>
      </c>
      <c r="E11" s="137">
        <v>24</v>
      </c>
      <c r="F11" s="137">
        <v>19</v>
      </c>
      <c r="G11" s="137">
        <v>142</v>
      </c>
      <c r="H11" s="137">
        <v>29</v>
      </c>
      <c r="I11" s="137">
        <v>15</v>
      </c>
      <c r="J11" s="137">
        <v>47</v>
      </c>
      <c r="K11" s="137">
        <v>4</v>
      </c>
      <c r="L11" s="137">
        <v>15</v>
      </c>
      <c r="M11" s="137">
        <v>23</v>
      </c>
      <c r="N11" s="137">
        <v>29</v>
      </c>
      <c r="O11" s="137">
        <v>1</v>
      </c>
      <c r="P11" s="138">
        <v>837</v>
      </c>
      <c r="Q11" s="73">
        <f t="shared" si="0"/>
        <v>1243</v>
      </c>
      <c r="R11" s="137">
        <v>31</v>
      </c>
      <c r="S11" s="144">
        <v>13</v>
      </c>
      <c r="T11" s="143"/>
      <c r="U11" s="228">
        <f>'入力シート（②見学者内訳）'!K48</f>
        <v>3</v>
      </c>
      <c r="V11" s="229">
        <f>'入力シート（②見学者内訳）'!K49</f>
        <v>77</v>
      </c>
    </row>
    <row r="12" spans="1:23" ht="22.5" customHeight="1" x14ac:dyDescent="0.2">
      <c r="A12" s="67" t="s">
        <v>77</v>
      </c>
      <c r="B12" s="136">
        <v>35</v>
      </c>
      <c r="C12" s="137">
        <v>2</v>
      </c>
      <c r="D12" s="137">
        <v>6</v>
      </c>
      <c r="E12" s="137">
        <v>19</v>
      </c>
      <c r="F12" s="137">
        <v>10</v>
      </c>
      <c r="G12" s="137">
        <v>134</v>
      </c>
      <c r="H12" s="137">
        <v>24</v>
      </c>
      <c r="I12" s="137">
        <v>11</v>
      </c>
      <c r="J12" s="137">
        <v>64</v>
      </c>
      <c r="K12" s="137">
        <v>5</v>
      </c>
      <c r="L12" s="137">
        <v>16</v>
      </c>
      <c r="M12" s="137">
        <v>37</v>
      </c>
      <c r="N12" s="137">
        <v>41</v>
      </c>
      <c r="O12" s="137">
        <v>0</v>
      </c>
      <c r="P12" s="138">
        <v>825</v>
      </c>
      <c r="Q12" s="73">
        <f t="shared" si="0"/>
        <v>1229</v>
      </c>
      <c r="R12" s="137">
        <v>25</v>
      </c>
      <c r="S12" s="144">
        <v>13</v>
      </c>
      <c r="T12" s="143"/>
      <c r="U12" s="228">
        <f>'入力シート（②見学者内訳）'!K50</f>
        <v>0</v>
      </c>
      <c r="V12" s="229">
        <f>'入力シート（②見学者内訳）'!K51</f>
        <v>0</v>
      </c>
    </row>
    <row r="13" spans="1:23" ht="22.5" customHeight="1" x14ac:dyDescent="0.2">
      <c r="A13" s="67" t="s">
        <v>78</v>
      </c>
      <c r="B13" s="136">
        <v>46</v>
      </c>
      <c r="C13" s="137">
        <v>10</v>
      </c>
      <c r="D13" s="137">
        <v>13</v>
      </c>
      <c r="E13" s="137">
        <v>30</v>
      </c>
      <c r="F13" s="137">
        <v>16</v>
      </c>
      <c r="G13" s="137">
        <v>119</v>
      </c>
      <c r="H13" s="137">
        <v>24</v>
      </c>
      <c r="I13" s="137">
        <v>26</v>
      </c>
      <c r="J13" s="137">
        <v>55</v>
      </c>
      <c r="K13" s="137">
        <v>4</v>
      </c>
      <c r="L13" s="137">
        <v>17</v>
      </c>
      <c r="M13" s="137">
        <v>30</v>
      </c>
      <c r="N13" s="137">
        <v>47</v>
      </c>
      <c r="O13" s="137">
        <v>1</v>
      </c>
      <c r="P13" s="138">
        <v>902</v>
      </c>
      <c r="Q13" s="73">
        <f t="shared" si="0"/>
        <v>1340</v>
      </c>
      <c r="R13" s="137">
        <v>35</v>
      </c>
      <c r="S13" s="144">
        <v>26</v>
      </c>
      <c r="T13" s="143"/>
      <c r="U13" s="228">
        <f>'入力シート（②見学者内訳）'!K52</f>
        <v>2</v>
      </c>
      <c r="V13" s="229">
        <f>'入力シート（②見学者内訳）'!K53</f>
        <v>114</v>
      </c>
    </row>
    <row r="14" spans="1:23" ht="22.5" customHeight="1" thickBot="1" x14ac:dyDescent="0.25">
      <c r="A14" s="68" t="s">
        <v>79</v>
      </c>
      <c r="B14" s="139">
        <v>76</v>
      </c>
      <c r="C14" s="140">
        <v>8</v>
      </c>
      <c r="D14" s="140">
        <v>9</v>
      </c>
      <c r="E14" s="140">
        <v>32</v>
      </c>
      <c r="F14" s="140">
        <v>19</v>
      </c>
      <c r="G14" s="140">
        <v>220</v>
      </c>
      <c r="H14" s="140">
        <v>45</v>
      </c>
      <c r="I14" s="140">
        <v>19</v>
      </c>
      <c r="J14" s="140">
        <v>68</v>
      </c>
      <c r="K14" s="140">
        <v>6</v>
      </c>
      <c r="L14" s="140">
        <v>40</v>
      </c>
      <c r="M14" s="140">
        <v>57</v>
      </c>
      <c r="N14" s="140">
        <v>53</v>
      </c>
      <c r="O14" s="140">
        <v>1</v>
      </c>
      <c r="P14" s="141">
        <v>1037</v>
      </c>
      <c r="Q14" s="74">
        <f t="shared" si="0"/>
        <v>1690</v>
      </c>
      <c r="R14" s="140">
        <v>30</v>
      </c>
      <c r="S14" s="145">
        <v>18</v>
      </c>
      <c r="T14" s="143"/>
      <c r="U14" s="228">
        <v>3</v>
      </c>
      <c r="V14" s="229">
        <v>59</v>
      </c>
    </row>
    <row r="15" spans="1:23" s="65" customFormat="1" ht="22.5" customHeight="1" thickBot="1" x14ac:dyDescent="0.25">
      <c r="A15" s="57" t="s">
        <v>80</v>
      </c>
      <c r="B15" s="76">
        <f>SUM(B3:B14)</f>
        <v>677</v>
      </c>
      <c r="C15" s="77">
        <f t="shared" ref="C15:S15" si="1">SUM(C3:C14)</f>
        <v>77</v>
      </c>
      <c r="D15" s="77">
        <f t="shared" si="1"/>
        <v>157</v>
      </c>
      <c r="E15" s="77">
        <f t="shared" si="1"/>
        <v>284</v>
      </c>
      <c r="F15" s="77">
        <f t="shared" si="1"/>
        <v>279</v>
      </c>
      <c r="G15" s="77">
        <f t="shared" si="1"/>
        <v>1920</v>
      </c>
      <c r="H15" s="77">
        <f t="shared" si="1"/>
        <v>378</v>
      </c>
      <c r="I15" s="77">
        <f t="shared" si="1"/>
        <v>257</v>
      </c>
      <c r="J15" s="77">
        <f t="shared" si="1"/>
        <v>781</v>
      </c>
      <c r="K15" s="77">
        <f t="shared" si="1"/>
        <v>70</v>
      </c>
      <c r="L15" s="77">
        <f t="shared" si="1"/>
        <v>174</v>
      </c>
      <c r="M15" s="77">
        <f t="shared" si="1"/>
        <v>443</v>
      </c>
      <c r="N15" s="77">
        <f t="shared" si="1"/>
        <v>560</v>
      </c>
      <c r="O15" s="77">
        <f t="shared" si="1"/>
        <v>17</v>
      </c>
      <c r="P15" s="78">
        <f t="shared" si="1"/>
        <v>10887</v>
      </c>
      <c r="Q15" s="75">
        <f t="shared" si="0"/>
        <v>16961</v>
      </c>
      <c r="R15" s="77">
        <f t="shared" si="1"/>
        <v>460</v>
      </c>
      <c r="S15" s="70">
        <f t="shared" si="1"/>
        <v>221</v>
      </c>
      <c r="U15" s="69">
        <f>SUM(U3:U14)</f>
        <v>32</v>
      </c>
      <c r="V15" s="70">
        <f>SUM(V3:V14)</f>
        <v>770</v>
      </c>
    </row>
    <row r="17" spans="1:22" x14ac:dyDescent="0.2">
      <c r="A17" s="238"/>
      <c r="B17" s="238"/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</row>
    <row r="18" spans="1:22" x14ac:dyDescent="0.2">
      <c r="A18" s="239"/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1"/>
      <c r="R18" s="240"/>
      <c r="S18" s="240"/>
      <c r="T18" s="240"/>
      <c r="U18" s="242"/>
      <c r="V18" s="242"/>
    </row>
    <row r="19" spans="1:22" x14ac:dyDescent="0.2">
      <c r="A19" s="239"/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1"/>
      <c r="R19" s="240"/>
      <c r="S19" s="240"/>
      <c r="T19" s="240"/>
      <c r="U19" s="243"/>
      <c r="V19" s="242"/>
    </row>
    <row r="20" spans="1:22" x14ac:dyDescent="0.2">
      <c r="A20" s="239"/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1"/>
      <c r="R20" s="240"/>
      <c r="S20" s="240"/>
      <c r="T20" s="240"/>
      <c r="U20" s="242"/>
      <c r="V20" s="242"/>
    </row>
    <row r="21" spans="1:22" x14ac:dyDescent="0.2">
      <c r="A21" s="239"/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1"/>
      <c r="R21" s="240"/>
      <c r="S21" s="240"/>
      <c r="T21" s="240"/>
      <c r="U21" s="243"/>
      <c r="V21" s="242"/>
    </row>
    <row r="22" spans="1:22" x14ac:dyDescent="0.2">
      <c r="A22" s="239"/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1"/>
      <c r="R22" s="240"/>
      <c r="S22" s="240"/>
      <c r="T22" s="240"/>
      <c r="U22" s="242"/>
      <c r="V22" s="242"/>
    </row>
    <row r="23" spans="1:22" x14ac:dyDescent="0.2">
      <c r="A23" s="239"/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1"/>
      <c r="R23" s="240"/>
      <c r="S23" s="240"/>
      <c r="T23" s="240"/>
      <c r="U23" s="243"/>
      <c r="V23" s="242"/>
    </row>
    <row r="24" spans="1:22" x14ac:dyDescent="0.2">
      <c r="A24" s="239"/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1"/>
      <c r="R24" s="240"/>
      <c r="S24" s="240"/>
      <c r="T24" s="240"/>
      <c r="U24" s="242"/>
      <c r="V24" s="242"/>
    </row>
    <row r="25" spans="1:22" x14ac:dyDescent="0.2">
      <c r="A25" s="239"/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1"/>
      <c r="R25" s="240"/>
      <c r="S25" s="240"/>
      <c r="T25" s="240"/>
      <c r="U25" s="243"/>
      <c r="V25" s="242"/>
    </row>
    <row r="26" spans="1:22" x14ac:dyDescent="0.2">
      <c r="A26" s="239"/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1"/>
      <c r="R26" s="240"/>
      <c r="S26" s="240"/>
      <c r="T26" s="240"/>
      <c r="U26" s="242"/>
      <c r="V26" s="242"/>
    </row>
    <row r="27" spans="1:22" x14ac:dyDescent="0.2">
      <c r="A27" s="239"/>
      <c r="B27" s="240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1"/>
      <c r="R27" s="240"/>
      <c r="S27" s="240"/>
      <c r="T27" s="240"/>
      <c r="U27" s="243"/>
      <c r="V27" s="242"/>
    </row>
    <row r="28" spans="1:22" x14ac:dyDescent="0.2">
      <c r="A28" s="239"/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1"/>
      <c r="R28" s="240"/>
      <c r="S28" s="240"/>
      <c r="T28" s="240"/>
      <c r="U28" s="242"/>
      <c r="V28" s="242"/>
    </row>
    <row r="29" spans="1:22" x14ac:dyDescent="0.2">
      <c r="A29" s="239"/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1"/>
      <c r="R29" s="240"/>
      <c r="S29" s="240"/>
      <c r="T29" s="240"/>
      <c r="U29" s="243"/>
      <c r="V29" s="242"/>
    </row>
    <row r="30" spans="1:22" x14ac:dyDescent="0.2">
      <c r="A30" s="244"/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</row>
    <row r="31" spans="1:22" x14ac:dyDescent="0.2">
      <c r="A31" s="238"/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8"/>
      <c r="S31" s="238"/>
      <c r="T31" s="238"/>
      <c r="U31" s="238"/>
      <c r="V31" s="238"/>
    </row>
  </sheetData>
  <sheetProtection selectLockedCells="1" selectUnlockedCells="1"/>
  <phoneticPr fontId="2"/>
  <dataValidations count="1">
    <dataValidation imeMode="off" allowBlank="1" showInputMessage="1" showErrorMessage="1" sqref="B3:S14 B18:S29" xr:uid="{00000000-0002-0000-0200-000000000000}"/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87"/>
  <sheetViews>
    <sheetView showGridLines="0" topLeftCell="A19" zoomScale="115" zoomScaleNormal="115" workbookViewId="0">
      <selection activeCell="G22" sqref="G22"/>
    </sheetView>
  </sheetViews>
  <sheetFormatPr defaultColWidth="9" defaultRowHeight="14" x14ac:dyDescent="0.2"/>
  <cols>
    <col min="1" max="10" width="9" style="3"/>
    <col min="11" max="11" width="9" style="4"/>
    <col min="12" max="16384" width="9" style="3"/>
  </cols>
  <sheetData>
    <row r="1" spans="1:12" ht="18.75" customHeight="1" thickBot="1" x14ac:dyDescent="0.25">
      <c r="A1" s="3" t="s">
        <v>26</v>
      </c>
      <c r="K1" s="36" t="s">
        <v>167</v>
      </c>
    </row>
    <row r="2" spans="1:12" ht="19.5" customHeight="1" x14ac:dyDescent="0.2">
      <c r="A2" s="5" t="s">
        <v>23</v>
      </c>
      <c r="B2" s="298" t="s">
        <v>7</v>
      </c>
      <c r="C2" s="289" t="s">
        <v>8</v>
      </c>
      <c r="D2" s="300" t="s">
        <v>19</v>
      </c>
      <c r="E2" s="289" t="s">
        <v>9</v>
      </c>
      <c r="F2" s="289" t="s">
        <v>22</v>
      </c>
      <c r="G2" s="289" t="s">
        <v>20</v>
      </c>
      <c r="H2" s="289" t="s">
        <v>10</v>
      </c>
      <c r="I2" s="291" t="s">
        <v>24</v>
      </c>
      <c r="J2" s="293" t="s">
        <v>25</v>
      </c>
      <c r="K2" s="295" t="s">
        <v>11</v>
      </c>
    </row>
    <row r="3" spans="1:12" ht="19.5" customHeight="1" thickBot="1" x14ac:dyDescent="0.25">
      <c r="A3" s="6" t="s">
        <v>21</v>
      </c>
      <c r="B3" s="299"/>
      <c r="C3" s="290"/>
      <c r="D3" s="301"/>
      <c r="E3" s="290"/>
      <c r="F3" s="290"/>
      <c r="G3" s="290"/>
      <c r="H3" s="290"/>
      <c r="I3" s="292"/>
      <c r="J3" s="294"/>
      <c r="K3" s="296"/>
    </row>
    <row r="4" spans="1:12" ht="18" hidden="1" customHeight="1" x14ac:dyDescent="0.2">
      <c r="A4" s="297" t="s">
        <v>12</v>
      </c>
      <c r="B4" s="7">
        <v>47</v>
      </c>
      <c r="C4" s="8">
        <v>3</v>
      </c>
      <c r="D4" s="8">
        <v>1</v>
      </c>
      <c r="E4" s="8">
        <v>1</v>
      </c>
      <c r="F4" s="8">
        <v>30</v>
      </c>
      <c r="G4" s="8">
        <v>0</v>
      </c>
      <c r="H4" s="8">
        <v>0</v>
      </c>
      <c r="I4" s="8">
        <v>0</v>
      </c>
      <c r="J4" s="9">
        <v>18</v>
      </c>
      <c r="K4" s="10">
        <f>SUM(B4:J4)</f>
        <v>100</v>
      </c>
    </row>
    <row r="5" spans="1:12" ht="18" hidden="1" customHeight="1" x14ac:dyDescent="0.2">
      <c r="A5" s="288"/>
      <c r="B5" s="11">
        <v>2919</v>
      </c>
      <c r="C5" s="12">
        <v>48</v>
      </c>
      <c r="D5" s="12">
        <v>7</v>
      </c>
      <c r="E5" s="12">
        <v>22</v>
      </c>
      <c r="F5" s="12">
        <v>904</v>
      </c>
      <c r="G5" s="12">
        <v>0</v>
      </c>
      <c r="H5" s="12">
        <v>0</v>
      </c>
      <c r="I5" s="12">
        <v>0</v>
      </c>
      <c r="J5" s="13">
        <v>314</v>
      </c>
      <c r="K5" s="14">
        <f t="shared" ref="K5:K9" si="0">SUM(B5:J5)</f>
        <v>4214</v>
      </c>
    </row>
    <row r="6" spans="1:12" ht="18" hidden="1" customHeight="1" x14ac:dyDescent="0.2">
      <c r="A6" s="288" t="s">
        <v>13</v>
      </c>
      <c r="B6" s="15">
        <v>42</v>
      </c>
      <c r="C6" s="16">
        <v>4</v>
      </c>
      <c r="D6" s="16">
        <v>8</v>
      </c>
      <c r="E6" s="16">
        <v>7</v>
      </c>
      <c r="F6" s="16">
        <v>19</v>
      </c>
      <c r="G6" s="16">
        <v>0</v>
      </c>
      <c r="H6" s="16">
        <v>2</v>
      </c>
      <c r="I6" s="16">
        <v>1</v>
      </c>
      <c r="J6" s="17">
        <v>24</v>
      </c>
      <c r="K6" s="18">
        <f t="shared" si="0"/>
        <v>107</v>
      </c>
    </row>
    <row r="7" spans="1:12" ht="18" hidden="1" customHeight="1" x14ac:dyDescent="0.2">
      <c r="A7" s="288"/>
      <c r="B7" s="11">
        <v>2977</v>
      </c>
      <c r="C7" s="12">
        <v>374</v>
      </c>
      <c r="D7" s="12">
        <v>213</v>
      </c>
      <c r="E7" s="12">
        <v>151</v>
      </c>
      <c r="F7" s="12">
        <v>510</v>
      </c>
      <c r="G7" s="12">
        <v>0</v>
      </c>
      <c r="H7" s="12">
        <v>42</v>
      </c>
      <c r="I7" s="12">
        <v>38</v>
      </c>
      <c r="J7" s="13">
        <v>462</v>
      </c>
      <c r="K7" s="14">
        <f t="shared" si="0"/>
        <v>4767</v>
      </c>
    </row>
    <row r="8" spans="1:12" ht="18" hidden="1" customHeight="1" x14ac:dyDescent="0.2">
      <c r="A8" s="288" t="s">
        <v>14</v>
      </c>
      <c r="B8" s="15">
        <v>44</v>
      </c>
      <c r="C8" s="16">
        <v>4</v>
      </c>
      <c r="D8" s="16">
        <v>5</v>
      </c>
      <c r="E8" s="16">
        <v>3</v>
      </c>
      <c r="F8" s="16">
        <v>20</v>
      </c>
      <c r="G8" s="16">
        <v>1</v>
      </c>
      <c r="H8" s="16">
        <v>3</v>
      </c>
      <c r="I8" s="16">
        <v>2</v>
      </c>
      <c r="J8" s="17">
        <v>33</v>
      </c>
      <c r="K8" s="18">
        <f t="shared" si="0"/>
        <v>115</v>
      </c>
    </row>
    <row r="9" spans="1:12" ht="18" hidden="1" customHeight="1" x14ac:dyDescent="0.2">
      <c r="A9" s="288"/>
      <c r="B9" s="11">
        <v>2471</v>
      </c>
      <c r="C9" s="12">
        <v>238</v>
      </c>
      <c r="D9" s="12">
        <v>95</v>
      </c>
      <c r="E9" s="12">
        <v>82</v>
      </c>
      <c r="F9" s="12">
        <v>516</v>
      </c>
      <c r="G9" s="12">
        <v>8</v>
      </c>
      <c r="H9" s="12">
        <v>110</v>
      </c>
      <c r="I9" s="12">
        <v>66</v>
      </c>
      <c r="J9" s="13">
        <v>562</v>
      </c>
      <c r="K9" s="14">
        <f t="shared" si="0"/>
        <v>4148</v>
      </c>
    </row>
    <row r="10" spans="1:12" ht="18" customHeight="1" x14ac:dyDescent="0.2">
      <c r="A10" s="196" t="s">
        <v>117</v>
      </c>
      <c r="B10" s="15">
        <v>28</v>
      </c>
      <c r="C10" s="16">
        <v>1</v>
      </c>
      <c r="D10" s="16">
        <v>3</v>
      </c>
      <c r="E10" s="16">
        <v>5</v>
      </c>
      <c r="F10" s="16">
        <v>9</v>
      </c>
      <c r="G10" s="16">
        <v>0</v>
      </c>
      <c r="H10" s="16">
        <v>1</v>
      </c>
      <c r="I10" s="16">
        <v>1</v>
      </c>
      <c r="J10" s="17">
        <v>45</v>
      </c>
      <c r="K10" s="18">
        <v>93</v>
      </c>
    </row>
    <row r="11" spans="1:12" ht="18" customHeight="1" x14ac:dyDescent="0.2">
      <c r="A11" s="197"/>
      <c r="B11" s="19">
        <v>1517</v>
      </c>
      <c r="C11" s="20">
        <v>117</v>
      </c>
      <c r="D11" s="20">
        <v>52</v>
      </c>
      <c r="E11" s="20">
        <v>64</v>
      </c>
      <c r="F11" s="20">
        <v>198</v>
      </c>
      <c r="G11" s="20">
        <v>0</v>
      </c>
      <c r="H11" s="20">
        <v>18</v>
      </c>
      <c r="I11" s="20">
        <v>18</v>
      </c>
      <c r="J11" s="21">
        <v>985</v>
      </c>
      <c r="K11" s="22">
        <v>2969</v>
      </c>
    </row>
    <row r="12" spans="1:12" ht="18" customHeight="1" x14ac:dyDescent="0.2">
      <c r="A12" s="196" t="s">
        <v>138</v>
      </c>
      <c r="B12" s="15">
        <v>32</v>
      </c>
      <c r="C12" s="16">
        <v>2</v>
      </c>
      <c r="D12" s="16">
        <v>3</v>
      </c>
      <c r="E12" s="16">
        <v>7</v>
      </c>
      <c r="F12" s="16">
        <v>21</v>
      </c>
      <c r="G12" s="16">
        <v>2</v>
      </c>
      <c r="H12" s="16">
        <v>1</v>
      </c>
      <c r="I12" s="16">
        <v>1</v>
      </c>
      <c r="J12" s="17">
        <v>34</v>
      </c>
      <c r="K12" s="18">
        <v>103</v>
      </c>
    </row>
    <row r="13" spans="1:12" ht="18" customHeight="1" x14ac:dyDescent="0.2">
      <c r="A13" s="197"/>
      <c r="B13" s="130">
        <v>1971</v>
      </c>
      <c r="C13" s="12">
        <v>136</v>
      </c>
      <c r="D13" s="12">
        <v>104</v>
      </c>
      <c r="E13" s="12">
        <v>185</v>
      </c>
      <c r="F13" s="12">
        <v>553</v>
      </c>
      <c r="G13" s="12">
        <v>86</v>
      </c>
      <c r="H13" s="12">
        <v>12</v>
      </c>
      <c r="I13" s="12">
        <v>19</v>
      </c>
      <c r="J13" s="13">
        <v>614</v>
      </c>
      <c r="K13" s="14">
        <v>3680</v>
      </c>
    </row>
    <row r="14" spans="1:12" ht="18" customHeight="1" x14ac:dyDescent="0.2">
      <c r="A14" s="196" t="s">
        <v>139</v>
      </c>
      <c r="B14" s="52">
        <v>32</v>
      </c>
      <c r="C14" s="16">
        <v>2</v>
      </c>
      <c r="D14" s="16">
        <v>9</v>
      </c>
      <c r="E14" s="16">
        <v>3</v>
      </c>
      <c r="F14" s="16">
        <v>26</v>
      </c>
      <c r="G14" s="16">
        <v>3</v>
      </c>
      <c r="H14" s="16">
        <v>3</v>
      </c>
      <c r="I14" s="16">
        <v>2</v>
      </c>
      <c r="J14" s="131">
        <v>22</v>
      </c>
      <c r="K14" s="18">
        <v>102</v>
      </c>
    </row>
    <row r="15" spans="1:12" ht="18" customHeight="1" x14ac:dyDescent="0.2">
      <c r="A15" s="197"/>
      <c r="B15" s="130">
        <v>1852</v>
      </c>
      <c r="C15" s="12">
        <v>19</v>
      </c>
      <c r="D15" s="12">
        <v>237</v>
      </c>
      <c r="E15" s="12">
        <v>53</v>
      </c>
      <c r="F15" s="12">
        <v>528</v>
      </c>
      <c r="G15" s="12">
        <v>25</v>
      </c>
      <c r="H15" s="12">
        <v>65</v>
      </c>
      <c r="I15" s="12">
        <v>62</v>
      </c>
      <c r="J15" s="132">
        <v>352</v>
      </c>
      <c r="K15" s="14">
        <v>3193</v>
      </c>
    </row>
    <row r="16" spans="1:12" ht="18" customHeight="1" x14ac:dyDescent="0.2">
      <c r="A16" s="198" t="s">
        <v>140</v>
      </c>
      <c r="B16" s="7">
        <v>27</v>
      </c>
      <c r="C16" s="8">
        <v>2</v>
      </c>
      <c r="D16" s="8">
        <v>7</v>
      </c>
      <c r="E16" s="8">
        <v>2</v>
      </c>
      <c r="F16" s="8">
        <v>26</v>
      </c>
      <c r="G16" s="8">
        <v>8</v>
      </c>
      <c r="H16" s="8">
        <v>7</v>
      </c>
      <c r="I16" s="8">
        <v>1</v>
      </c>
      <c r="J16" s="9">
        <v>17</v>
      </c>
      <c r="K16" s="18">
        <v>97</v>
      </c>
    </row>
    <row r="17" spans="1:13" ht="18" customHeight="1" x14ac:dyDescent="0.2">
      <c r="A17" s="199"/>
      <c r="B17" s="19">
        <v>1856</v>
      </c>
      <c r="C17" s="20">
        <v>109</v>
      </c>
      <c r="D17" s="20">
        <v>225</v>
      </c>
      <c r="E17" s="20">
        <v>48</v>
      </c>
      <c r="F17" s="20">
        <v>584</v>
      </c>
      <c r="G17" s="20">
        <v>79</v>
      </c>
      <c r="H17" s="20">
        <v>167</v>
      </c>
      <c r="I17" s="20">
        <v>36</v>
      </c>
      <c r="J17" s="21">
        <v>227</v>
      </c>
      <c r="K17" s="22">
        <v>3331</v>
      </c>
    </row>
    <row r="18" spans="1:13" ht="18" customHeight="1" x14ac:dyDescent="0.2">
      <c r="A18" s="198" t="s">
        <v>161</v>
      </c>
      <c r="B18" s="52">
        <v>31</v>
      </c>
      <c r="C18" s="16">
        <v>2</v>
      </c>
      <c r="D18" s="16">
        <v>3</v>
      </c>
      <c r="E18" s="16">
        <v>2</v>
      </c>
      <c r="F18" s="16">
        <v>33</v>
      </c>
      <c r="G18" s="16">
        <v>1</v>
      </c>
      <c r="H18" s="16">
        <v>0</v>
      </c>
      <c r="I18" s="16">
        <v>4</v>
      </c>
      <c r="J18" s="17">
        <v>27</v>
      </c>
      <c r="K18" s="18">
        <v>103</v>
      </c>
    </row>
    <row r="19" spans="1:13" ht="18" customHeight="1" x14ac:dyDescent="0.2">
      <c r="A19" s="199"/>
      <c r="B19" s="130">
        <v>1933</v>
      </c>
      <c r="C19" s="12">
        <v>60</v>
      </c>
      <c r="D19" s="12">
        <v>83</v>
      </c>
      <c r="E19" s="12">
        <v>42</v>
      </c>
      <c r="F19" s="12">
        <v>786</v>
      </c>
      <c r="G19" s="12">
        <v>20</v>
      </c>
      <c r="H19" s="12">
        <v>0</v>
      </c>
      <c r="I19" s="12">
        <v>96</v>
      </c>
      <c r="J19" s="13">
        <v>645</v>
      </c>
      <c r="K19" s="14">
        <v>3665</v>
      </c>
    </row>
    <row r="20" spans="1:13" ht="18" customHeight="1" x14ac:dyDescent="0.2">
      <c r="A20" s="306" t="s">
        <v>165</v>
      </c>
      <c r="B20" s="194">
        <v>21</v>
      </c>
      <c r="C20" s="15">
        <v>1</v>
      </c>
      <c r="D20" s="15">
        <v>5</v>
      </c>
      <c r="E20" s="15">
        <v>3</v>
      </c>
      <c r="F20" s="15">
        <v>19</v>
      </c>
      <c r="G20" s="15">
        <v>5</v>
      </c>
      <c r="H20" s="15">
        <v>0</v>
      </c>
      <c r="I20" s="15">
        <v>1</v>
      </c>
      <c r="J20" s="195">
        <v>11</v>
      </c>
      <c r="K20" s="18">
        <v>66</v>
      </c>
    </row>
    <row r="21" spans="1:13" ht="18" customHeight="1" x14ac:dyDescent="0.2">
      <c r="A21" s="307"/>
      <c r="B21" s="191">
        <v>1446</v>
      </c>
      <c r="C21" s="192">
        <v>24</v>
      </c>
      <c r="D21" s="192">
        <v>139</v>
      </c>
      <c r="E21" s="192">
        <v>63</v>
      </c>
      <c r="F21" s="192">
        <v>400</v>
      </c>
      <c r="G21" s="192">
        <v>103</v>
      </c>
      <c r="H21" s="192">
        <v>0</v>
      </c>
      <c r="I21" s="192">
        <v>10</v>
      </c>
      <c r="J21" s="193">
        <v>142</v>
      </c>
      <c r="K21" s="14">
        <v>2327</v>
      </c>
    </row>
    <row r="22" spans="1:13" ht="18" customHeight="1" x14ac:dyDescent="0.2">
      <c r="A22" s="304" t="s">
        <v>141</v>
      </c>
      <c r="B22" s="194">
        <v>10</v>
      </c>
      <c r="C22" s="15">
        <v>0</v>
      </c>
      <c r="D22" s="15">
        <v>5</v>
      </c>
      <c r="E22" s="15">
        <v>0</v>
      </c>
      <c r="F22" s="15">
        <v>2</v>
      </c>
      <c r="G22" s="15">
        <v>1</v>
      </c>
      <c r="H22" s="15">
        <v>0</v>
      </c>
      <c r="I22" s="15">
        <v>0</v>
      </c>
      <c r="J22" s="224">
        <v>4</v>
      </c>
      <c r="K22" s="18">
        <v>22</v>
      </c>
      <c r="M22" s="3" t="s">
        <v>133</v>
      </c>
    </row>
    <row r="23" spans="1:13" ht="18" customHeight="1" x14ac:dyDescent="0.2">
      <c r="A23" s="308"/>
      <c r="B23" s="225">
        <v>176</v>
      </c>
      <c r="C23" s="226">
        <v>0</v>
      </c>
      <c r="D23" s="226">
        <v>127</v>
      </c>
      <c r="E23" s="226">
        <v>0</v>
      </c>
      <c r="F23" s="226">
        <v>27</v>
      </c>
      <c r="G23" s="226">
        <v>13</v>
      </c>
      <c r="H23" s="226">
        <v>0</v>
      </c>
      <c r="I23" s="226">
        <v>0</v>
      </c>
      <c r="J23" s="227">
        <v>73</v>
      </c>
      <c r="K23" s="14">
        <v>416</v>
      </c>
    </row>
    <row r="24" spans="1:13" ht="18" customHeight="1" x14ac:dyDescent="0.2">
      <c r="A24" s="305" t="s">
        <v>152</v>
      </c>
      <c r="B24" s="222">
        <v>7</v>
      </c>
      <c r="C24" s="7">
        <v>2</v>
      </c>
      <c r="D24" s="7">
        <v>7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223">
        <v>6</v>
      </c>
      <c r="K24" s="10">
        <v>22</v>
      </c>
    </row>
    <row r="25" spans="1:13" ht="18" customHeight="1" x14ac:dyDescent="0.2">
      <c r="A25" s="307"/>
      <c r="B25" s="191">
        <v>212</v>
      </c>
      <c r="C25" s="192">
        <v>40</v>
      </c>
      <c r="D25" s="192">
        <v>195</v>
      </c>
      <c r="E25" s="192">
        <v>0</v>
      </c>
      <c r="F25" s="192">
        <v>0</v>
      </c>
      <c r="G25" s="192">
        <v>0</v>
      </c>
      <c r="H25" s="192">
        <v>0</v>
      </c>
      <c r="I25" s="192">
        <v>0</v>
      </c>
      <c r="J25" s="193">
        <v>93</v>
      </c>
      <c r="K25" s="221">
        <v>540</v>
      </c>
    </row>
    <row r="26" spans="1:13" ht="18" customHeight="1" x14ac:dyDescent="0.2">
      <c r="A26" s="304" t="s">
        <v>162</v>
      </c>
      <c r="B26" s="15">
        <f>B56</f>
        <v>10</v>
      </c>
      <c r="C26" s="15">
        <f t="shared" ref="C26:J26" si="1">C56</f>
        <v>1</v>
      </c>
      <c r="D26" s="15">
        <f t="shared" si="1"/>
        <v>9</v>
      </c>
      <c r="E26" s="15">
        <f t="shared" si="1"/>
        <v>0</v>
      </c>
      <c r="F26" s="15">
        <f t="shared" si="1"/>
        <v>3</v>
      </c>
      <c r="G26" s="15">
        <f t="shared" si="1"/>
        <v>0</v>
      </c>
      <c r="H26" s="15">
        <f t="shared" si="1"/>
        <v>0</v>
      </c>
      <c r="I26" s="15">
        <f t="shared" si="1"/>
        <v>0</v>
      </c>
      <c r="J26" s="15">
        <f t="shared" si="1"/>
        <v>9</v>
      </c>
      <c r="K26" s="18">
        <f t="shared" ref="K26:K27" si="2">SUM(B26:J26)</f>
        <v>32</v>
      </c>
      <c r="M26" s="3" t="s">
        <v>127</v>
      </c>
    </row>
    <row r="27" spans="1:13" ht="18" customHeight="1" thickBot="1" x14ac:dyDescent="0.25">
      <c r="A27" s="305"/>
      <c r="B27" s="233">
        <f>B57</f>
        <v>359</v>
      </c>
      <c r="C27" s="234">
        <f t="shared" ref="C27:J27" si="3">C57</f>
        <v>21</v>
      </c>
      <c r="D27" s="26">
        <f t="shared" si="3"/>
        <v>238</v>
      </c>
      <c r="E27" s="234">
        <f t="shared" si="3"/>
        <v>0</v>
      </c>
      <c r="F27" s="26">
        <f t="shared" si="3"/>
        <v>58</v>
      </c>
      <c r="G27" s="234">
        <f t="shared" si="3"/>
        <v>0</v>
      </c>
      <c r="H27" s="26">
        <f t="shared" si="3"/>
        <v>0</v>
      </c>
      <c r="I27" s="26">
        <f t="shared" si="3"/>
        <v>0</v>
      </c>
      <c r="J27" s="235">
        <f t="shared" si="3"/>
        <v>94</v>
      </c>
      <c r="K27" s="29">
        <f t="shared" si="2"/>
        <v>770</v>
      </c>
    </row>
    <row r="28" spans="1:13" ht="18" customHeight="1" x14ac:dyDescent="0.2">
      <c r="A28" s="232"/>
      <c r="B28" s="232" t="s">
        <v>39</v>
      </c>
    </row>
    <row r="29" spans="1:13" ht="14.5" thickBot="1" x14ac:dyDescent="0.25">
      <c r="A29" s="3" t="s">
        <v>163</v>
      </c>
    </row>
    <row r="30" spans="1:13" ht="19.5" customHeight="1" x14ac:dyDescent="0.2">
      <c r="A30" s="5" t="s">
        <v>23</v>
      </c>
      <c r="B30" s="298" t="s">
        <v>7</v>
      </c>
      <c r="C30" s="289" t="s">
        <v>8</v>
      </c>
      <c r="D30" s="300" t="s">
        <v>19</v>
      </c>
      <c r="E30" s="289" t="s">
        <v>9</v>
      </c>
      <c r="F30" s="289" t="s">
        <v>22</v>
      </c>
      <c r="G30" s="289" t="s">
        <v>20</v>
      </c>
      <c r="H30" s="289" t="s">
        <v>10</v>
      </c>
      <c r="I30" s="291" t="s">
        <v>24</v>
      </c>
      <c r="J30" s="293" t="s">
        <v>25</v>
      </c>
      <c r="K30" s="295" t="s">
        <v>11</v>
      </c>
    </row>
    <row r="31" spans="1:13" ht="19.5" customHeight="1" thickBot="1" x14ac:dyDescent="0.25">
      <c r="A31" s="6" t="s">
        <v>21</v>
      </c>
      <c r="B31" s="299"/>
      <c r="C31" s="290"/>
      <c r="D31" s="301"/>
      <c r="E31" s="290"/>
      <c r="F31" s="290"/>
      <c r="G31" s="290"/>
      <c r="H31" s="290"/>
      <c r="I31" s="292"/>
      <c r="J31" s="294"/>
      <c r="K31" s="296"/>
    </row>
    <row r="32" spans="1:13" ht="17.25" customHeight="1" x14ac:dyDescent="0.2">
      <c r="A32" s="302" t="s">
        <v>42</v>
      </c>
      <c r="B32" s="50"/>
      <c r="C32" s="23"/>
      <c r="D32" s="23"/>
      <c r="E32" s="23"/>
      <c r="F32" s="23"/>
      <c r="G32" s="23"/>
      <c r="H32" s="23"/>
      <c r="I32" s="23"/>
      <c r="J32" s="24"/>
      <c r="K32" s="25">
        <f>SUM(B32:J32)</f>
        <v>0</v>
      </c>
    </row>
    <row r="33" spans="1:11" ht="17.25" customHeight="1" x14ac:dyDescent="0.2">
      <c r="A33" s="303"/>
      <c r="B33" s="51"/>
      <c r="C33" s="12"/>
      <c r="D33" s="12"/>
      <c r="E33" s="12"/>
      <c r="F33" s="12"/>
      <c r="G33" s="12"/>
      <c r="H33" s="12"/>
      <c r="I33" s="12"/>
      <c r="J33" s="13"/>
      <c r="K33" s="14">
        <f t="shared" ref="K33:K55" si="4">SUM(B33:J33)</f>
        <v>0</v>
      </c>
    </row>
    <row r="34" spans="1:11" ht="17.25" customHeight="1" x14ac:dyDescent="0.2">
      <c r="A34" s="288" t="s">
        <v>41</v>
      </c>
      <c r="B34" s="52">
        <v>3</v>
      </c>
      <c r="C34" s="16"/>
      <c r="D34" s="16"/>
      <c r="E34" s="16"/>
      <c r="F34" s="16">
        <v>1</v>
      </c>
      <c r="G34" s="16"/>
      <c r="H34" s="16"/>
      <c r="I34" s="16"/>
      <c r="J34" s="17"/>
      <c r="K34" s="18">
        <f t="shared" si="4"/>
        <v>4</v>
      </c>
    </row>
    <row r="35" spans="1:11" ht="17.25" customHeight="1" x14ac:dyDescent="0.2">
      <c r="A35" s="303"/>
      <c r="B35" s="51">
        <v>73</v>
      </c>
      <c r="C35" s="12"/>
      <c r="D35" s="12"/>
      <c r="E35" s="12"/>
      <c r="F35" s="12">
        <v>26</v>
      </c>
      <c r="G35" s="12"/>
      <c r="H35" s="12"/>
      <c r="I35" s="12"/>
      <c r="J35" s="13"/>
      <c r="K35" s="14">
        <f t="shared" si="4"/>
        <v>99</v>
      </c>
    </row>
    <row r="36" spans="1:11" ht="17.25" customHeight="1" x14ac:dyDescent="0.2">
      <c r="A36" s="288" t="s">
        <v>43</v>
      </c>
      <c r="B36" s="52"/>
      <c r="C36" s="16"/>
      <c r="D36" s="16">
        <v>3</v>
      </c>
      <c r="E36" s="16"/>
      <c r="F36" s="16"/>
      <c r="G36" s="16"/>
      <c r="H36" s="16"/>
      <c r="I36" s="16"/>
      <c r="J36" s="17"/>
      <c r="K36" s="18">
        <f t="shared" si="4"/>
        <v>3</v>
      </c>
    </row>
    <row r="37" spans="1:11" ht="17.25" customHeight="1" x14ac:dyDescent="0.2">
      <c r="A37" s="303"/>
      <c r="B37" s="51"/>
      <c r="C37" s="12"/>
      <c r="D37" s="12">
        <v>68</v>
      </c>
      <c r="E37" s="12"/>
      <c r="F37" s="12"/>
      <c r="G37" s="12"/>
      <c r="H37" s="12"/>
      <c r="I37" s="12"/>
      <c r="J37" s="13"/>
      <c r="K37" s="14">
        <f t="shared" si="4"/>
        <v>68</v>
      </c>
    </row>
    <row r="38" spans="1:11" ht="17.25" customHeight="1" x14ac:dyDescent="0.2">
      <c r="A38" s="288" t="s">
        <v>44</v>
      </c>
      <c r="B38" s="52"/>
      <c r="C38" s="16"/>
      <c r="D38" s="16"/>
      <c r="E38" s="16"/>
      <c r="F38" s="16"/>
      <c r="G38" s="16"/>
      <c r="H38" s="16"/>
      <c r="I38" s="16"/>
      <c r="J38" s="17">
        <v>2</v>
      </c>
      <c r="K38" s="18">
        <f t="shared" si="4"/>
        <v>2</v>
      </c>
    </row>
    <row r="39" spans="1:11" ht="17.25" customHeight="1" x14ac:dyDescent="0.2">
      <c r="A39" s="303"/>
      <c r="B39" s="51"/>
      <c r="C39" s="12"/>
      <c r="D39" s="12"/>
      <c r="E39" s="12"/>
      <c r="F39" s="12"/>
      <c r="G39" s="12"/>
      <c r="H39" s="12"/>
      <c r="I39" s="12"/>
      <c r="J39" s="13">
        <v>25</v>
      </c>
      <c r="K39" s="14">
        <f t="shared" si="4"/>
        <v>25</v>
      </c>
    </row>
    <row r="40" spans="1:11" ht="17.25" customHeight="1" x14ac:dyDescent="0.2">
      <c r="A40" s="288" t="s">
        <v>45</v>
      </c>
      <c r="B40" s="52">
        <v>1</v>
      </c>
      <c r="C40" s="16"/>
      <c r="D40" s="16"/>
      <c r="E40" s="16"/>
      <c r="F40" s="16"/>
      <c r="G40" s="16"/>
      <c r="H40" s="16"/>
      <c r="I40" s="16"/>
      <c r="J40" s="17">
        <v>2</v>
      </c>
      <c r="K40" s="18">
        <f t="shared" si="4"/>
        <v>3</v>
      </c>
    </row>
    <row r="41" spans="1:11" ht="17.25" customHeight="1" x14ac:dyDescent="0.2">
      <c r="A41" s="303"/>
      <c r="B41" s="51">
        <v>12</v>
      </c>
      <c r="C41" s="12"/>
      <c r="D41" s="12"/>
      <c r="E41" s="12"/>
      <c r="F41" s="12"/>
      <c r="G41" s="12"/>
      <c r="H41" s="12"/>
      <c r="I41" s="12"/>
      <c r="J41" s="13">
        <v>8</v>
      </c>
      <c r="K41" s="14">
        <f t="shared" si="4"/>
        <v>20</v>
      </c>
    </row>
    <row r="42" spans="1:11" ht="17.25" customHeight="1" x14ac:dyDescent="0.2">
      <c r="A42" s="288" t="s">
        <v>46</v>
      </c>
      <c r="B42" s="52">
        <v>1</v>
      </c>
      <c r="C42" s="16"/>
      <c r="D42" s="16"/>
      <c r="E42" s="16"/>
      <c r="F42" s="16"/>
      <c r="G42" s="16"/>
      <c r="H42" s="16"/>
      <c r="I42" s="16"/>
      <c r="J42" s="17">
        <v>1</v>
      </c>
      <c r="K42" s="18">
        <f t="shared" si="4"/>
        <v>2</v>
      </c>
    </row>
    <row r="43" spans="1:11" ht="17.25" customHeight="1" x14ac:dyDescent="0.2">
      <c r="A43" s="303"/>
      <c r="B43" s="51">
        <v>20</v>
      </c>
      <c r="C43" s="12"/>
      <c r="D43" s="12"/>
      <c r="E43" s="12"/>
      <c r="F43" s="12"/>
      <c r="G43" s="12"/>
      <c r="H43" s="12"/>
      <c r="I43" s="12"/>
      <c r="J43" s="13">
        <v>2</v>
      </c>
      <c r="K43" s="14">
        <f t="shared" si="4"/>
        <v>22</v>
      </c>
    </row>
    <row r="44" spans="1:11" ht="17.25" customHeight="1" x14ac:dyDescent="0.2">
      <c r="A44" s="288" t="s">
        <v>47</v>
      </c>
      <c r="B44" s="52">
        <v>4</v>
      </c>
      <c r="C44" s="16">
        <v>1</v>
      </c>
      <c r="D44" s="16"/>
      <c r="E44" s="16"/>
      <c r="F44" s="16"/>
      <c r="G44" s="16"/>
      <c r="H44" s="16"/>
      <c r="I44" s="16"/>
      <c r="J44" s="17">
        <v>1</v>
      </c>
      <c r="K44" s="18">
        <f t="shared" si="4"/>
        <v>6</v>
      </c>
    </row>
    <row r="45" spans="1:11" ht="17.25" customHeight="1" x14ac:dyDescent="0.2">
      <c r="A45" s="303"/>
      <c r="B45" s="51">
        <v>169</v>
      </c>
      <c r="C45" s="12">
        <v>21</v>
      </c>
      <c r="D45" s="12"/>
      <c r="E45" s="12"/>
      <c r="F45" s="12"/>
      <c r="G45" s="12"/>
      <c r="H45" s="12"/>
      <c r="I45" s="12"/>
      <c r="J45" s="13">
        <v>22</v>
      </c>
      <c r="K45" s="14">
        <f t="shared" si="4"/>
        <v>212</v>
      </c>
    </row>
    <row r="46" spans="1:11" ht="17.25" customHeight="1" x14ac:dyDescent="0.2">
      <c r="A46" s="288" t="s">
        <v>48</v>
      </c>
      <c r="B46" s="52"/>
      <c r="C46" s="16"/>
      <c r="D46" s="16">
        <v>1</v>
      </c>
      <c r="E46" s="16"/>
      <c r="F46" s="16">
        <v>2</v>
      </c>
      <c r="G46" s="16"/>
      <c r="H46" s="16"/>
      <c r="I46" s="16"/>
      <c r="J46" s="17">
        <v>1</v>
      </c>
      <c r="K46" s="18">
        <f t="shared" si="4"/>
        <v>4</v>
      </c>
    </row>
    <row r="47" spans="1:11" ht="17.25" customHeight="1" x14ac:dyDescent="0.2">
      <c r="A47" s="303"/>
      <c r="B47" s="51"/>
      <c r="C47" s="12"/>
      <c r="D47" s="12">
        <v>22</v>
      </c>
      <c r="E47" s="12"/>
      <c r="F47" s="12">
        <v>32</v>
      </c>
      <c r="G47" s="12"/>
      <c r="H47" s="12"/>
      <c r="I47" s="12"/>
      <c r="J47" s="13">
        <v>20</v>
      </c>
      <c r="K47" s="14">
        <f t="shared" si="4"/>
        <v>74</v>
      </c>
    </row>
    <row r="48" spans="1:11" ht="17.25" customHeight="1" x14ac:dyDescent="0.2">
      <c r="A48" s="288" t="s">
        <v>49</v>
      </c>
      <c r="B48" s="52"/>
      <c r="C48" s="16"/>
      <c r="D48" s="16">
        <v>3</v>
      </c>
      <c r="E48" s="16"/>
      <c r="F48" s="16"/>
      <c r="G48" s="16"/>
      <c r="H48" s="16"/>
      <c r="I48" s="16"/>
      <c r="J48" s="17"/>
      <c r="K48" s="18">
        <f t="shared" si="4"/>
        <v>3</v>
      </c>
    </row>
    <row r="49" spans="1:11" ht="17.25" customHeight="1" x14ac:dyDescent="0.2">
      <c r="A49" s="303"/>
      <c r="B49" s="51"/>
      <c r="C49" s="12"/>
      <c r="D49" s="12">
        <v>77</v>
      </c>
      <c r="E49" s="12"/>
      <c r="F49" s="12"/>
      <c r="G49" s="12"/>
      <c r="H49" s="12"/>
      <c r="I49" s="12"/>
      <c r="J49" s="13"/>
      <c r="K49" s="14">
        <f t="shared" si="4"/>
        <v>77</v>
      </c>
    </row>
    <row r="50" spans="1:11" ht="17.25" customHeight="1" x14ac:dyDescent="0.2">
      <c r="A50" s="288" t="s">
        <v>50</v>
      </c>
      <c r="B50" s="52"/>
      <c r="C50" s="16"/>
      <c r="D50" s="16"/>
      <c r="E50" s="16"/>
      <c r="F50" s="16"/>
      <c r="G50" s="16"/>
      <c r="H50" s="16"/>
      <c r="I50" s="16"/>
      <c r="J50" s="17"/>
      <c r="K50" s="18">
        <f t="shared" si="4"/>
        <v>0</v>
      </c>
    </row>
    <row r="51" spans="1:11" ht="17.25" customHeight="1" x14ac:dyDescent="0.2">
      <c r="A51" s="303"/>
      <c r="B51" s="51"/>
      <c r="C51" s="12"/>
      <c r="D51" s="12"/>
      <c r="E51" s="12"/>
      <c r="F51" s="12"/>
      <c r="G51" s="12"/>
      <c r="H51" s="12"/>
      <c r="I51" s="12"/>
      <c r="J51" s="13"/>
      <c r="K51" s="14">
        <f t="shared" si="4"/>
        <v>0</v>
      </c>
    </row>
    <row r="52" spans="1:11" ht="17.25" customHeight="1" x14ac:dyDescent="0.2">
      <c r="A52" s="288" t="s">
        <v>51</v>
      </c>
      <c r="B52" s="52">
        <v>1</v>
      </c>
      <c r="C52" s="16"/>
      <c r="D52" s="16">
        <v>1</v>
      </c>
      <c r="E52" s="16"/>
      <c r="F52" s="16"/>
      <c r="G52" s="16"/>
      <c r="H52" s="16"/>
      <c r="I52" s="16"/>
      <c r="J52" s="17"/>
      <c r="K52" s="18">
        <f t="shared" si="4"/>
        <v>2</v>
      </c>
    </row>
    <row r="53" spans="1:11" ht="17.25" customHeight="1" x14ac:dyDescent="0.2">
      <c r="A53" s="303"/>
      <c r="B53" s="51">
        <v>85</v>
      </c>
      <c r="C53" s="12"/>
      <c r="D53" s="12">
        <v>29</v>
      </c>
      <c r="E53" s="12"/>
      <c r="F53" s="12"/>
      <c r="G53" s="12"/>
      <c r="H53" s="12"/>
      <c r="I53" s="12"/>
      <c r="J53" s="13"/>
      <c r="K53" s="14">
        <f t="shared" si="4"/>
        <v>114</v>
      </c>
    </row>
    <row r="54" spans="1:11" ht="17.25" customHeight="1" x14ac:dyDescent="0.2">
      <c r="A54" s="288" t="s">
        <v>52</v>
      </c>
      <c r="B54" s="52"/>
      <c r="C54" s="16"/>
      <c r="D54" s="16">
        <v>1</v>
      </c>
      <c r="E54" s="16"/>
      <c r="F54" s="16"/>
      <c r="G54" s="16"/>
      <c r="H54" s="16"/>
      <c r="I54" s="16"/>
      <c r="J54" s="17">
        <v>2</v>
      </c>
      <c r="K54" s="18">
        <f t="shared" si="4"/>
        <v>3</v>
      </c>
    </row>
    <row r="55" spans="1:11" ht="17.25" customHeight="1" thickBot="1" x14ac:dyDescent="0.25">
      <c r="A55" s="309"/>
      <c r="B55" s="175"/>
      <c r="C55" s="20"/>
      <c r="D55" s="20">
        <v>42</v>
      </c>
      <c r="E55" s="20"/>
      <c r="F55" s="20"/>
      <c r="G55" s="20"/>
      <c r="H55" s="20"/>
      <c r="I55" s="20"/>
      <c r="J55" s="21">
        <v>17</v>
      </c>
      <c r="K55" s="22">
        <f t="shared" si="4"/>
        <v>59</v>
      </c>
    </row>
    <row r="56" spans="1:11" ht="17.25" customHeight="1" x14ac:dyDescent="0.2">
      <c r="A56" s="288" t="s">
        <v>53</v>
      </c>
      <c r="B56" s="50">
        <f t="shared" ref="B56:J57" si="5">+B32+B34+B36+B38+B40+B42+B44+B46+B48+B50+B52+B54</f>
        <v>10</v>
      </c>
      <c r="C56" s="23">
        <f t="shared" si="5"/>
        <v>1</v>
      </c>
      <c r="D56" s="23">
        <f t="shared" si="5"/>
        <v>9</v>
      </c>
      <c r="E56" s="23">
        <f t="shared" si="5"/>
        <v>0</v>
      </c>
      <c r="F56" s="23">
        <f t="shared" si="5"/>
        <v>3</v>
      </c>
      <c r="G56" s="23">
        <f t="shared" si="5"/>
        <v>0</v>
      </c>
      <c r="H56" s="23">
        <f t="shared" si="5"/>
        <v>0</v>
      </c>
      <c r="I56" s="23">
        <f t="shared" si="5"/>
        <v>0</v>
      </c>
      <c r="J56" s="24">
        <f t="shared" si="5"/>
        <v>9</v>
      </c>
      <c r="K56" s="25">
        <f t="shared" ref="K56" si="6">SUM(B56:J56)</f>
        <v>32</v>
      </c>
    </row>
    <row r="57" spans="1:11" ht="17.25" customHeight="1" thickBot="1" x14ac:dyDescent="0.25">
      <c r="A57" s="309"/>
      <c r="B57" s="176">
        <f>+B33+B35+B37+B39+B41+B43+B45+B47+B49+B51+B53+B55</f>
        <v>359</v>
      </c>
      <c r="C57" s="27">
        <f t="shared" si="5"/>
        <v>21</v>
      </c>
      <c r="D57" s="27">
        <f t="shared" si="5"/>
        <v>238</v>
      </c>
      <c r="E57" s="27">
        <f t="shared" si="5"/>
        <v>0</v>
      </c>
      <c r="F57" s="27">
        <f t="shared" si="5"/>
        <v>58</v>
      </c>
      <c r="G57" s="27">
        <f t="shared" si="5"/>
        <v>0</v>
      </c>
      <c r="H57" s="27">
        <f t="shared" si="5"/>
        <v>0</v>
      </c>
      <c r="I57" s="27">
        <f t="shared" si="5"/>
        <v>0</v>
      </c>
      <c r="J57" s="28">
        <f t="shared" si="5"/>
        <v>94</v>
      </c>
      <c r="K57" s="29">
        <f>SUM(B57:J57)</f>
        <v>770</v>
      </c>
    </row>
    <row r="60" spans="1:11" x14ac:dyDescent="0.2">
      <c r="A60" s="236"/>
      <c r="B60" s="263"/>
      <c r="C60" s="263"/>
      <c r="D60" s="287"/>
      <c r="E60" s="263"/>
      <c r="F60" s="263"/>
      <c r="G60" s="263"/>
      <c r="H60" s="263"/>
      <c r="I60" s="285"/>
      <c r="J60" s="285"/>
      <c r="K60" s="286"/>
    </row>
    <row r="61" spans="1:11" x14ac:dyDescent="0.2">
      <c r="A61" s="193"/>
      <c r="B61" s="263"/>
      <c r="C61" s="263"/>
      <c r="D61" s="287"/>
      <c r="E61" s="263"/>
      <c r="F61" s="263"/>
      <c r="G61" s="263"/>
      <c r="H61" s="263"/>
      <c r="I61" s="285"/>
      <c r="J61" s="285"/>
      <c r="K61" s="286"/>
    </row>
    <row r="62" spans="1:11" x14ac:dyDescent="0.2">
      <c r="A62" s="284"/>
      <c r="B62" s="193"/>
      <c r="C62" s="193"/>
      <c r="D62" s="193"/>
      <c r="E62" s="193"/>
      <c r="F62" s="193"/>
      <c r="G62" s="193"/>
      <c r="H62" s="193"/>
      <c r="I62" s="193"/>
      <c r="J62" s="193"/>
      <c r="K62" s="237"/>
    </row>
    <row r="63" spans="1:11" x14ac:dyDescent="0.2">
      <c r="A63" s="266"/>
      <c r="B63" s="193"/>
      <c r="C63" s="193"/>
      <c r="D63" s="193"/>
      <c r="E63" s="193"/>
      <c r="F63" s="193"/>
      <c r="G63" s="193"/>
      <c r="H63" s="193"/>
      <c r="I63" s="193"/>
      <c r="J63" s="193"/>
      <c r="K63" s="237"/>
    </row>
    <row r="64" spans="1:11" x14ac:dyDescent="0.2">
      <c r="A64" s="284"/>
      <c r="B64" s="193"/>
      <c r="C64" s="193"/>
      <c r="D64" s="193"/>
      <c r="E64" s="193"/>
      <c r="F64" s="193"/>
      <c r="G64" s="193"/>
      <c r="H64" s="193"/>
      <c r="I64" s="193"/>
      <c r="J64" s="193"/>
      <c r="K64" s="237"/>
    </row>
    <row r="65" spans="1:11" x14ac:dyDescent="0.2">
      <c r="A65" s="266"/>
      <c r="B65" s="193"/>
      <c r="C65" s="193"/>
      <c r="D65" s="193"/>
      <c r="E65" s="193"/>
      <c r="F65" s="193"/>
      <c r="G65" s="193"/>
      <c r="H65" s="193"/>
      <c r="I65" s="193"/>
      <c r="J65" s="193"/>
      <c r="K65" s="237"/>
    </row>
    <row r="66" spans="1:11" x14ac:dyDescent="0.2">
      <c r="A66" s="284"/>
      <c r="B66" s="193"/>
      <c r="C66" s="193"/>
      <c r="D66" s="193"/>
      <c r="E66" s="193"/>
      <c r="F66" s="193"/>
      <c r="G66" s="193"/>
      <c r="H66" s="193"/>
      <c r="I66" s="193"/>
      <c r="J66" s="193"/>
      <c r="K66" s="237"/>
    </row>
    <row r="67" spans="1:11" x14ac:dyDescent="0.2">
      <c r="A67" s="266"/>
      <c r="B67" s="193"/>
      <c r="C67" s="193"/>
      <c r="D67" s="193"/>
      <c r="E67" s="193"/>
      <c r="F67" s="193"/>
      <c r="G67" s="193"/>
      <c r="H67" s="193"/>
      <c r="I67" s="193"/>
      <c r="J67" s="193"/>
      <c r="K67" s="237"/>
    </row>
    <row r="68" spans="1:11" x14ac:dyDescent="0.2">
      <c r="A68" s="284"/>
      <c r="B68" s="193"/>
      <c r="C68" s="193"/>
      <c r="D68" s="193"/>
      <c r="E68" s="193"/>
      <c r="F68" s="193"/>
      <c r="G68" s="193"/>
      <c r="H68" s="193"/>
      <c r="I68" s="193"/>
      <c r="J68" s="193"/>
      <c r="K68" s="237"/>
    </row>
    <row r="69" spans="1:11" x14ac:dyDescent="0.2">
      <c r="A69" s="266"/>
      <c r="B69" s="193"/>
      <c r="C69" s="193"/>
      <c r="D69" s="193"/>
      <c r="E69" s="193"/>
      <c r="F69" s="193"/>
      <c r="G69" s="193"/>
      <c r="H69" s="193"/>
      <c r="I69" s="193"/>
      <c r="J69" s="193"/>
      <c r="K69" s="237"/>
    </row>
    <row r="70" spans="1:11" x14ac:dyDescent="0.2">
      <c r="A70" s="284"/>
      <c r="B70" s="193"/>
      <c r="C70" s="193"/>
      <c r="D70" s="193"/>
      <c r="E70" s="193"/>
      <c r="F70" s="193"/>
      <c r="G70" s="193"/>
      <c r="H70" s="193"/>
      <c r="I70" s="193"/>
      <c r="J70" s="193"/>
      <c r="K70" s="237"/>
    </row>
    <row r="71" spans="1:11" x14ac:dyDescent="0.2">
      <c r="A71" s="266"/>
      <c r="B71" s="193"/>
      <c r="C71" s="193"/>
      <c r="D71" s="193"/>
      <c r="E71" s="193"/>
      <c r="F71" s="193"/>
      <c r="G71" s="193"/>
      <c r="H71" s="193"/>
      <c r="I71" s="193"/>
      <c r="J71" s="193"/>
      <c r="K71" s="237"/>
    </row>
    <row r="72" spans="1:11" x14ac:dyDescent="0.2">
      <c r="A72" s="284"/>
      <c r="B72" s="193"/>
      <c r="C72" s="193"/>
      <c r="D72" s="193"/>
      <c r="E72" s="193"/>
      <c r="F72" s="193"/>
      <c r="G72" s="193"/>
      <c r="H72" s="193"/>
      <c r="I72" s="193"/>
      <c r="J72" s="193"/>
      <c r="K72" s="237"/>
    </row>
    <row r="73" spans="1:11" x14ac:dyDescent="0.2">
      <c r="A73" s="266"/>
      <c r="B73" s="193"/>
      <c r="C73" s="193"/>
      <c r="D73" s="193"/>
      <c r="E73" s="193"/>
      <c r="F73" s="193"/>
      <c r="G73" s="193"/>
      <c r="H73" s="193"/>
      <c r="I73" s="193"/>
      <c r="J73" s="193"/>
      <c r="K73" s="237"/>
    </row>
    <row r="74" spans="1:11" x14ac:dyDescent="0.2">
      <c r="A74" s="284"/>
      <c r="B74" s="193"/>
      <c r="C74" s="193"/>
      <c r="D74" s="193"/>
      <c r="E74" s="193"/>
      <c r="F74" s="193"/>
      <c r="G74" s="193"/>
      <c r="H74" s="193"/>
      <c r="I74" s="193"/>
      <c r="J74" s="193"/>
      <c r="K74" s="237"/>
    </row>
    <row r="75" spans="1:11" x14ac:dyDescent="0.2">
      <c r="A75" s="266"/>
      <c r="B75" s="193"/>
      <c r="C75" s="193"/>
      <c r="D75" s="193"/>
      <c r="E75" s="193"/>
      <c r="F75" s="193"/>
      <c r="G75" s="193"/>
      <c r="H75" s="193"/>
      <c r="I75" s="193"/>
      <c r="J75" s="193"/>
      <c r="K75" s="237"/>
    </row>
    <row r="76" spans="1:11" x14ac:dyDescent="0.2">
      <c r="A76" s="284"/>
      <c r="B76" s="193"/>
      <c r="C76" s="193"/>
      <c r="D76" s="193"/>
      <c r="E76" s="193"/>
      <c r="F76" s="193"/>
      <c r="G76" s="193"/>
      <c r="H76" s="193"/>
      <c r="I76" s="193"/>
      <c r="J76" s="193"/>
      <c r="K76" s="237"/>
    </row>
    <row r="77" spans="1:11" x14ac:dyDescent="0.2">
      <c r="A77" s="266"/>
      <c r="B77" s="193"/>
      <c r="C77" s="193"/>
      <c r="D77" s="193"/>
      <c r="E77" s="193"/>
      <c r="F77" s="193"/>
      <c r="G77" s="193"/>
      <c r="H77" s="193"/>
      <c r="I77" s="193"/>
      <c r="J77" s="193"/>
      <c r="K77" s="237"/>
    </row>
    <row r="78" spans="1:11" x14ac:dyDescent="0.2">
      <c r="A78" s="284"/>
      <c r="B78" s="193"/>
      <c r="C78" s="193"/>
      <c r="D78" s="193"/>
      <c r="E78" s="193"/>
      <c r="F78" s="193"/>
      <c r="G78" s="193"/>
      <c r="H78" s="193"/>
      <c r="I78" s="193"/>
      <c r="J78" s="193"/>
      <c r="K78" s="237"/>
    </row>
    <row r="79" spans="1:11" x14ac:dyDescent="0.2">
      <c r="A79" s="266"/>
      <c r="B79" s="193"/>
      <c r="C79" s="193"/>
      <c r="D79" s="193"/>
      <c r="E79" s="193"/>
      <c r="F79" s="193"/>
      <c r="G79" s="193"/>
      <c r="H79" s="193"/>
      <c r="I79" s="193"/>
      <c r="J79" s="193"/>
      <c r="K79" s="237"/>
    </row>
    <row r="80" spans="1:11" x14ac:dyDescent="0.2">
      <c r="A80" s="284"/>
      <c r="B80" s="193"/>
      <c r="C80" s="193"/>
      <c r="D80" s="193"/>
      <c r="E80" s="193"/>
      <c r="F80" s="193"/>
      <c r="G80" s="193"/>
      <c r="H80" s="193"/>
      <c r="I80" s="193"/>
      <c r="J80" s="193"/>
      <c r="K80" s="237"/>
    </row>
    <row r="81" spans="1:11" x14ac:dyDescent="0.2">
      <c r="A81" s="266"/>
      <c r="B81" s="193"/>
      <c r="C81" s="193"/>
      <c r="D81" s="193"/>
      <c r="E81" s="193"/>
      <c r="F81" s="193"/>
      <c r="G81" s="193"/>
      <c r="H81" s="193"/>
      <c r="I81" s="193"/>
      <c r="J81" s="193"/>
      <c r="K81" s="237"/>
    </row>
    <row r="82" spans="1:11" x14ac:dyDescent="0.2">
      <c r="A82" s="284"/>
      <c r="B82" s="193"/>
      <c r="C82" s="193"/>
      <c r="D82" s="193"/>
      <c r="E82" s="193"/>
      <c r="F82" s="193"/>
      <c r="G82" s="193"/>
      <c r="H82" s="193"/>
      <c r="I82" s="193"/>
      <c r="J82" s="193"/>
      <c r="K82" s="237"/>
    </row>
    <row r="83" spans="1:11" x14ac:dyDescent="0.2">
      <c r="A83" s="266"/>
      <c r="B83" s="193"/>
      <c r="C83" s="193"/>
      <c r="D83" s="193"/>
      <c r="E83" s="193"/>
      <c r="F83" s="193"/>
      <c r="G83" s="193"/>
      <c r="H83" s="193"/>
      <c r="I83" s="193"/>
      <c r="J83" s="193"/>
      <c r="K83" s="237"/>
    </row>
    <row r="84" spans="1:11" x14ac:dyDescent="0.2">
      <c r="A84" s="284"/>
      <c r="B84" s="193"/>
      <c r="C84" s="193"/>
      <c r="D84" s="193"/>
      <c r="E84" s="193"/>
      <c r="F84" s="193"/>
      <c r="G84" s="193"/>
      <c r="H84" s="193"/>
      <c r="I84" s="193"/>
      <c r="J84" s="193"/>
      <c r="K84" s="237"/>
    </row>
    <row r="85" spans="1:11" x14ac:dyDescent="0.2">
      <c r="A85" s="266"/>
      <c r="B85" s="193"/>
      <c r="C85" s="193"/>
      <c r="D85" s="193"/>
      <c r="E85" s="193"/>
      <c r="F85" s="193"/>
      <c r="G85" s="193"/>
      <c r="H85" s="193"/>
      <c r="I85" s="193"/>
      <c r="J85" s="193"/>
      <c r="K85" s="237"/>
    </row>
    <row r="86" spans="1:11" x14ac:dyDescent="0.2">
      <c r="A86" s="284"/>
      <c r="B86" s="193"/>
      <c r="C86" s="193"/>
      <c r="D86" s="193"/>
      <c r="E86" s="193"/>
      <c r="F86" s="193"/>
      <c r="G86" s="193"/>
      <c r="H86" s="193"/>
      <c r="I86" s="193"/>
      <c r="J86" s="193"/>
      <c r="K86" s="237"/>
    </row>
    <row r="87" spans="1:11" x14ac:dyDescent="0.2">
      <c r="A87" s="266"/>
      <c r="B87" s="193"/>
      <c r="C87" s="193"/>
      <c r="D87" s="193"/>
      <c r="E87" s="193"/>
      <c r="F87" s="193"/>
      <c r="G87" s="193"/>
      <c r="H87" s="193"/>
      <c r="I87" s="193"/>
      <c r="J87" s="193"/>
      <c r="K87" s="237"/>
    </row>
  </sheetData>
  <mergeCells count="63"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36:A37"/>
    <mergeCell ref="A26:A27"/>
    <mergeCell ref="A20:A21"/>
    <mergeCell ref="A22:A23"/>
    <mergeCell ref="I30:I31"/>
    <mergeCell ref="A24:A25"/>
    <mergeCell ref="J30:J31"/>
    <mergeCell ref="K30:K31"/>
    <mergeCell ref="A32:A33"/>
    <mergeCell ref="A34:A35"/>
    <mergeCell ref="C30:C31"/>
    <mergeCell ref="D30:D31"/>
    <mergeCell ref="E30:E31"/>
    <mergeCell ref="F30:F31"/>
    <mergeCell ref="G30:G31"/>
    <mergeCell ref="H30:H31"/>
    <mergeCell ref="B30:B31"/>
    <mergeCell ref="A8:A9"/>
    <mergeCell ref="H2:H3"/>
    <mergeCell ref="I2:I3"/>
    <mergeCell ref="J2:J3"/>
    <mergeCell ref="K2:K3"/>
    <mergeCell ref="A4:A5"/>
    <mergeCell ref="F2:F3"/>
    <mergeCell ref="G2:G3"/>
    <mergeCell ref="A6:A7"/>
    <mergeCell ref="B2:B3"/>
    <mergeCell ref="C2:C3"/>
    <mergeCell ref="D2:D3"/>
    <mergeCell ref="E2:E3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A62:A63"/>
    <mergeCell ref="A64:A65"/>
    <mergeCell ref="A66:A67"/>
    <mergeCell ref="A68:A69"/>
    <mergeCell ref="A70:A71"/>
    <mergeCell ref="A82:A83"/>
    <mergeCell ref="A84:A85"/>
    <mergeCell ref="A86:A87"/>
    <mergeCell ref="A72:A73"/>
    <mergeCell ref="A74:A75"/>
    <mergeCell ref="A76:A77"/>
    <mergeCell ref="A78:A79"/>
    <mergeCell ref="A80:A8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O21"/>
  <sheetViews>
    <sheetView showGridLines="0" workbookViewId="0">
      <selection activeCell="G14" sqref="G14"/>
    </sheetView>
  </sheetViews>
  <sheetFormatPr defaultColWidth="9" defaultRowHeight="13" x14ac:dyDescent="0.2"/>
  <cols>
    <col min="1" max="9" width="9" style="2"/>
    <col min="10" max="10" width="9" style="2" customWidth="1"/>
    <col min="11" max="16384" width="9" style="2"/>
  </cols>
  <sheetData>
    <row r="1" spans="1:15" ht="21.75" customHeight="1" thickBot="1" x14ac:dyDescent="0.25">
      <c r="A1" s="2" t="s">
        <v>40</v>
      </c>
      <c r="I1" s="311" t="s">
        <v>145</v>
      </c>
      <c r="J1" s="311"/>
      <c r="K1" s="310" t="s">
        <v>169</v>
      </c>
      <c r="L1" s="310"/>
    </row>
    <row r="2" spans="1:15" s="43" customFormat="1" ht="25.5" customHeight="1" thickBot="1" x14ac:dyDescent="0.25">
      <c r="A2" s="38" t="s">
        <v>1</v>
      </c>
      <c r="B2" s="39" t="s">
        <v>38</v>
      </c>
      <c r="C2" s="40" t="s">
        <v>27</v>
      </c>
      <c r="D2" s="38" t="s">
        <v>1</v>
      </c>
      <c r="E2" s="39" t="s">
        <v>38</v>
      </c>
      <c r="F2" s="41" t="s">
        <v>27</v>
      </c>
      <c r="G2" s="42" t="s">
        <v>1</v>
      </c>
      <c r="H2" s="39" t="s">
        <v>38</v>
      </c>
      <c r="I2" s="40" t="s">
        <v>27</v>
      </c>
      <c r="J2" s="38" t="s">
        <v>1</v>
      </c>
      <c r="K2" s="39" t="s">
        <v>38</v>
      </c>
      <c r="L2" s="41" t="s">
        <v>27</v>
      </c>
    </row>
    <row r="3" spans="1:15" ht="24.75" customHeight="1" x14ac:dyDescent="0.2">
      <c r="A3" s="184" t="s">
        <v>28</v>
      </c>
      <c r="B3" s="185">
        <f>+'総括（①総合案内業務状況）'!F5</f>
        <v>5201</v>
      </c>
      <c r="C3" s="186">
        <f>+B3</f>
        <v>5201</v>
      </c>
      <c r="D3" s="184" t="s">
        <v>32</v>
      </c>
      <c r="E3" s="185">
        <v>5200</v>
      </c>
      <c r="F3" s="186">
        <f>+C10+E3</f>
        <v>59155</v>
      </c>
      <c r="G3" s="184" t="s">
        <v>17</v>
      </c>
      <c r="H3" s="185">
        <v>4242</v>
      </c>
      <c r="I3" s="204">
        <f>+F10+H3</f>
        <v>97669</v>
      </c>
      <c r="J3" s="211" t="s">
        <v>142</v>
      </c>
      <c r="K3" s="213">
        <v>416</v>
      </c>
      <c r="L3" s="212">
        <f>I10+K3</f>
        <v>121177</v>
      </c>
      <c r="O3" s="43"/>
    </row>
    <row r="4" spans="1:15" ht="24.75" customHeight="1" x14ac:dyDescent="0.2">
      <c r="A4" s="44" t="s">
        <v>29</v>
      </c>
      <c r="B4" s="45">
        <v>13038</v>
      </c>
      <c r="C4" s="46">
        <f>+C3+B4</f>
        <v>18239</v>
      </c>
      <c r="D4" s="44" t="s">
        <v>34</v>
      </c>
      <c r="E4" s="45">
        <v>6008</v>
      </c>
      <c r="F4" s="46">
        <f t="shared" ref="F4:F7" si="0">+F3+E4</f>
        <v>65163</v>
      </c>
      <c r="G4" s="44" t="s">
        <v>18</v>
      </c>
      <c r="H4" s="45">
        <v>3927</v>
      </c>
      <c r="I4" s="205">
        <f t="shared" ref="I4:I8" si="1">+I3+H4</f>
        <v>101596</v>
      </c>
      <c r="J4" s="211" t="s">
        <v>152</v>
      </c>
      <c r="K4" s="213">
        <v>540</v>
      </c>
      <c r="L4" s="212">
        <f>L3+K4</f>
        <v>121717</v>
      </c>
    </row>
    <row r="5" spans="1:15" ht="24.75" customHeight="1" x14ac:dyDescent="0.2">
      <c r="A5" s="44" t="s">
        <v>31</v>
      </c>
      <c r="B5" s="45">
        <v>7416</v>
      </c>
      <c r="C5" s="46">
        <f t="shared" ref="C5:C7" si="2">+C4+B5</f>
        <v>25655</v>
      </c>
      <c r="D5" s="44" t="s">
        <v>36</v>
      </c>
      <c r="E5" s="45">
        <v>5769</v>
      </c>
      <c r="F5" s="46">
        <f t="shared" si="0"/>
        <v>70932</v>
      </c>
      <c r="G5" s="189" t="s">
        <v>117</v>
      </c>
      <c r="H5" s="45">
        <v>2969</v>
      </c>
      <c r="I5" s="205">
        <f t="shared" si="1"/>
        <v>104565</v>
      </c>
      <c r="J5" s="211" t="s">
        <v>162</v>
      </c>
      <c r="K5" s="213">
        <f>'入力シート（②見学者内訳）'!K57</f>
        <v>770</v>
      </c>
      <c r="L5" s="212">
        <f>L4+K5</f>
        <v>122487</v>
      </c>
    </row>
    <row r="6" spans="1:15" ht="24.75" customHeight="1" x14ac:dyDescent="0.2">
      <c r="A6" s="44" t="s">
        <v>33</v>
      </c>
      <c r="B6" s="45">
        <v>4326</v>
      </c>
      <c r="C6" s="46">
        <f t="shared" si="2"/>
        <v>29981</v>
      </c>
      <c r="D6" s="44" t="s">
        <v>12</v>
      </c>
      <c r="E6" s="45">
        <v>4214</v>
      </c>
      <c r="F6" s="46">
        <f t="shared" si="0"/>
        <v>75146</v>
      </c>
      <c r="G6" s="177" t="s">
        <v>123</v>
      </c>
      <c r="H6" s="45">
        <v>3680</v>
      </c>
      <c r="I6" s="205">
        <f t="shared" si="1"/>
        <v>108245</v>
      </c>
      <c r="J6" s="211"/>
      <c r="K6" s="213"/>
      <c r="L6" s="212"/>
    </row>
    <row r="7" spans="1:15" ht="24.75" customHeight="1" x14ac:dyDescent="0.2">
      <c r="A7" s="44" t="s">
        <v>35</v>
      </c>
      <c r="B7" s="45">
        <v>3963</v>
      </c>
      <c r="C7" s="46">
        <f t="shared" si="2"/>
        <v>33944</v>
      </c>
      <c r="D7" s="44" t="s">
        <v>13</v>
      </c>
      <c r="E7" s="45">
        <v>4767</v>
      </c>
      <c r="F7" s="46">
        <f t="shared" si="0"/>
        <v>79913</v>
      </c>
      <c r="G7" s="177" t="s">
        <v>125</v>
      </c>
      <c r="H7" s="45">
        <v>3193</v>
      </c>
      <c r="I7" s="205">
        <f t="shared" si="1"/>
        <v>111438</v>
      </c>
      <c r="J7" s="44"/>
      <c r="K7" s="207"/>
      <c r="L7" s="208"/>
    </row>
    <row r="8" spans="1:15" ht="24.75" customHeight="1" x14ac:dyDescent="0.2">
      <c r="A8" s="44" t="s">
        <v>37</v>
      </c>
      <c r="B8" s="45">
        <v>6316</v>
      </c>
      <c r="C8" s="46">
        <f>+C7+B8</f>
        <v>40260</v>
      </c>
      <c r="D8" s="44" t="s">
        <v>14</v>
      </c>
      <c r="E8" s="45">
        <v>4148</v>
      </c>
      <c r="F8" s="46">
        <f>+F7+E8</f>
        <v>84061</v>
      </c>
      <c r="G8" s="177" t="s">
        <v>129</v>
      </c>
      <c r="H8" s="190">
        <v>3331</v>
      </c>
      <c r="I8" s="205">
        <f t="shared" si="1"/>
        <v>114769</v>
      </c>
      <c r="J8" s="44"/>
      <c r="K8" s="207"/>
      <c r="L8" s="208"/>
    </row>
    <row r="9" spans="1:15" ht="24.75" customHeight="1" x14ac:dyDescent="0.2">
      <c r="A9" s="44" t="s">
        <v>57</v>
      </c>
      <c r="B9" s="45">
        <v>7071</v>
      </c>
      <c r="C9" s="46">
        <f>+C8+B9</f>
        <v>47331</v>
      </c>
      <c r="D9" s="44" t="s">
        <v>15</v>
      </c>
      <c r="E9" s="45">
        <v>4800</v>
      </c>
      <c r="F9" s="46">
        <f>+E9+F8</f>
        <v>88861</v>
      </c>
      <c r="G9" s="177" t="s">
        <v>132</v>
      </c>
      <c r="H9" s="190">
        <v>3665</v>
      </c>
      <c r="I9" s="205">
        <f t="shared" ref="I9:I10" si="3">+I8+H9</f>
        <v>118434</v>
      </c>
      <c r="J9" s="44"/>
      <c r="K9" s="207"/>
      <c r="L9" s="208"/>
    </row>
    <row r="10" spans="1:15" ht="26.25" customHeight="1" thickBot="1" x14ac:dyDescent="0.25">
      <c r="A10" s="187" t="s">
        <v>30</v>
      </c>
      <c r="B10" s="188">
        <v>6624</v>
      </c>
      <c r="C10" s="179">
        <f>+B10+C9</f>
        <v>53955</v>
      </c>
      <c r="D10" s="187" t="s">
        <v>16</v>
      </c>
      <c r="E10" s="188">
        <v>4566</v>
      </c>
      <c r="F10" s="179">
        <f>+E10+F9</f>
        <v>93427</v>
      </c>
      <c r="G10" s="203" t="s">
        <v>137</v>
      </c>
      <c r="H10" s="178">
        <v>2327</v>
      </c>
      <c r="I10" s="206">
        <f t="shared" si="3"/>
        <v>120761</v>
      </c>
      <c r="J10" s="187"/>
      <c r="K10" s="209"/>
      <c r="L10" s="210"/>
    </row>
    <row r="11" spans="1:15" x14ac:dyDescent="0.2">
      <c r="B11" s="47"/>
      <c r="C11" s="47"/>
      <c r="G11" s="181"/>
      <c r="H11" s="182"/>
      <c r="I11" s="183"/>
    </row>
    <row r="12" spans="1:15" x14ac:dyDescent="0.2">
      <c r="B12" s="47"/>
      <c r="C12" s="47"/>
      <c r="G12" s="181"/>
      <c r="I12" s="118"/>
    </row>
    <row r="13" spans="1:15" x14ac:dyDescent="0.2">
      <c r="B13" s="47"/>
      <c r="C13" s="47"/>
      <c r="G13" s="181"/>
    </row>
    <row r="14" spans="1:15" x14ac:dyDescent="0.2">
      <c r="B14" s="47"/>
      <c r="C14" s="47"/>
    </row>
    <row r="15" spans="1:15" x14ac:dyDescent="0.2">
      <c r="B15" s="47"/>
      <c r="C15" s="47"/>
    </row>
    <row r="16" spans="1:15" x14ac:dyDescent="0.2">
      <c r="B16" s="47"/>
      <c r="C16" s="47"/>
    </row>
    <row r="17" spans="2:3" x14ac:dyDescent="0.2">
      <c r="B17" s="47"/>
      <c r="C17" s="47"/>
    </row>
    <row r="18" spans="2:3" x14ac:dyDescent="0.2">
      <c r="B18" s="47"/>
      <c r="C18" s="47"/>
    </row>
    <row r="19" spans="2:3" x14ac:dyDescent="0.2">
      <c r="B19" s="47"/>
      <c r="C19" s="47"/>
    </row>
    <row r="20" spans="2:3" x14ac:dyDescent="0.2">
      <c r="B20" s="47"/>
      <c r="C20" s="47"/>
    </row>
    <row r="21" spans="2:3" x14ac:dyDescent="0.2">
      <c r="B21" s="47"/>
      <c r="C21" s="47"/>
    </row>
  </sheetData>
  <mergeCells count="2">
    <mergeCell ref="K1:L1"/>
    <mergeCell ref="I1:J1"/>
  </mergeCells>
  <phoneticPr fontId="2"/>
  <pageMargins left="0.7" right="0.7" top="0.75" bottom="0.75" header="0.3" footer="0.3"/>
  <pageSetup paperSize="9" scale="83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総括（①総合案内業務状況）</vt:lpstr>
      <vt:lpstr>総括（②総合案内業務状況）</vt:lpstr>
      <vt:lpstr>入力シート（①.窓口案内）</vt:lpstr>
      <vt:lpstr>入力シート（②見学者内訳）</vt:lpstr>
      <vt:lpstr>３見学者累計</vt:lpstr>
      <vt:lpstr>'総括（①総合案内業務状況）'!Print_Area</vt:lpstr>
      <vt:lpstr>'総括（②総合案内業務状況）'!Print_Area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鹿児島県知事公室広報課</dc:creator>
  <cp:lastModifiedBy>鹿児島県</cp:lastModifiedBy>
  <cp:lastPrinted>2023-06-08T01:12:10Z</cp:lastPrinted>
  <dcterms:created xsi:type="dcterms:W3CDTF">2014-05-02T04:28:16Z</dcterms:created>
  <dcterms:modified xsi:type="dcterms:W3CDTF">2023-06-16T03:01:51Z</dcterms:modified>
</cp:coreProperties>
</file>